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33" firstSheet="2" activeTab="7"/>
  </bookViews>
  <sheets>
    <sheet name="V" sheetId="1" state="hidden" r:id="rId1"/>
    <sheet name="Inscription List" sheetId="2" state="hidden" r:id="rId2"/>
    <sheet name="Freestyle Slalom" sheetId="3" r:id="rId3"/>
    <sheet name="Speed Slalom" sheetId="4" r:id="rId4"/>
    <sheet name="Free Jump" sheetId="5" r:id="rId5"/>
    <sheet name="High Jump" sheetId="6" state="hidden" r:id="rId6"/>
    <sheet name="Шаффлы" sheetId="7" state="hidden" r:id="rId7"/>
    <sheet name="Podiums" sheetId="8" r:id="rId8"/>
    <sheet name="starting list" sheetId="9" state="hidden" r:id="rId9"/>
    <sheet name="Лист1" sheetId="10" state="hidden" r:id="rId10"/>
  </sheets>
  <definedNames>
    <definedName name="_xlnm._FilterDatabase" localSheetId="1" hidden="1">'Inscription List'!$G$4:$M$4</definedName>
    <definedName name="Excel_BuiltIn_Criteria_2">'Inscription List'!$A$4:$K$4</definedName>
    <definedName name="_xlnm.Print_Area" localSheetId="4">'Free Jump'!$A$19:$AO$31</definedName>
    <definedName name="_xlnm.Print_Area" localSheetId="2">'Freestyle Slalom'!$A$26:$Q$40,'Freestyle Slalom'!$A$5:$Q$14</definedName>
    <definedName name="_xlnm.Print_Area" localSheetId="5">'High Jump'!$A$1:$AN$29</definedName>
    <definedName name="_xlnm.Print_Area" localSheetId="1">'Inscription List'!$A$1:$K$62</definedName>
    <definedName name="_xlnm.Print_Area" localSheetId="7">'Podiums'!$A$1:$H$48</definedName>
    <definedName name="_xlnm.Print_Area" localSheetId="3">'Speed Slalom'!$AE$8:$AI$17,'Speed Slalom'!$AE$42:$AI$56</definedName>
    <definedName name="_xlnm.Print_Area" localSheetId="6">'Шаффлы'!$A$26:$S$49</definedName>
    <definedName name="_xlnm.Print_Titles" localSheetId="4">'Free Jump'!$1:$2</definedName>
    <definedName name="_xlnm.Print_Titles" localSheetId="2">'Freestyle Slalom'!$1:$6</definedName>
    <definedName name="_xlnm.Print_Titles" localSheetId="1">'Inscription List'!$1:$4</definedName>
    <definedName name="_xlnm.Print_Titles" localSheetId="3">'Speed Slalom'!$1:$7</definedName>
    <definedName name="_xlnm.Print_Titles" localSheetId="6">'Шаффлы'!$1:$7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O10" authorId="0">
      <text>
        <r>
          <rPr>
            <b/>
            <sz val="14"/>
            <color indexed="8"/>
            <rFont val="Times New Roman"/>
            <family val="1"/>
          </rPr>
          <t xml:space="preserve">T1 = best player of the time trials
</t>
        </r>
      </text>
    </comment>
    <comment ref="O11" authorId="0">
      <text>
        <r>
          <rPr>
            <b/>
            <sz val="14"/>
            <color indexed="8"/>
            <rFont val="Times New Roman"/>
            <family val="1"/>
          </rPr>
          <t>T8 = 8th player of the time trials</t>
        </r>
      </text>
    </comment>
    <comment ref="O23" authorId="0">
      <text>
        <r>
          <rPr>
            <b/>
            <sz val="14"/>
            <color indexed="8"/>
            <rFont val="Times New Roman"/>
            <family val="1"/>
          </rPr>
          <t xml:space="preserve">W
iner of 1/4 finale A
</t>
        </r>
      </text>
    </comment>
    <comment ref="O24" authorId="0">
      <text>
        <r>
          <rPr>
            <b/>
            <sz val="14"/>
            <color indexed="8"/>
            <rFont val="Times New Roman"/>
            <family val="1"/>
          </rPr>
          <t xml:space="preserve">B = winner of 1/4 finale B
</t>
        </r>
      </text>
    </comment>
    <comment ref="O26" authorId="0">
      <text>
        <r>
          <rPr>
            <b/>
            <sz val="14"/>
            <color indexed="8"/>
            <rFont val="Times New Roman"/>
            <family val="1"/>
          </rPr>
          <t>Winner of 1/4 Finale C</t>
        </r>
      </text>
    </comment>
    <comment ref="O27" authorId="0">
      <text>
        <r>
          <rPr>
            <b/>
            <sz val="14"/>
            <color indexed="8"/>
            <rFont val="Times New Roman"/>
            <family val="1"/>
          </rPr>
          <t xml:space="preserve">Winner of 1/4 finale D
</t>
        </r>
      </text>
    </comment>
    <comment ref="O44" authorId="0">
      <text>
        <r>
          <rPr>
            <b/>
            <sz val="14"/>
            <color indexed="8"/>
            <rFont val="Times New Roman"/>
            <family val="1"/>
          </rPr>
          <t xml:space="preserve">T1 = best player of the time trials
</t>
        </r>
      </text>
    </comment>
    <comment ref="O45" authorId="0">
      <text>
        <r>
          <rPr>
            <b/>
            <sz val="14"/>
            <color indexed="8"/>
            <rFont val="Times New Roman"/>
            <family val="1"/>
          </rPr>
          <t>T16 = 16th player of the time trials</t>
        </r>
      </text>
    </comment>
    <comment ref="O82" authorId="0">
      <text>
        <r>
          <rPr>
            <b/>
            <sz val="14"/>
            <color indexed="8"/>
            <rFont val="Times New Roman"/>
            <family val="1"/>
          </rPr>
          <t xml:space="preserve">Winner of 1/4 finale A
</t>
        </r>
      </text>
    </comment>
    <comment ref="O83" authorId="0">
      <text>
        <r>
          <rPr>
            <b/>
            <sz val="14"/>
            <color indexed="8"/>
            <rFont val="Times New Roman"/>
            <family val="1"/>
          </rPr>
          <t xml:space="preserve">winner of 1/4 finale B
</t>
        </r>
      </text>
    </comment>
    <comment ref="O85" authorId="0">
      <text>
        <r>
          <rPr>
            <b/>
            <sz val="14"/>
            <color indexed="8"/>
            <rFont val="Times New Roman"/>
            <family val="1"/>
          </rPr>
          <t>Winner of 1/4 Finale C</t>
        </r>
      </text>
    </comment>
    <comment ref="O86" authorId="0">
      <text>
        <r>
          <rPr>
            <b/>
            <sz val="14"/>
            <color indexed="8"/>
            <rFont val="Times New Roman"/>
            <family val="1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<sst xmlns="http://schemas.openxmlformats.org/spreadsheetml/2006/main" count="705" uniqueCount="215">
  <si>
    <t>Hello ,</t>
  </si>
  <si>
    <t>Only click on buttons or write on yellows cells</t>
  </si>
  <si>
    <t xml:space="preserve">Always keep a virgin copy of the files, </t>
  </si>
  <si>
    <t>and always start from such a copy</t>
  </si>
  <si>
    <t xml:space="preserve">Name, Firstname, Country … these information are official, </t>
  </si>
  <si>
    <t>please take care about filling these properly.</t>
  </si>
  <si>
    <t>Hope this files will help you in your organisation.</t>
  </si>
  <si>
    <t>If you notice a failure or an improvement, please let me know.</t>
  </si>
  <si>
    <t>Thank you</t>
  </si>
  <si>
    <t>vinz@ifsasports.org</t>
  </si>
  <si>
    <t>IFSA</t>
  </si>
  <si>
    <t>Details :</t>
  </si>
  <si>
    <t>Competition's Name</t>
  </si>
  <si>
    <t>Date and place</t>
  </si>
  <si>
    <t xml:space="preserve">Valeur de la pénalité = </t>
  </si>
  <si>
    <t>seconde</t>
  </si>
  <si>
    <t>If a strike : write 100 seconds, leaving the cell empty would considered as 0second.</t>
  </si>
  <si>
    <t>Choice List</t>
  </si>
  <si>
    <t>Male</t>
  </si>
  <si>
    <t>Female</t>
  </si>
  <si>
    <t>Фамилия</t>
  </si>
  <si>
    <t>Имя</t>
  </si>
  <si>
    <t>Город / Клуб</t>
  </si>
  <si>
    <t>Контактные данные</t>
  </si>
  <si>
    <t>Пол</t>
  </si>
  <si>
    <t>Стайл Слалом</t>
  </si>
  <si>
    <t>Скоростной слалом</t>
  </si>
  <si>
    <t>Прыжки в высоту</t>
  </si>
  <si>
    <t>Прыжки в высоту с трамплином</t>
  </si>
  <si>
    <t>Шаффлы</t>
  </si>
  <si>
    <t>no</t>
  </si>
  <si>
    <t>v</t>
  </si>
  <si>
    <t>yes</t>
  </si>
  <si>
    <t>Фристайл слалом</t>
  </si>
  <si>
    <t>1-я попытка</t>
  </si>
  <si>
    <t>2-я попытка</t>
  </si>
  <si>
    <t>Техн.</t>
  </si>
  <si>
    <t>Стиль</t>
  </si>
  <si>
    <t>Упр.</t>
  </si>
  <si>
    <t>Штраф</t>
  </si>
  <si>
    <t>Результат</t>
  </si>
  <si>
    <t>Лучш. результат</t>
  </si>
  <si>
    <t>Место</t>
  </si>
  <si>
    <t>Женщины</t>
  </si>
  <si>
    <t>Сурмач</t>
  </si>
  <si>
    <t>Екатерина</t>
  </si>
  <si>
    <t>Исаева</t>
  </si>
  <si>
    <t>Юлия</t>
  </si>
  <si>
    <t>Кулагина</t>
  </si>
  <si>
    <t>Ермолова</t>
  </si>
  <si>
    <t>Анна</t>
  </si>
  <si>
    <t>Белгород</t>
  </si>
  <si>
    <t>Лысенко</t>
  </si>
  <si>
    <t>Кристина</t>
  </si>
  <si>
    <t>Бабий</t>
  </si>
  <si>
    <t>Анжелика</t>
  </si>
  <si>
    <t>Комарчук</t>
  </si>
  <si>
    <t>Ксения</t>
  </si>
  <si>
    <t>Харьков</t>
  </si>
  <si>
    <t>Мужчины</t>
  </si>
  <si>
    <t>Гордин</t>
  </si>
  <si>
    <t>Роман</t>
  </si>
  <si>
    <t>Дергачев</t>
  </si>
  <si>
    <t>Михаил</t>
  </si>
  <si>
    <t>Кресман</t>
  </si>
  <si>
    <t>Георгий</t>
  </si>
  <si>
    <t>Мелешкевич</t>
  </si>
  <si>
    <t>Виктор</t>
  </si>
  <si>
    <t>Шеварутин</t>
  </si>
  <si>
    <t>Дмитрий</t>
  </si>
  <si>
    <t>Торлопов</t>
  </si>
  <si>
    <t>Юрий</t>
  </si>
  <si>
    <t>Цоколов</t>
  </si>
  <si>
    <t>Алексей</t>
  </si>
  <si>
    <t>Балашов</t>
  </si>
  <si>
    <t>Коротких</t>
  </si>
  <si>
    <t>Суслов</t>
  </si>
  <si>
    <t>Александр</t>
  </si>
  <si>
    <t>Хорольский</t>
  </si>
  <si>
    <t>Андрей</t>
  </si>
  <si>
    <t>Исламов</t>
  </si>
  <si>
    <t>Денис</t>
  </si>
  <si>
    <t>Семин</t>
  </si>
  <si>
    <t>Сергей</t>
  </si>
  <si>
    <t>Рычков</t>
  </si>
  <si>
    <t>Квалификация</t>
  </si>
  <si>
    <t>Финальные забеги (КО-система)</t>
  </si>
  <si>
    <t>Win</t>
  </si>
  <si>
    <t>3-я попытка</t>
  </si>
  <si>
    <t>Итоговый результат</t>
  </si>
  <si>
    <t>Время</t>
  </si>
  <si>
    <t>Лучший результат</t>
  </si>
  <si>
    <t>Loos</t>
  </si>
  <si>
    <t>Лучшее время</t>
  </si>
  <si>
    <t>Скоростной слалом, женщины</t>
  </si>
  <si>
    <t>Гудылина</t>
  </si>
  <si>
    <t>Мария</t>
  </si>
  <si>
    <t>Москва</t>
  </si>
  <si>
    <t>1/4 финала A</t>
  </si>
  <si>
    <t>T1</t>
  </si>
  <si>
    <t>winner of finale</t>
  </si>
  <si>
    <t>Новочеркасск</t>
  </si>
  <si>
    <t>T8</t>
  </si>
  <si>
    <t>looser of finale</t>
  </si>
  <si>
    <t>1/4 финала B</t>
  </si>
  <si>
    <t>winner of the consolation finale</t>
  </si>
  <si>
    <t>Дарья</t>
  </si>
  <si>
    <t>Новороссийск</t>
  </si>
  <si>
    <t>T5</t>
  </si>
  <si>
    <t>looser of the consolation finale</t>
  </si>
  <si>
    <t>Гришина</t>
  </si>
  <si>
    <t>T4</t>
  </si>
  <si>
    <t>loosers of 1/4 finales ranked by time trials performance</t>
  </si>
  <si>
    <t>Воронеж</t>
  </si>
  <si>
    <t>1/4 финала C</t>
  </si>
  <si>
    <t>T3</t>
  </si>
  <si>
    <t>T6</t>
  </si>
  <si>
    <t>1/4 финала D</t>
  </si>
  <si>
    <t>…</t>
  </si>
  <si>
    <t>T7</t>
  </si>
  <si>
    <t>T2</t>
  </si>
  <si>
    <t>1/2 финала A</t>
  </si>
  <si>
    <t>A</t>
  </si>
  <si>
    <t>B</t>
  </si>
  <si>
    <t>1/2 финала B</t>
  </si>
  <si>
    <t>C</t>
  </si>
  <si>
    <t>D</t>
  </si>
  <si>
    <t>3-4 место</t>
  </si>
  <si>
    <t>Финал</t>
  </si>
  <si>
    <t>Скоростной слалом, мужчины</t>
  </si>
  <si>
    <t>1/8 финала F1</t>
  </si>
  <si>
    <t>T16</t>
  </si>
  <si>
    <t>Рязанцев</t>
  </si>
  <si>
    <t>Кирилл</t>
  </si>
  <si>
    <t>1/8 финала F2</t>
  </si>
  <si>
    <t>Сёмин</t>
  </si>
  <si>
    <t>T9</t>
  </si>
  <si>
    <t>Сидоровский</t>
  </si>
  <si>
    <t>1/8 финала F3</t>
  </si>
  <si>
    <t>T12</t>
  </si>
  <si>
    <t>Алексеев</t>
  </si>
  <si>
    <t>1/8 финала F4</t>
  </si>
  <si>
    <t>T13</t>
  </si>
  <si>
    <t>1/8 финала F5</t>
  </si>
  <si>
    <t>T14</t>
  </si>
  <si>
    <t>1/8 финала F6</t>
  </si>
  <si>
    <t>T11</t>
  </si>
  <si>
    <t>1/8 финала F7</t>
  </si>
  <si>
    <t>T10</t>
  </si>
  <si>
    <t>1/8 финала F8</t>
  </si>
  <si>
    <t>T15</t>
  </si>
  <si>
    <t>F1</t>
  </si>
  <si>
    <t>F2</t>
  </si>
  <si>
    <t>F3</t>
  </si>
  <si>
    <t>F4</t>
  </si>
  <si>
    <t>F5</t>
  </si>
  <si>
    <t>F6</t>
  </si>
  <si>
    <t>F7</t>
  </si>
  <si>
    <t>F8</t>
  </si>
  <si>
    <t>Результаты</t>
  </si>
  <si>
    <t>Высота</t>
  </si>
  <si>
    <t>Штрафы</t>
  </si>
  <si>
    <t>Прыжки в высоту, женщины</t>
  </si>
  <si>
    <t>Прыжки в высоту мужчины</t>
  </si>
  <si>
    <t>Слайд 1</t>
  </si>
  <si>
    <t>Слайд 2</t>
  </si>
  <si>
    <t>Слайд 3</t>
  </si>
  <si>
    <t>Длина</t>
  </si>
  <si>
    <t>Общий результат</t>
  </si>
  <si>
    <t>Подиум стайл слалома</t>
  </si>
  <si>
    <t>Стайл слалом, женщины</t>
  </si>
  <si>
    <t xml:space="preserve">Name </t>
  </si>
  <si>
    <t>Surname</t>
  </si>
  <si>
    <t>Country</t>
  </si>
  <si>
    <t xml:space="preserve">Performance (best run) </t>
  </si>
  <si>
    <t>points</t>
  </si>
  <si>
    <t>Стайл слалом, мужчины</t>
  </si>
  <si>
    <t>Подиум скоростного слалома</t>
  </si>
  <si>
    <t xml:space="preserve">Performance (best time) </t>
  </si>
  <si>
    <t>seconds</t>
  </si>
  <si>
    <t>Подиум прыжков высоту</t>
  </si>
  <si>
    <t>Performance</t>
  </si>
  <si>
    <t>cm</t>
  </si>
  <si>
    <t>Прыжки в высоту, мужчины</t>
  </si>
  <si>
    <t>Подиум прыжков высоту с трамплином</t>
  </si>
  <si>
    <t>Прыжки в высоту с трамплином, женщины</t>
  </si>
  <si>
    <t>Прыжки в высоту с трамплином, мужчины</t>
  </si>
  <si>
    <t>Подиум шаффлы</t>
  </si>
  <si>
    <t>Шаффлы, женщины</t>
  </si>
  <si>
    <t>баллы</t>
  </si>
  <si>
    <t>Шаффлы, мужчины</t>
  </si>
  <si>
    <t>Крутенюк</t>
  </si>
  <si>
    <t>Анастасия</t>
  </si>
  <si>
    <t>Кудреватых</t>
  </si>
  <si>
    <t>win</t>
  </si>
  <si>
    <t>Туренко</t>
  </si>
  <si>
    <t>Ростов на Дону</t>
  </si>
  <si>
    <t>Санкт-Петербург</t>
  </si>
  <si>
    <t>Ростов-на-Дону</t>
  </si>
  <si>
    <t>"Весна в Воронеже - 2009"</t>
  </si>
  <si>
    <t>Воронеж, 9-10 мая 2009 г.</t>
  </si>
  <si>
    <t>Гацко</t>
  </si>
  <si>
    <t>Виталий</t>
  </si>
  <si>
    <t>Подгорный</t>
  </si>
  <si>
    <t>Смирнов</t>
  </si>
  <si>
    <t>Канюс</t>
  </si>
  <si>
    <t>Артём</t>
  </si>
  <si>
    <t>Романов</t>
  </si>
  <si>
    <t>Вадим</t>
  </si>
  <si>
    <t>Кретов</t>
  </si>
  <si>
    <t>Максим</t>
  </si>
  <si>
    <t>Захаров</t>
  </si>
  <si>
    <t>o</t>
  </si>
  <si>
    <t>x</t>
  </si>
  <si>
    <t>Красноярск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</si>
</sst>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</numFmts>
  <fonts count="59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u val="single"/>
      <sz val="10"/>
      <color indexed="12"/>
      <name val="Arial"/>
      <family val="2"/>
    </font>
    <font>
      <sz val="10"/>
      <color indexed="8"/>
      <name val="Arial"/>
      <family val="0"/>
    </font>
    <font>
      <sz val="10"/>
      <color indexed="55"/>
      <name val="Arial"/>
      <family val="2"/>
    </font>
    <font>
      <b/>
      <sz val="16"/>
      <name val="Arial"/>
      <family val="2"/>
    </font>
    <font>
      <sz val="8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name val="Arial Unicode MS"/>
      <family val="2"/>
    </font>
    <font>
      <sz val="16"/>
      <color indexed="8"/>
      <name val="Arial"/>
      <family val="0"/>
    </font>
    <font>
      <b/>
      <sz val="14"/>
      <color indexed="8"/>
      <name val="Times New Roman"/>
      <family val="1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2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55"/>
      </right>
      <top style="medium">
        <color indexed="8"/>
      </top>
      <bottom style="hair">
        <color indexed="55"/>
      </bottom>
    </border>
    <border>
      <left style="hair">
        <color indexed="55"/>
      </left>
      <right style="hair">
        <color indexed="55"/>
      </right>
      <top style="medium">
        <color indexed="8"/>
      </top>
      <bottom style="hair">
        <color indexed="55"/>
      </bottom>
    </border>
    <border>
      <left style="hair">
        <color indexed="55"/>
      </left>
      <right style="thin">
        <color indexed="8"/>
      </right>
      <top style="medium">
        <color indexed="8"/>
      </top>
      <bottom style="hair">
        <color indexed="55"/>
      </bottom>
    </border>
    <border>
      <left style="thin">
        <color indexed="8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8"/>
      </right>
      <top style="hair">
        <color indexed="55"/>
      </top>
      <bottom style="hair">
        <color indexed="55"/>
      </bottom>
    </border>
    <border>
      <left style="thin">
        <color indexed="8"/>
      </left>
      <right style="hair">
        <color indexed="55"/>
      </right>
      <top style="hair">
        <color indexed="55"/>
      </top>
      <bottom style="thin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</border>
    <border>
      <left style="hair">
        <color indexed="55"/>
      </left>
      <right style="thin">
        <color indexed="8"/>
      </right>
      <top style="hair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08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5" xfId="52" applyNumberFormat="1" applyFont="1" applyFill="1" applyBorder="1" applyAlignment="1" applyProtection="1">
      <alignment/>
      <protection/>
    </xf>
    <xf numFmtId="0" fontId="0" fillId="33" borderId="16" xfId="0" applyFont="1" applyFill="1" applyBorder="1" applyAlignment="1">
      <alignment/>
    </xf>
    <xf numFmtId="0" fontId="1" fillId="33" borderId="16" xfId="52" applyNumberFormat="1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right"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4" xfId="0" applyFont="1" applyFill="1" applyBorder="1" applyAlignment="1" applyProtection="1">
      <alignment/>
      <protection locked="0"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4" borderId="17" xfId="0" applyFont="1" applyFill="1" applyBorder="1" applyAlignment="1" applyProtection="1">
      <alignment/>
      <protection locked="0"/>
    </xf>
    <xf numFmtId="0" fontId="0" fillId="33" borderId="18" xfId="0" applyFont="1" applyFill="1" applyBorder="1" applyAlignment="1">
      <alignment/>
    </xf>
    <xf numFmtId="3" fontId="2" fillId="33" borderId="19" xfId="0" applyNumberFormat="1" applyFont="1" applyFill="1" applyBorder="1" applyAlignment="1">
      <alignment horizontal="right"/>
    </xf>
    <xf numFmtId="3" fontId="2" fillId="33" borderId="19" xfId="0" applyNumberFormat="1" applyFont="1" applyFill="1" applyBorder="1" applyAlignment="1">
      <alignment/>
    </xf>
    <xf numFmtId="172" fontId="2" fillId="34" borderId="19" xfId="0" applyNumberFormat="1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>
      <alignment/>
    </xf>
    <xf numFmtId="173" fontId="3" fillId="32" borderId="0" xfId="0" applyNumberFormat="1" applyFont="1" applyFill="1" applyAlignment="1">
      <alignment/>
    </xf>
    <xf numFmtId="3" fontId="4" fillId="32" borderId="0" xfId="0" applyNumberFormat="1" applyFont="1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3" fontId="9" fillId="33" borderId="21" xfId="0" applyNumberFormat="1" applyFont="1" applyFill="1" applyBorder="1" applyAlignment="1">
      <alignment horizontal="center" vertical="center" wrapText="1"/>
    </xf>
    <xf numFmtId="3" fontId="9" fillId="33" borderId="22" xfId="0" applyNumberFormat="1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32" borderId="0" xfId="0" applyFont="1" applyFill="1" applyAlignment="1">
      <alignment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25" xfId="0" applyFont="1" applyFill="1" applyBorder="1" applyAlignment="1" applyProtection="1">
      <alignment horizontal="left"/>
      <protection locked="0"/>
    </xf>
    <xf numFmtId="0" fontId="0" fillId="34" borderId="25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/>
      <protection locked="0"/>
    </xf>
    <xf numFmtId="0" fontId="2" fillId="34" borderId="27" xfId="0" applyFont="1" applyFill="1" applyBorder="1" applyAlignment="1" applyProtection="1">
      <alignment horizontal="center"/>
      <protection locked="0"/>
    </xf>
    <xf numFmtId="0" fontId="2" fillId="34" borderId="28" xfId="0" applyFont="1" applyFill="1" applyBorder="1" applyAlignment="1" applyProtection="1">
      <alignment horizontal="center"/>
      <protection locked="0"/>
    </xf>
    <xf numFmtId="0" fontId="2" fillId="34" borderId="29" xfId="0" applyFont="1" applyFill="1" applyBorder="1" applyAlignment="1" applyProtection="1">
      <alignment horizontal="center"/>
      <protection locked="0"/>
    </xf>
    <xf numFmtId="0" fontId="2" fillId="34" borderId="26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left"/>
      <protection locked="0"/>
    </xf>
    <xf numFmtId="0" fontId="2" fillId="34" borderId="30" xfId="0" applyFont="1" applyFill="1" applyBorder="1" applyAlignment="1" applyProtection="1">
      <alignment horizontal="center"/>
      <protection locked="0"/>
    </xf>
    <xf numFmtId="0" fontId="2" fillId="34" borderId="31" xfId="0" applyFont="1" applyFill="1" applyBorder="1" applyAlignment="1" applyProtection="1">
      <alignment horizontal="center"/>
      <protection locked="0"/>
    </xf>
    <xf numFmtId="0" fontId="2" fillId="34" borderId="32" xfId="0" applyFont="1" applyFill="1" applyBorder="1" applyAlignment="1" applyProtection="1">
      <alignment horizontal="center"/>
      <protection locked="0"/>
    </xf>
    <xf numFmtId="0" fontId="2" fillId="34" borderId="26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locked="0"/>
    </xf>
    <xf numFmtId="0" fontId="2" fillId="34" borderId="33" xfId="0" applyFont="1" applyFill="1" applyBorder="1" applyAlignment="1" applyProtection="1">
      <alignment horizontal="center"/>
      <protection locked="0"/>
    </xf>
    <xf numFmtId="0" fontId="2" fillId="34" borderId="34" xfId="0" applyFont="1" applyFill="1" applyBorder="1" applyAlignment="1" applyProtection="1">
      <alignment horizontal="center"/>
      <protection locked="0"/>
    </xf>
    <xf numFmtId="0" fontId="2" fillId="34" borderId="35" xfId="0" applyFont="1" applyFill="1" applyBorder="1" applyAlignment="1" applyProtection="1">
      <alignment horizontal="center"/>
      <protection locked="0"/>
    </xf>
    <xf numFmtId="3" fontId="0" fillId="34" borderId="14" xfId="0" applyNumberFormat="1" applyFont="1" applyFill="1" applyBorder="1" applyAlignment="1">
      <alignment/>
    </xf>
    <xf numFmtId="3" fontId="0" fillId="32" borderId="14" xfId="0" applyNumberFormat="1" applyFont="1" applyFill="1" applyBorder="1" applyAlignment="1">
      <alignment/>
    </xf>
    <xf numFmtId="4" fontId="0" fillId="34" borderId="0" xfId="0" applyNumberFormat="1" applyFont="1" applyFill="1" applyAlignment="1">
      <alignment/>
    </xf>
    <xf numFmtId="0" fontId="0" fillId="33" borderId="36" xfId="0" applyFont="1" applyFill="1" applyBorder="1" applyAlignment="1">
      <alignment/>
    </xf>
    <xf numFmtId="2" fontId="0" fillId="33" borderId="36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4" fontId="12" fillId="36" borderId="37" xfId="0" applyNumberFormat="1" applyFont="1" applyFill="1" applyBorder="1" applyAlignment="1">
      <alignment/>
    </xf>
    <xf numFmtId="4" fontId="12" fillId="36" borderId="38" xfId="0" applyNumberFormat="1" applyFont="1" applyFill="1" applyBorder="1" applyAlignment="1">
      <alignment/>
    </xf>
    <xf numFmtId="3" fontId="0" fillId="36" borderId="38" xfId="0" applyNumberFormat="1" applyFont="1" applyFill="1" applyBorder="1" applyAlignment="1">
      <alignment/>
    </xf>
    <xf numFmtId="4" fontId="0" fillId="36" borderId="38" xfId="0" applyNumberFormat="1" applyFont="1" applyFill="1" applyBorder="1" applyAlignment="1">
      <alignment/>
    </xf>
    <xf numFmtId="4" fontId="13" fillId="36" borderId="38" xfId="0" applyNumberFormat="1" applyFont="1" applyFill="1" applyBorder="1" applyAlignment="1">
      <alignment horizontal="center"/>
    </xf>
    <xf numFmtId="0" fontId="0" fillId="36" borderId="38" xfId="0" applyFont="1" applyFill="1" applyBorder="1" applyAlignment="1">
      <alignment/>
    </xf>
    <xf numFmtId="2" fontId="0" fillId="36" borderId="38" xfId="0" applyNumberFormat="1" applyFont="1" applyFill="1" applyBorder="1" applyAlignment="1">
      <alignment/>
    </xf>
    <xf numFmtId="2" fontId="0" fillId="36" borderId="39" xfId="0" applyNumberFormat="1" applyFont="1" applyFill="1" applyBorder="1" applyAlignment="1">
      <alignment/>
    </xf>
    <xf numFmtId="4" fontId="12" fillId="36" borderId="40" xfId="0" applyNumberFormat="1" applyFont="1" applyFill="1" applyBorder="1" applyAlignment="1">
      <alignment/>
    </xf>
    <xf numFmtId="4" fontId="12" fillId="36" borderId="41" xfId="0" applyNumberFormat="1" applyFont="1" applyFill="1" applyBorder="1" applyAlignment="1">
      <alignment/>
    </xf>
    <xf numFmtId="3" fontId="0" fillId="36" borderId="41" xfId="0" applyNumberFormat="1" applyFont="1" applyFill="1" applyBorder="1" applyAlignment="1">
      <alignment/>
    </xf>
    <xf numFmtId="4" fontId="0" fillId="36" borderId="41" xfId="0" applyNumberFormat="1" applyFont="1" applyFill="1" applyBorder="1" applyAlignment="1">
      <alignment/>
    </xf>
    <xf numFmtId="4" fontId="13" fillId="36" borderId="41" xfId="0" applyNumberFormat="1" applyFont="1" applyFill="1" applyBorder="1" applyAlignment="1">
      <alignment horizontal="center"/>
    </xf>
    <xf numFmtId="0" fontId="0" fillId="36" borderId="41" xfId="0" applyFont="1" applyFill="1" applyBorder="1" applyAlignment="1">
      <alignment/>
    </xf>
    <xf numFmtId="2" fontId="0" fillId="36" borderId="41" xfId="0" applyNumberFormat="1" applyFont="1" applyFill="1" applyBorder="1" applyAlignment="1">
      <alignment/>
    </xf>
    <xf numFmtId="2" fontId="0" fillId="36" borderId="42" xfId="0" applyNumberFormat="1" applyFont="1" applyFill="1" applyBorder="1" applyAlignment="1">
      <alignment/>
    </xf>
    <xf numFmtId="3" fontId="14" fillId="32" borderId="0" xfId="0" applyNumberFormat="1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2" fontId="0" fillId="32" borderId="0" xfId="0" applyNumberFormat="1" applyFont="1" applyFill="1" applyBorder="1" applyAlignment="1">
      <alignment/>
    </xf>
    <xf numFmtId="3" fontId="12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4" fontId="12" fillId="37" borderId="18" xfId="0" applyNumberFormat="1" applyFont="1" applyFill="1" applyBorder="1" applyAlignment="1">
      <alignment/>
    </xf>
    <xf numFmtId="4" fontId="12" fillId="37" borderId="19" xfId="0" applyNumberFormat="1" applyFont="1" applyFill="1" applyBorder="1" applyAlignment="1">
      <alignment/>
    </xf>
    <xf numFmtId="2" fontId="0" fillId="37" borderId="26" xfId="0" applyNumberFormat="1" applyFont="1" applyFill="1" applyBorder="1" applyAlignment="1">
      <alignment/>
    </xf>
    <xf numFmtId="3" fontId="0" fillId="33" borderId="26" xfId="0" applyNumberFormat="1" applyFont="1" applyFill="1" applyBorder="1" applyAlignment="1">
      <alignment horizontal="center" vertical="center" wrapText="1"/>
    </xf>
    <xf numFmtId="3" fontId="0" fillId="32" borderId="14" xfId="0" applyNumberFormat="1" applyFont="1" applyFill="1" applyBorder="1" applyAlignment="1">
      <alignment horizontal="center" vertical="center" wrapText="1"/>
    </xf>
    <xf numFmtId="4" fontId="0" fillId="33" borderId="18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2" fontId="0" fillId="33" borderId="36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 applyProtection="1">
      <alignment horizontal="center" vertical="center" wrapText="1"/>
      <protection locked="0"/>
    </xf>
    <xf numFmtId="0" fontId="16" fillId="32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>
      <alignment/>
    </xf>
    <xf numFmtId="2" fontId="0" fillId="34" borderId="26" xfId="0" applyNumberFormat="1" applyFont="1" applyFill="1" applyBorder="1" applyAlignment="1" applyProtection="1">
      <alignment/>
      <protection locked="0"/>
    </xf>
    <xf numFmtId="3" fontId="0" fillId="32" borderId="26" xfId="0" applyNumberFormat="1" applyFont="1" applyFill="1" applyBorder="1" applyAlignment="1" applyProtection="1">
      <alignment/>
      <protection locked="0"/>
    </xf>
    <xf numFmtId="4" fontId="0" fillId="34" borderId="26" xfId="0" applyNumberFormat="1" applyFont="1" applyFill="1" applyBorder="1" applyAlignment="1" applyProtection="1">
      <alignment/>
      <protection locked="0"/>
    </xf>
    <xf numFmtId="4" fontId="0" fillId="33" borderId="26" xfId="0" applyNumberFormat="1" applyFont="1" applyFill="1" applyBorder="1" applyAlignment="1" applyProtection="1">
      <alignment/>
      <protection locked="0"/>
    </xf>
    <xf numFmtId="0" fontId="0" fillId="32" borderId="0" xfId="0" applyFont="1" applyFill="1" applyAlignment="1" applyProtection="1">
      <alignment horizontal="center" vertical="top" wrapText="1"/>
      <protection locked="0"/>
    </xf>
    <xf numFmtId="2" fontId="0" fillId="33" borderId="26" xfId="0" applyNumberFormat="1" applyFont="1" applyFill="1" applyBorder="1" applyAlignment="1" applyProtection="1">
      <alignment/>
      <protection locked="0"/>
    </xf>
    <xf numFmtId="1" fontId="0" fillId="34" borderId="26" xfId="0" applyNumberFormat="1" applyFont="1" applyFill="1" applyBorder="1" applyAlignment="1" applyProtection="1">
      <alignment horizontal="center"/>
      <protection locked="0"/>
    </xf>
    <xf numFmtId="0" fontId="0" fillId="34" borderId="26" xfId="0" applyFont="1" applyFill="1" applyBorder="1" applyAlignment="1">
      <alignment/>
    </xf>
    <xf numFmtId="0" fontId="17" fillId="34" borderId="26" xfId="0" applyFont="1" applyFill="1" applyBorder="1" applyAlignment="1">
      <alignment/>
    </xf>
    <xf numFmtId="3" fontId="0" fillId="34" borderId="26" xfId="0" applyNumberFormat="1" applyFont="1" applyFill="1" applyBorder="1" applyAlignment="1" applyProtection="1">
      <alignment/>
      <protection locked="0"/>
    </xf>
    <xf numFmtId="1" fontId="0" fillId="32" borderId="0" xfId="0" applyNumberFormat="1" applyFont="1" applyFill="1" applyAlignment="1" applyProtection="1">
      <alignment horizontal="center"/>
      <protection locked="0"/>
    </xf>
    <xf numFmtId="3" fontId="0" fillId="34" borderId="14" xfId="0" applyNumberFormat="1" applyFont="1" applyFill="1" applyBorder="1" applyAlignment="1" applyProtection="1">
      <alignment/>
      <protection locked="0"/>
    </xf>
    <xf numFmtId="3" fontId="0" fillId="32" borderId="14" xfId="0" applyNumberFormat="1" applyFont="1" applyFill="1" applyBorder="1" applyAlignment="1" applyProtection="1">
      <alignment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33" borderId="36" xfId="0" applyFont="1" applyFill="1" applyBorder="1" applyAlignment="1" applyProtection="1">
      <alignment/>
      <protection locked="0"/>
    </xf>
    <xf numFmtId="2" fontId="0" fillId="33" borderId="36" xfId="0" applyNumberFormat="1" applyFont="1" applyFill="1" applyBorder="1" applyAlignment="1" applyProtection="1">
      <alignment/>
      <protection locked="0"/>
    </xf>
    <xf numFmtId="1" fontId="0" fillId="33" borderId="0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/>
      <protection locked="0"/>
    </xf>
    <xf numFmtId="3" fontId="0" fillId="38" borderId="36" xfId="0" applyNumberFormat="1" applyFont="1" applyFill="1" applyBorder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"/>
    </xf>
    <xf numFmtId="3" fontId="0" fillId="36" borderId="39" xfId="0" applyNumberFormat="1" applyFont="1" applyFill="1" applyBorder="1" applyAlignment="1">
      <alignment/>
    </xf>
    <xf numFmtId="3" fontId="0" fillId="36" borderId="42" xfId="0" applyNumberFormat="1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3" fontId="0" fillId="32" borderId="0" xfId="0" applyNumberFormat="1" applyFont="1" applyFill="1" applyAlignment="1">
      <alignment/>
    </xf>
    <xf numFmtId="0" fontId="16" fillId="32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3" fontId="14" fillId="32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6" fillId="37" borderId="15" xfId="0" applyFont="1" applyFill="1" applyBorder="1" applyAlignment="1">
      <alignment/>
    </xf>
    <xf numFmtId="3" fontId="12" fillId="37" borderId="16" xfId="0" applyNumberFormat="1" applyFont="1" applyFill="1" applyBorder="1" applyAlignment="1">
      <alignment/>
    </xf>
    <xf numFmtId="3" fontId="12" fillId="37" borderId="26" xfId="0" applyNumberFormat="1" applyFont="1" applyFill="1" applyBorder="1" applyAlignment="1">
      <alignment/>
    </xf>
    <xf numFmtId="4" fontId="12" fillId="37" borderId="16" xfId="0" applyNumberFormat="1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2" fontId="0" fillId="37" borderId="19" xfId="0" applyNumberFormat="1" applyFont="1" applyFill="1" applyBorder="1" applyAlignment="1">
      <alignment/>
    </xf>
    <xf numFmtId="3" fontId="0" fillId="37" borderId="20" xfId="0" applyNumberFormat="1" applyFont="1" applyFill="1" applyBorder="1" applyAlignment="1">
      <alignment/>
    </xf>
    <xf numFmtId="0" fontId="16" fillId="37" borderId="10" xfId="0" applyFont="1" applyFill="1" applyBorder="1" applyAlignment="1">
      <alignment/>
    </xf>
    <xf numFmtId="3" fontId="12" fillId="37" borderId="11" xfId="0" applyNumberFormat="1" applyFont="1" applyFill="1" applyBorder="1" applyAlignment="1">
      <alignment horizontal="left"/>
    </xf>
    <xf numFmtId="3" fontId="12" fillId="37" borderId="19" xfId="0" applyNumberFormat="1" applyFont="1" applyFill="1" applyBorder="1" applyAlignment="1">
      <alignment horizontal="left"/>
    </xf>
    <xf numFmtId="3" fontId="0" fillId="33" borderId="43" xfId="0" applyNumberFormat="1" applyFont="1" applyFill="1" applyBorder="1" applyAlignment="1">
      <alignment horizontal="center" vertical="center" wrapText="1"/>
    </xf>
    <xf numFmtId="0" fontId="16" fillId="37" borderId="18" xfId="0" applyFont="1" applyFill="1" applyBorder="1" applyAlignment="1">
      <alignment/>
    </xf>
    <xf numFmtId="3" fontId="12" fillId="37" borderId="19" xfId="0" applyNumberFormat="1" applyFont="1" applyFill="1" applyBorder="1" applyAlignment="1">
      <alignment/>
    </xf>
    <xf numFmtId="3" fontId="12" fillId="37" borderId="19" xfId="0" applyNumberFormat="1" applyFont="1" applyFill="1" applyBorder="1" applyAlignment="1">
      <alignment horizontal="center"/>
    </xf>
    <xf numFmtId="3" fontId="12" fillId="37" borderId="20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2" borderId="36" xfId="0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3" fontId="0" fillId="33" borderId="25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top" wrapText="1"/>
    </xf>
    <xf numFmtId="3" fontId="0" fillId="33" borderId="20" xfId="0" applyNumberFormat="1" applyFont="1" applyFill="1" applyBorder="1" applyAlignment="1">
      <alignment horizontal="center" vertical="center" wrapText="1"/>
    </xf>
    <xf numFmtId="3" fontId="0" fillId="33" borderId="19" xfId="0" applyNumberFormat="1" applyFont="1" applyFill="1" applyBorder="1" applyAlignment="1">
      <alignment horizontal="center" vertical="center" wrapText="1"/>
    </xf>
    <xf numFmtId="4" fontId="0" fillId="32" borderId="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32" borderId="0" xfId="0" applyNumberFormat="1" applyFont="1" applyFill="1" applyBorder="1" applyAlignment="1" applyProtection="1">
      <alignment/>
      <protection locked="0"/>
    </xf>
    <xf numFmtId="0" fontId="0" fillId="37" borderId="0" xfId="0" applyFont="1" applyFill="1" applyBorder="1" applyAlignment="1">
      <alignment/>
    </xf>
    <xf numFmtId="3" fontId="0" fillId="35" borderId="26" xfId="0" applyNumberFormat="1" applyFont="1" applyFill="1" applyBorder="1" applyAlignment="1">
      <alignment/>
    </xf>
    <xf numFmtId="2" fontId="0" fillId="35" borderId="26" xfId="0" applyNumberFormat="1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4" borderId="4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33" borderId="26" xfId="0" applyNumberFormat="1" applyFont="1" applyFill="1" applyBorder="1" applyAlignment="1">
      <alignment/>
    </xf>
    <xf numFmtId="3" fontId="0" fillId="34" borderId="26" xfId="0" applyNumberFormat="1" applyFont="1" applyFill="1" applyBorder="1" applyAlignment="1" applyProtection="1">
      <alignment horizontal="center"/>
      <protection locked="0"/>
    </xf>
    <xf numFmtId="3" fontId="0" fillId="39" borderId="26" xfId="0" applyNumberFormat="1" applyFont="1" applyFill="1" applyBorder="1" applyAlignment="1">
      <alignment horizontal="center"/>
    </xf>
    <xf numFmtId="174" fontId="0" fillId="34" borderId="26" xfId="0" applyNumberFormat="1" applyFont="1" applyFill="1" applyBorder="1" applyAlignment="1" applyProtection="1">
      <alignment horizontal="left"/>
      <protection locked="0"/>
    </xf>
    <xf numFmtId="174" fontId="0" fillId="34" borderId="25" xfId="0" applyNumberFormat="1" applyFont="1" applyFill="1" applyBorder="1" applyAlignment="1" applyProtection="1">
      <alignment/>
      <protection locked="0"/>
    </xf>
    <xf numFmtId="174" fontId="0" fillId="0" borderId="0" xfId="0" applyNumberFormat="1" applyFont="1" applyFill="1" applyBorder="1" applyAlignment="1" applyProtection="1">
      <alignment/>
      <protection locked="0"/>
    </xf>
    <xf numFmtId="174" fontId="0" fillId="32" borderId="0" xfId="0" applyNumberFormat="1" applyFont="1" applyFill="1" applyBorder="1" applyAlignment="1">
      <alignment/>
    </xf>
    <xf numFmtId="0" fontId="2" fillId="0" borderId="44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3" fontId="0" fillId="40" borderId="26" xfId="0" applyNumberFormat="1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 horizontal="center"/>
    </xf>
    <xf numFmtId="174" fontId="2" fillId="32" borderId="0" xfId="0" applyNumberFormat="1" applyFont="1" applyFill="1" applyBorder="1" applyAlignment="1">
      <alignment/>
    </xf>
    <xf numFmtId="3" fontId="0" fillId="41" borderId="26" xfId="0" applyNumberFormat="1" applyFont="1" applyFill="1" applyBorder="1" applyAlignment="1">
      <alignment horizontal="center"/>
    </xf>
    <xf numFmtId="3" fontId="0" fillId="33" borderId="26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37" borderId="0" xfId="0" applyFont="1" applyFill="1" applyAlignment="1">
      <alignment/>
    </xf>
    <xf numFmtId="17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3" fontId="0" fillId="32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4" fontId="0" fillId="34" borderId="26" xfId="0" applyNumberFormat="1" applyFon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left"/>
      <protection locked="0"/>
    </xf>
    <xf numFmtId="0" fontId="2" fillId="0" borderId="45" xfId="0" applyFont="1" applyFill="1" applyBorder="1" applyAlignment="1" applyProtection="1">
      <alignment horizontal="left"/>
      <protection locked="0"/>
    </xf>
    <xf numFmtId="3" fontId="0" fillId="42" borderId="26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left"/>
      <protection locked="0"/>
    </xf>
    <xf numFmtId="174" fontId="2" fillId="0" borderId="0" xfId="0" applyNumberFormat="1" applyFont="1" applyFill="1" applyBorder="1" applyAlignment="1" applyProtection="1">
      <alignment horizontal="left"/>
      <protection locked="0"/>
    </xf>
    <xf numFmtId="4" fontId="0" fillId="32" borderId="0" xfId="0" applyNumberFormat="1" applyFont="1" applyFill="1" applyBorder="1" applyAlignment="1" applyProtection="1">
      <alignment/>
      <protection locked="0"/>
    </xf>
    <xf numFmtId="2" fontId="0" fillId="32" borderId="0" xfId="0" applyNumberFormat="1" applyFont="1" applyFill="1" applyBorder="1" applyAlignment="1" applyProtection="1">
      <alignment/>
      <protection locked="0"/>
    </xf>
    <xf numFmtId="174" fontId="2" fillId="32" borderId="0" xfId="0" applyNumberFormat="1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/>
    </xf>
    <xf numFmtId="0" fontId="20" fillId="32" borderId="0" xfId="0" applyFont="1" applyFill="1" applyBorder="1" applyAlignment="1">
      <alignment horizontal="center"/>
    </xf>
    <xf numFmtId="0" fontId="21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0" fontId="22" fillId="33" borderId="11" xfId="0" applyFont="1" applyFill="1" applyBorder="1" applyAlignment="1" applyProtection="1">
      <alignment/>
      <protection locked="0"/>
    </xf>
    <xf numFmtId="0" fontId="22" fillId="33" borderId="12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38" borderId="25" xfId="0" applyFont="1" applyFill="1" applyBorder="1" applyAlignment="1">
      <alignment horizontal="center"/>
    </xf>
    <xf numFmtId="0" fontId="0" fillId="34" borderId="13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25" xfId="0" applyFont="1" applyFill="1" applyBorder="1" applyAlignment="1" applyProtection="1">
      <alignment horizontal="center"/>
      <protection locked="0"/>
    </xf>
    <xf numFmtId="0" fontId="21" fillId="32" borderId="0" xfId="0" applyFont="1" applyFill="1" applyAlignment="1" applyProtection="1">
      <alignment/>
      <protection locked="0"/>
    </xf>
    <xf numFmtId="4" fontId="12" fillId="37" borderId="10" xfId="0" applyNumberFormat="1" applyFont="1" applyFill="1" applyBorder="1" applyAlignment="1">
      <alignment/>
    </xf>
    <xf numFmtId="4" fontId="12" fillId="37" borderId="11" xfId="0" applyNumberFormat="1" applyFont="1" applyFill="1" applyBorder="1" applyAlignment="1">
      <alignment/>
    </xf>
    <xf numFmtId="0" fontId="0" fillId="37" borderId="12" xfId="0" applyFont="1" applyFill="1" applyBorder="1" applyAlignment="1">
      <alignment/>
    </xf>
    <xf numFmtId="2" fontId="0" fillId="37" borderId="43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2" fontId="0" fillId="33" borderId="26" xfId="0" applyNumberFormat="1" applyFont="1" applyFill="1" applyBorder="1" applyAlignment="1">
      <alignment horizontal="center" vertical="center" wrapText="1"/>
    </xf>
    <xf numFmtId="3" fontId="0" fillId="34" borderId="26" xfId="0" applyNumberFormat="1" applyFont="1" applyFill="1" applyBorder="1" applyAlignment="1">
      <alignment/>
    </xf>
    <xf numFmtId="3" fontId="0" fillId="32" borderId="26" xfId="0" applyNumberFormat="1" applyFont="1" applyFill="1" applyBorder="1" applyAlignment="1">
      <alignment/>
    </xf>
    <xf numFmtId="4" fontId="0" fillId="34" borderId="26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4" fontId="12" fillId="36" borderId="44" xfId="0" applyNumberFormat="1" applyFont="1" applyFill="1" applyBorder="1" applyAlignment="1">
      <alignment/>
    </xf>
    <xf numFmtId="4" fontId="12" fillId="36" borderId="46" xfId="0" applyNumberFormat="1" applyFont="1" applyFill="1" applyBorder="1" applyAlignment="1">
      <alignment/>
    </xf>
    <xf numFmtId="4" fontId="13" fillId="36" borderId="46" xfId="0" applyNumberFormat="1" applyFont="1" applyFill="1" applyBorder="1" applyAlignment="1">
      <alignment horizontal="center"/>
    </xf>
    <xf numFmtId="3" fontId="0" fillId="36" borderId="45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/>
    </xf>
    <xf numFmtId="3" fontId="0" fillId="38" borderId="26" xfId="0" applyNumberFormat="1" applyFont="1" applyFill="1" applyBorder="1" applyAlignment="1">
      <alignment horizontal="center"/>
    </xf>
    <xf numFmtId="2" fontId="0" fillId="34" borderId="18" xfId="0" applyNumberFormat="1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left"/>
    </xf>
    <xf numFmtId="2" fontId="0" fillId="33" borderId="26" xfId="0" applyNumberFormat="1" applyFont="1" applyFill="1" applyBorder="1" applyAlignment="1">
      <alignment horizontal="left"/>
    </xf>
    <xf numFmtId="0" fontId="0" fillId="34" borderId="18" xfId="0" applyFont="1" applyFill="1" applyBorder="1" applyAlignment="1" applyProtection="1">
      <alignment horizontal="right"/>
      <protection locked="0"/>
    </xf>
    <xf numFmtId="0" fontId="0" fillId="34" borderId="18" xfId="0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0" fontId="0" fillId="34" borderId="47" xfId="0" applyFont="1" applyFill="1" applyBorder="1" applyAlignment="1">
      <alignment/>
    </xf>
    <xf numFmtId="0" fontId="0" fillId="41" borderId="47" xfId="0" applyFont="1" applyFill="1" applyBorder="1" applyAlignment="1">
      <alignment/>
    </xf>
    <xf numFmtId="0" fontId="17" fillId="34" borderId="47" xfId="0" applyFont="1" applyFill="1" applyBorder="1" applyAlignment="1">
      <alignment/>
    </xf>
    <xf numFmtId="0" fontId="17" fillId="41" borderId="47" xfId="0" applyFont="1" applyFill="1" applyBorder="1" applyAlignment="1">
      <alignment/>
    </xf>
    <xf numFmtId="3" fontId="0" fillId="34" borderId="47" xfId="0" applyNumberFormat="1" applyFont="1" applyFill="1" applyBorder="1" applyAlignment="1" applyProtection="1">
      <alignment/>
      <protection locked="0"/>
    </xf>
    <xf numFmtId="0" fontId="2" fillId="34" borderId="47" xfId="0" applyFont="1" applyFill="1" applyBorder="1" applyAlignment="1" applyProtection="1">
      <alignment/>
      <protection locked="0"/>
    </xf>
    <xf numFmtId="0" fontId="0" fillId="34" borderId="47" xfId="0" applyFont="1" applyFill="1" applyBorder="1" applyAlignment="1" applyProtection="1">
      <alignment/>
      <protection locked="0"/>
    </xf>
    <xf numFmtId="0" fontId="2" fillId="34" borderId="47" xfId="0" applyFont="1" applyFill="1" applyBorder="1" applyAlignment="1" applyProtection="1">
      <alignment horizontal="left"/>
      <protection locked="0"/>
    </xf>
    <xf numFmtId="0" fontId="0" fillId="34" borderId="47" xfId="0" applyFont="1" applyFill="1" applyBorder="1" applyAlignment="1" applyProtection="1">
      <alignment horizontal="left"/>
      <protection locked="0"/>
    </xf>
    <xf numFmtId="3" fontId="0" fillId="32" borderId="20" xfId="0" applyNumberFormat="1" applyFont="1" applyFill="1" applyBorder="1" applyAlignment="1" applyProtection="1">
      <alignment/>
      <protection locked="0"/>
    </xf>
    <xf numFmtId="3" fontId="0" fillId="34" borderId="25" xfId="0" applyNumberFormat="1" applyFont="1" applyFill="1" applyBorder="1" applyAlignment="1" applyProtection="1">
      <alignment/>
      <protection locked="0"/>
    </xf>
    <xf numFmtId="2" fontId="0" fillId="34" borderId="47" xfId="0" applyNumberFormat="1" applyFont="1" applyFill="1" applyBorder="1" applyAlignment="1" applyProtection="1">
      <alignment/>
      <protection locked="0"/>
    </xf>
    <xf numFmtId="0" fontId="17" fillId="43" borderId="47" xfId="0" applyFont="1" applyFill="1" applyBorder="1" applyAlignment="1">
      <alignment/>
    </xf>
    <xf numFmtId="0" fontId="0" fillId="43" borderId="47" xfId="0" applyFont="1" applyFill="1" applyBorder="1" applyAlignment="1">
      <alignment/>
    </xf>
    <xf numFmtId="0" fontId="0" fillId="43" borderId="26" xfId="0" applyFont="1" applyFill="1" applyBorder="1" applyAlignment="1">
      <alignment/>
    </xf>
    <xf numFmtId="0" fontId="17" fillId="43" borderId="26" xfId="0" applyFont="1" applyFill="1" applyBorder="1" applyAlignment="1">
      <alignment/>
    </xf>
    <xf numFmtId="0" fontId="0" fillId="44" borderId="47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17" fillId="34" borderId="20" xfId="0" applyFont="1" applyFill="1" applyBorder="1" applyAlignment="1">
      <alignment/>
    </xf>
    <xf numFmtId="0" fontId="0" fillId="34" borderId="16" xfId="0" applyFont="1" applyFill="1" applyBorder="1" applyAlignment="1" applyProtection="1">
      <alignment/>
      <protection locked="0"/>
    </xf>
    <xf numFmtId="3" fontId="0" fillId="32" borderId="0" xfId="0" applyNumberFormat="1" applyFont="1" applyFill="1" applyBorder="1" applyAlignment="1">
      <alignment horizontal="center" vertical="center" wrapText="1"/>
    </xf>
    <xf numFmtId="4" fontId="0" fillId="33" borderId="47" xfId="0" applyNumberFormat="1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6" borderId="48" xfId="0" applyFont="1" applyFill="1" applyBorder="1" applyAlignment="1">
      <alignment/>
    </xf>
    <xf numFmtId="0" fontId="0" fillId="36" borderId="49" xfId="0" applyFont="1" applyFill="1" applyBorder="1" applyAlignment="1">
      <alignment/>
    </xf>
    <xf numFmtId="4" fontId="13" fillId="36" borderId="49" xfId="0" applyNumberFormat="1" applyFont="1" applyFill="1" applyBorder="1" applyAlignment="1">
      <alignment horizontal="center"/>
    </xf>
    <xf numFmtId="3" fontId="0" fillId="36" borderId="50" xfId="0" applyNumberFormat="1" applyFont="1" applyFill="1" applyBorder="1" applyAlignment="1">
      <alignment/>
    </xf>
    <xf numFmtId="0" fontId="0" fillId="36" borderId="51" xfId="0" applyFont="1" applyFill="1" applyBorder="1" applyAlignment="1">
      <alignment/>
    </xf>
    <xf numFmtId="0" fontId="0" fillId="36" borderId="52" xfId="0" applyFont="1" applyFill="1" applyBorder="1" applyAlignment="1">
      <alignment/>
    </xf>
    <xf numFmtId="4" fontId="13" fillId="36" borderId="52" xfId="0" applyNumberFormat="1" applyFont="1" applyFill="1" applyBorder="1" applyAlignment="1">
      <alignment horizontal="center"/>
    </xf>
    <xf numFmtId="3" fontId="0" fillId="36" borderId="53" xfId="0" applyNumberFormat="1" applyFont="1" applyFill="1" applyBorder="1" applyAlignment="1">
      <alignment/>
    </xf>
    <xf numFmtId="0" fontId="0" fillId="43" borderId="26" xfId="0" applyFont="1" applyFill="1" applyBorder="1" applyAlignment="1">
      <alignment horizontal="center"/>
    </xf>
    <xf numFmtId="4" fontId="12" fillId="36" borderId="48" xfId="0" applyNumberFormat="1" applyFont="1" applyFill="1" applyBorder="1" applyAlignment="1">
      <alignment/>
    </xf>
    <xf numFmtId="4" fontId="12" fillId="36" borderId="49" xfId="0" applyNumberFormat="1" applyFont="1" applyFill="1" applyBorder="1" applyAlignment="1">
      <alignment/>
    </xf>
    <xf numFmtId="3" fontId="0" fillId="36" borderId="49" xfId="0" applyNumberFormat="1" applyFont="1" applyFill="1" applyBorder="1" applyAlignment="1">
      <alignment/>
    </xf>
    <xf numFmtId="0" fontId="0" fillId="45" borderId="49" xfId="0" applyFont="1" applyFill="1" applyBorder="1" applyAlignment="1">
      <alignment/>
    </xf>
    <xf numFmtId="0" fontId="0" fillId="45" borderId="50" xfId="0" applyFont="1" applyFill="1" applyBorder="1" applyAlignment="1">
      <alignment/>
    </xf>
    <xf numFmtId="4" fontId="12" fillId="36" borderId="51" xfId="0" applyNumberFormat="1" applyFont="1" applyFill="1" applyBorder="1" applyAlignment="1">
      <alignment/>
    </xf>
    <xf numFmtId="4" fontId="12" fillId="36" borderId="52" xfId="0" applyNumberFormat="1" applyFont="1" applyFill="1" applyBorder="1" applyAlignment="1">
      <alignment/>
    </xf>
    <xf numFmtId="3" fontId="0" fillId="36" borderId="52" xfId="0" applyNumberFormat="1" applyFont="1" applyFill="1" applyBorder="1" applyAlignment="1">
      <alignment/>
    </xf>
    <xf numFmtId="0" fontId="0" fillId="45" borderId="52" xfId="0" applyFont="1" applyFill="1" applyBorder="1" applyAlignment="1">
      <alignment/>
    </xf>
    <xf numFmtId="0" fontId="0" fillId="45" borderId="53" xfId="0" applyFont="1" applyFill="1" applyBorder="1" applyAlignment="1">
      <alignment/>
    </xf>
    <xf numFmtId="0" fontId="7" fillId="36" borderId="54" xfId="0" applyFont="1" applyFill="1" applyBorder="1" applyAlignment="1">
      <alignment horizontal="center"/>
    </xf>
    <xf numFmtId="0" fontId="7" fillId="36" borderId="5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2" fillId="0" borderId="56" xfId="0" applyFont="1" applyFill="1" applyBorder="1" applyAlignment="1" applyProtection="1">
      <alignment horizontal="left"/>
      <protection locked="0"/>
    </xf>
    <xf numFmtId="0" fontId="0" fillId="32" borderId="0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95250</xdr:rowOff>
    </xdr:from>
    <xdr:to>
      <xdr:col>9</xdr:col>
      <xdr:colOff>228600</xdr:colOff>
      <xdr:row>0</xdr:row>
      <xdr:rowOff>1247775</xdr:rowOff>
    </xdr:to>
    <xdr:pic>
      <xdr:nvPicPr>
        <xdr:cNvPr id="1" name="titreIF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5562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z@ifsasports.org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G33"/>
  <sheetViews>
    <sheetView showGridLines="0" zoomScalePageLayoutView="0" workbookViewId="0" topLeftCell="A1">
      <selection activeCell="E17" sqref="E17:E18"/>
    </sheetView>
  </sheetViews>
  <sheetFormatPr defaultColWidth="11.2812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1.710937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.75">
      <c r="B2" s="2" t="s">
        <v>0</v>
      </c>
      <c r="C2" s="3"/>
      <c r="D2" s="3"/>
      <c r="E2" s="3"/>
      <c r="F2" s="4"/>
    </row>
    <row r="3" spans="2:6" ht="12.75">
      <c r="B3" s="5" t="s">
        <v>1</v>
      </c>
      <c r="C3" s="6"/>
      <c r="D3" s="6"/>
      <c r="E3" s="6"/>
      <c r="F3" s="7"/>
    </row>
    <row r="4" spans="2:6" ht="12.75">
      <c r="B4" s="5"/>
      <c r="C4" s="6"/>
      <c r="D4" s="6"/>
      <c r="E4" s="6"/>
      <c r="F4" s="7"/>
    </row>
    <row r="5" spans="2:6" ht="12.75">
      <c r="B5" s="5" t="s">
        <v>2</v>
      </c>
      <c r="C5" s="6"/>
      <c r="D5" s="6"/>
      <c r="E5" s="6"/>
      <c r="F5" s="7"/>
    </row>
    <row r="6" spans="2:6" ht="12.75">
      <c r="B6" s="5" t="s">
        <v>3</v>
      </c>
      <c r="C6" s="6"/>
      <c r="D6" s="6"/>
      <c r="E6" s="6"/>
      <c r="F6" s="7"/>
    </row>
    <row r="7" spans="2:6" ht="12.75">
      <c r="B7" s="5" t="s">
        <v>4</v>
      </c>
      <c r="C7" s="6"/>
      <c r="D7" s="6"/>
      <c r="E7" s="6"/>
      <c r="F7" s="7"/>
    </row>
    <row r="8" spans="2:6" ht="12.75">
      <c r="B8" s="5" t="s">
        <v>5</v>
      </c>
      <c r="C8" s="6"/>
      <c r="D8" s="6"/>
      <c r="E8" s="6"/>
      <c r="F8" s="7"/>
    </row>
    <row r="9" spans="2:6" ht="12.75">
      <c r="B9" s="5"/>
      <c r="C9" s="6"/>
      <c r="D9" s="6"/>
      <c r="E9" s="6"/>
      <c r="F9" s="7"/>
    </row>
    <row r="10" spans="2:6" ht="12.75">
      <c r="B10" s="5" t="s">
        <v>6</v>
      </c>
      <c r="C10" s="6"/>
      <c r="D10" s="6"/>
      <c r="E10" s="6"/>
      <c r="F10" s="7"/>
    </row>
    <row r="11" spans="2:6" ht="12.75">
      <c r="B11" s="5" t="s">
        <v>7</v>
      </c>
      <c r="C11" s="6"/>
      <c r="D11" s="6"/>
      <c r="E11" s="6"/>
      <c r="F11" s="7"/>
    </row>
    <row r="12" spans="2:6" ht="12.75">
      <c r="B12" s="5"/>
      <c r="C12" s="6"/>
      <c r="D12" s="6"/>
      <c r="E12" s="6"/>
      <c r="F12" s="7"/>
    </row>
    <row r="13" spans="2:6" ht="12.75">
      <c r="B13" s="5" t="s">
        <v>8</v>
      </c>
      <c r="C13" s="6"/>
      <c r="D13" s="6"/>
      <c r="E13" s="6"/>
      <c r="F13" s="7"/>
    </row>
    <row r="14" spans="2:6" ht="12.75">
      <c r="B14" s="8" t="s">
        <v>9</v>
      </c>
      <c r="C14" s="9"/>
      <c r="D14" s="10"/>
      <c r="E14" s="11" t="s">
        <v>10</v>
      </c>
      <c r="F14" s="12"/>
    </row>
    <row r="16" spans="2:6" ht="12.75">
      <c r="B16" s="13" t="s">
        <v>11</v>
      </c>
      <c r="C16" s="14"/>
      <c r="D16" s="14"/>
      <c r="E16" s="14"/>
      <c r="F16" s="15"/>
    </row>
    <row r="17" spans="2:6" ht="12.75">
      <c r="B17" s="16" t="s">
        <v>12</v>
      </c>
      <c r="C17" s="17"/>
      <c r="D17" s="17"/>
      <c r="E17" s="18" t="s">
        <v>199</v>
      </c>
      <c r="F17" s="19"/>
    </row>
    <row r="18" spans="2:6" ht="12.75">
      <c r="B18" s="20" t="s">
        <v>13</v>
      </c>
      <c r="C18" s="21"/>
      <c r="D18" s="21"/>
      <c r="E18" s="277" t="s">
        <v>200</v>
      </c>
      <c r="F18" s="22"/>
    </row>
    <row r="20" spans="2:7" ht="12.75">
      <c r="B20" s="23"/>
      <c r="C20" s="24" t="s">
        <v>14</v>
      </c>
      <c r="D20" s="25"/>
      <c r="E20" s="26">
        <v>0.2</v>
      </c>
      <c r="F20" s="25" t="s">
        <v>15</v>
      </c>
      <c r="G20" s="27"/>
    </row>
    <row r="21" spans="2:5" ht="12.75">
      <c r="B21" s="28" t="s">
        <v>16</v>
      </c>
      <c r="C21" s="29"/>
      <c r="D21" s="29"/>
      <c r="E21" s="30"/>
    </row>
    <row r="31" ht="12.75">
      <c r="C31" s="31" t="s">
        <v>17</v>
      </c>
    </row>
    <row r="32" ht="12.75">
      <c r="C32" s="31" t="s">
        <v>18</v>
      </c>
    </row>
    <row r="33" ht="12.75">
      <c r="C33" s="31" t="s">
        <v>19</v>
      </c>
    </row>
  </sheetData>
  <sheetProtection/>
  <hyperlinks>
    <hyperlink ref="B14" r:id="rId1" display="vinz@ifsasports.org"/>
  </hyperlinks>
  <printOptions/>
  <pageMargins left="0.7479166666666667" right="0.7479166666666667" top="0.9840277777777777" bottom="0.9840277777777777" header="0.5118055555555555" footer="0.49236111111111114"/>
  <pageSetup horizontalDpi="300" verticalDpi="300" orientation="portrait" paperSize="9"/>
  <headerFooter alignWithMargins="0">
    <oddFooter>&amp;LInternational Freestyle Skaters Association&amp;C&amp;D&amp;R&amp;F&amp;A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spans="1:4" ht="12.75">
      <c r="A1" s="258" t="s">
        <v>68</v>
      </c>
      <c r="B1" s="258" t="s">
        <v>69</v>
      </c>
      <c r="C1" s="259" t="s">
        <v>97</v>
      </c>
      <c r="D1">
        <f aca="true" ca="1" t="shared" si="0" ref="D1:D10">RAND()</f>
        <v>0.8333827806864904</v>
      </c>
    </row>
    <row r="2" spans="1:4" ht="15">
      <c r="A2" s="260" t="s">
        <v>132</v>
      </c>
      <c r="B2" s="260" t="s">
        <v>133</v>
      </c>
      <c r="C2" s="261" t="s">
        <v>97</v>
      </c>
      <c r="D2">
        <f ca="1" t="shared" si="0"/>
        <v>0.9039280845268143</v>
      </c>
    </row>
    <row r="3" spans="1:4" ht="15">
      <c r="A3" s="260" t="s">
        <v>76</v>
      </c>
      <c r="B3" s="260" t="s">
        <v>77</v>
      </c>
      <c r="C3" s="261" t="s">
        <v>113</v>
      </c>
      <c r="D3">
        <f ca="1" t="shared" si="0"/>
        <v>0.9447071194151719</v>
      </c>
    </row>
    <row r="4" spans="1:4" ht="15">
      <c r="A4" s="260" t="s">
        <v>64</v>
      </c>
      <c r="B4" s="260" t="s">
        <v>65</v>
      </c>
      <c r="C4" s="261" t="s">
        <v>97</v>
      </c>
      <c r="D4">
        <f ca="1" t="shared" si="0"/>
        <v>0.11406378518397908</v>
      </c>
    </row>
    <row r="5" spans="1:4" ht="12.75">
      <c r="A5" s="258" t="s">
        <v>72</v>
      </c>
      <c r="B5" s="258" t="s">
        <v>73</v>
      </c>
      <c r="C5" s="259" t="s">
        <v>97</v>
      </c>
      <c r="D5">
        <f ca="1" t="shared" si="0"/>
        <v>0.9484496153212741</v>
      </c>
    </row>
    <row r="6" spans="1:4" ht="15">
      <c r="A6" s="258" t="s">
        <v>135</v>
      </c>
      <c r="B6" s="258" t="s">
        <v>83</v>
      </c>
      <c r="C6" s="261" t="s">
        <v>97</v>
      </c>
      <c r="D6">
        <f ca="1" t="shared" si="0"/>
        <v>0.40559028307447886</v>
      </c>
    </row>
    <row r="7" spans="1:4" ht="15">
      <c r="A7" s="260" t="s">
        <v>80</v>
      </c>
      <c r="B7" s="260" t="s">
        <v>81</v>
      </c>
      <c r="C7" s="261" t="s">
        <v>97</v>
      </c>
      <c r="D7">
        <f ca="1" t="shared" si="0"/>
        <v>0.6183776873650938</v>
      </c>
    </row>
    <row r="8" spans="1:4" ht="12.75">
      <c r="A8" s="258" t="s">
        <v>137</v>
      </c>
      <c r="B8" s="258" t="s">
        <v>77</v>
      </c>
      <c r="C8" s="259" t="s">
        <v>107</v>
      </c>
      <c r="D8">
        <f ca="1" t="shared" si="0"/>
        <v>0.289978691247495</v>
      </c>
    </row>
    <row r="9" spans="1:4" ht="12.75">
      <c r="A9" s="263" t="s">
        <v>140</v>
      </c>
      <c r="B9" s="264" t="s">
        <v>71</v>
      </c>
      <c r="C9" s="264" t="s">
        <v>97</v>
      </c>
      <c r="D9">
        <f ca="1" t="shared" si="0"/>
        <v>0.4425753927156445</v>
      </c>
    </row>
    <row r="10" spans="1:4" ht="15">
      <c r="A10" s="260" t="s">
        <v>66</v>
      </c>
      <c r="B10" s="260" t="s">
        <v>67</v>
      </c>
      <c r="C10" s="261" t="s">
        <v>107</v>
      </c>
      <c r="D10">
        <f ca="1" t="shared" si="0"/>
        <v>0.8123190992530208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Q203"/>
  <sheetViews>
    <sheetView showGridLines="0" zoomScalePageLayoutView="0" workbookViewId="0" topLeftCell="A1">
      <pane ySplit="4" topLeftCell="A6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4.421875" style="32" customWidth="1"/>
    <col min="2" max="4" width="20.7109375" style="0" customWidth="1"/>
    <col min="5" max="5" width="17.57421875" style="0" customWidth="1"/>
    <col min="6" max="6" width="5.421875" style="33" customWidth="1"/>
    <col min="7" max="7" width="8.28125" style="34" customWidth="1"/>
    <col min="8" max="8" width="0.71875" style="0" customWidth="1"/>
    <col min="9" max="11" width="10.421875" style="0" customWidth="1"/>
    <col min="12" max="12" width="15.421875" style="0" customWidth="1"/>
  </cols>
  <sheetData>
    <row r="1" spans="2:17" ht="27.75" customHeight="1">
      <c r="B1" s="300" t="str">
        <f>V!E17</f>
        <v>"Весна в Воронеже - 2009"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5"/>
      <c r="O1" s="35"/>
      <c r="P1" s="35"/>
      <c r="Q1" s="35"/>
    </row>
    <row r="2" spans="2:17" ht="27.75" customHeight="1">
      <c r="B2" s="301" t="str">
        <f>V!E18</f>
        <v>Воронеж, 9-10 мая 2009 г.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5"/>
      <c r="O2" s="35"/>
      <c r="P2" s="35"/>
      <c r="Q2" s="35"/>
    </row>
    <row r="3" spans="2:15" ht="12.75">
      <c r="B3" s="36"/>
      <c r="H3" s="1"/>
      <c r="L3" s="37"/>
      <c r="M3" s="34"/>
      <c r="O3" s="34"/>
    </row>
    <row r="4" spans="1:13" s="47" customFormat="1" ht="36">
      <c r="A4" s="38"/>
      <c r="B4" s="39" t="s">
        <v>20</v>
      </c>
      <c r="C4" s="40" t="s">
        <v>21</v>
      </c>
      <c r="D4" s="41" t="s">
        <v>22</v>
      </c>
      <c r="E4" s="42" t="s">
        <v>23</v>
      </c>
      <c r="F4" s="43"/>
      <c r="G4" s="42" t="s">
        <v>24</v>
      </c>
      <c r="H4" s="44"/>
      <c r="I4" s="45" t="s">
        <v>25</v>
      </c>
      <c r="J4" s="46" t="s">
        <v>26</v>
      </c>
      <c r="K4" s="42" t="s">
        <v>27</v>
      </c>
      <c r="L4" s="42" t="s">
        <v>28</v>
      </c>
      <c r="M4" s="42" t="s">
        <v>29</v>
      </c>
    </row>
    <row r="5" spans="1:13" ht="12.75">
      <c r="A5" s="32">
        <v>1</v>
      </c>
      <c r="B5" s="48"/>
      <c r="C5" s="49"/>
      <c r="D5" s="49"/>
      <c r="E5" s="49"/>
      <c r="F5" s="50"/>
      <c r="G5" s="51"/>
      <c r="H5" s="52"/>
      <c r="I5" s="53"/>
      <c r="J5" s="54"/>
      <c r="K5" s="54"/>
      <c r="L5" s="54"/>
      <c r="M5" s="55" t="s">
        <v>30</v>
      </c>
    </row>
    <row r="6" spans="1:13" ht="12.75">
      <c r="A6" s="32">
        <v>2</v>
      </c>
      <c r="B6" s="56"/>
      <c r="C6" s="57"/>
      <c r="D6" s="57"/>
      <c r="E6" s="57"/>
      <c r="F6" s="50"/>
      <c r="G6" s="51"/>
      <c r="H6" s="52"/>
      <c r="I6" s="58"/>
      <c r="J6" s="59"/>
      <c r="K6" s="59"/>
      <c r="L6" s="59"/>
      <c r="M6" s="60" t="s">
        <v>30</v>
      </c>
    </row>
    <row r="7" spans="1:13" ht="12.75">
      <c r="A7" s="32">
        <v>3</v>
      </c>
      <c r="B7" s="56"/>
      <c r="C7" s="57"/>
      <c r="D7" s="57"/>
      <c r="E7" s="57"/>
      <c r="F7" s="50"/>
      <c r="G7" s="51"/>
      <c r="H7" s="52"/>
      <c r="I7" s="58"/>
      <c r="J7" s="59"/>
      <c r="K7" s="59"/>
      <c r="L7" s="59"/>
      <c r="M7" s="60" t="s">
        <v>31</v>
      </c>
    </row>
    <row r="8" spans="1:13" ht="12.75">
      <c r="A8" s="32">
        <v>5</v>
      </c>
      <c r="B8" s="56"/>
      <c r="C8" s="57"/>
      <c r="D8" s="57"/>
      <c r="E8" s="57"/>
      <c r="F8" s="50"/>
      <c r="G8" s="51"/>
      <c r="H8" s="52"/>
      <c r="I8" s="58"/>
      <c r="J8" s="59"/>
      <c r="K8" s="59"/>
      <c r="L8" s="59"/>
      <c r="M8" s="60" t="s">
        <v>31</v>
      </c>
    </row>
    <row r="9" spans="1:13" ht="12.75">
      <c r="A9" s="32">
        <v>6</v>
      </c>
      <c r="B9" s="56"/>
      <c r="C9" s="57"/>
      <c r="D9" s="57"/>
      <c r="E9" s="57"/>
      <c r="F9" s="50"/>
      <c r="G9" s="51"/>
      <c r="H9" s="52"/>
      <c r="I9" s="58"/>
      <c r="J9" s="59"/>
      <c r="K9" s="59"/>
      <c r="L9" s="59"/>
      <c r="M9" s="60" t="s">
        <v>30</v>
      </c>
    </row>
    <row r="10" spans="1:13" ht="12.75">
      <c r="A10" s="32">
        <v>7</v>
      </c>
      <c r="B10" s="56"/>
      <c r="C10" s="57"/>
      <c r="D10" s="57"/>
      <c r="E10" s="57"/>
      <c r="F10" s="50"/>
      <c r="G10" s="51"/>
      <c r="H10" s="52"/>
      <c r="I10" s="58"/>
      <c r="J10" s="59"/>
      <c r="K10" s="59"/>
      <c r="L10" s="59"/>
      <c r="M10" s="60" t="s">
        <v>30</v>
      </c>
    </row>
    <row r="11" spans="1:13" ht="12.75">
      <c r="A11" s="32">
        <v>8</v>
      </c>
      <c r="B11" s="56"/>
      <c r="C11" s="57"/>
      <c r="D11" s="57"/>
      <c r="E11" s="57"/>
      <c r="F11" s="50"/>
      <c r="G11" s="51"/>
      <c r="H11" s="52"/>
      <c r="I11" s="58"/>
      <c r="J11" s="59"/>
      <c r="K11" s="59"/>
      <c r="L11" s="59"/>
      <c r="M11" s="60" t="s">
        <v>30</v>
      </c>
    </row>
    <row r="12" spans="1:13" ht="12.75">
      <c r="A12" s="32">
        <v>9</v>
      </c>
      <c r="B12" s="56"/>
      <c r="C12" s="57"/>
      <c r="D12" s="57"/>
      <c r="E12" s="57"/>
      <c r="F12" s="50"/>
      <c r="G12" s="51"/>
      <c r="H12" s="52"/>
      <c r="I12" s="58"/>
      <c r="J12" s="59"/>
      <c r="K12" s="59"/>
      <c r="L12" s="59"/>
      <c r="M12" s="60" t="s">
        <v>30</v>
      </c>
    </row>
    <row r="13" spans="1:13" ht="12.75">
      <c r="A13" s="32">
        <v>10</v>
      </c>
      <c r="B13" s="56"/>
      <c r="C13" s="57"/>
      <c r="D13" s="57"/>
      <c r="E13" s="57"/>
      <c r="F13" s="50"/>
      <c r="G13" s="51"/>
      <c r="H13" s="52"/>
      <c r="I13" s="58"/>
      <c r="J13" s="59"/>
      <c r="K13" s="59"/>
      <c r="L13" s="59"/>
      <c r="M13" s="60" t="s">
        <v>30</v>
      </c>
    </row>
    <row r="14" spans="1:13" ht="12.75">
      <c r="A14" s="32">
        <v>11</v>
      </c>
      <c r="B14" s="56"/>
      <c r="C14" s="57"/>
      <c r="D14" s="57"/>
      <c r="E14" s="57"/>
      <c r="F14" s="50"/>
      <c r="G14" s="51"/>
      <c r="H14" s="52"/>
      <c r="I14" s="58"/>
      <c r="J14" s="59"/>
      <c r="K14" s="59"/>
      <c r="L14" s="59"/>
      <c r="M14" s="60" t="s">
        <v>30</v>
      </c>
    </row>
    <row r="15" spans="1:13" ht="12.75">
      <c r="A15" s="32">
        <v>12</v>
      </c>
      <c r="B15" s="56"/>
      <c r="C15" s="57"/>
      <c r="D15" s="57"/>
      <c r="E15" s="57"/>
      <c r="F15" s="50"/>
      <c r="G15" s="51"/>
      <c r="H15" s="52"/>
      <c r="I15" s="58"/>
      <c r="J15" s="59"/>
      <c r="K15" s="59"/>
      <c r="L15" s="59"/>
      <c r="M15" s="60" t="s">
        <v>30</v>
      </c>
    </row>
    <row r="16" spans="1:13" ht="12.75">
      <c r="A16" s="32">
        <v>13</v>
      </c>
      <c r="B16" s="56"/>
      <c r="C16" s="57"/>
      <c r="D16" s="57"/>
      <c r="E16" s="57"/>
      <c r="F16" s="50"/>
      <c r="G16" s="51"/>
      <c r="H16" s="52"/>
      <c r="I16" s="58"/>
      <c r="J16" s="59"/>
      <c r="K16" s="59"/>
      <c r="L16" s="59"/>
      <c r="M16" s="60" t="s">
        <v>31</v>
      </c>
    </row>
    <row r="17" spans="1:13" ht="12.75">
      <c r="A17" s="32">
        <v>14</v>
      </c>
      <c r="B17" s="56"/>
      <c r="C17" s="57"/>
      <c r="D17" s="57"/>
      <c r="E17" s="57"/>
      <c r="F17" s="50"/>
      <c r="G17" s="51"/>
      <c r="H17" s="52"/>
      <c r="I17" s="58"/>
      <c r="J17" s="59"/>
      <c r="K17" s="59"/>
      <c r="L17" s="59"/>
      <c r="M17" s="60" t="s">
        <v>31</v>
      </c>
    </row>
    <row r="18" spans="1:13" ht="12.75">
      <c r="A18" s="32">
        <v>15</v>
      </c>
      <c r="B18" s="56"/>
      <c r="C18" s="57"/>
      <c r="D18" s="57"/>
      <c r="E18" s="57"/>
      <c r="F18" s="50"/>
      <c r="G18" s="51"/>
      <c r="H18" s="52"/>
      <c r="I18" s="58"/>
      <c r="J18" s="59"/>
      <c r="K18" s="59"/>
      <c r="L18" s="59"/>
      <c r="M18" s="60" t="s">
        <v>30</v>
      </c>
    </row>
    <row r="19" spans="1:13" ht="12.75">
      <c r="A19" s="32">
        <v>16</v>
      </c>
      <c r="B19" s="56"/>
      <c r="C19" s="57"/>
      <c r="D19" s="57"/>
      <c r="E19" s="57"/>
      <c r="F19" s="50"/>
      <c r="G19" s="51"/>
      <c r="H19" s="52"/>
      <c r="I19" s="58"/>
      <c r="J19" s="59"/>
      <c r="K19" s="59"/>
      <c r="L19" s="59"/>
      <c r="M19" s="60" t="s">
        <v>31</v>
      </c>
    </row>
    <row r="20" spans="1:13" ht="12.75">
      <c r="A20" s="32">
        <v>17</v>
      </c>
      <c r="B20" s="61"/>
      <c r="C20" s="62"/>
      <c r="D20" s="62"/>
      <c r="E20" s="62"/>
      <c r="F20" s="50"/>
      <c r="G20" s="51"/>
      <c r="H20" s="52"/>
      <c r="I20" s="58"/>
      <c r="J20" s="59"/>
      <c r="K20" s="59"/>
      <c r="L20" s="59"/>
      <c r="M20" s="60" t="s">
        <v>30</v>
      </c>
    </row>
    <row r="21" spans="1:13" ht="12.75">
      <c r="A21" s="32">
        <v>18</v>
      </c>
      <c r="B21" s="61"/>
      <c r="C21" s="62"/>
      <c r="D21" s="62"/>
      <c r="E21" s="62"/>
      <c r="F21" s="50"/>
      <c r="G21" s="51"/>
      <c r="H21" s="52"/>
      <c r="I21" s="58"/>
      <c r="J21" s="59"/>
      <c r="K21" s="59"/>
      <c r="L21" s="59"/>
      <c r="M21" s="60" t="s">
        <v>30</v>
      </c>
    </row>
    <row r="22" spans="1:13" ht="12.75">
      <c r="A22" s="32">
        <v>19</v>
      </c>
      <c r="B22" s="61"/>
      <c r="C22" s="62"/>
      <c r="D22" s="62"/>
      <c r="E22" s="62"/>
      <c r="F22" s="50"/>
      <c r="G22" s="51"/>
      <c r="H22" s="52"/>
      <c r="I22" s="58"/>
      <c r="J22" s="59"/>
      <c r="K22" s="59"/>
      <c r="L22" s="59"/>
      <c r="M22" s="60" t="s">
        <v>30</v>
      </c>
    </row>
    <row r="23" spans="1:13" ht="12.75">
      <c r="A23" s="32">
        <v>20</v>
      </c>
      <c r="B23" s="61"/>
      <c r="C23" s="62"/>
      <c r="D23" s="62"/>
      <c r="E23" s="62"/>
      <c r="F23" s="50"/>
      <c r="G23" s="51"/>
      <c r="H23" s="52"/>
      <c r="I23" s="58"/>
      <c r="J23" s="59"/>
      <c r="K23" s="59"/>
      <c r="L23" s="59"/>
      <c r="M23" s="60" t="s">
        <v>31</v>
      </c>
    </row>
    <row r="24" spans="1:13" ht="12.75">
      <c r="A24" s="32">
        <v>21</v>
      </c>
      <c r="B24" s="61"/>
      <c r="C24" s="62"/>
      <c r="D24" s="62"/>
      <c r="E24" s="62"/>
      <c r="F24" s="50"/>
      <c r="G24" s="51"/>
      <c r="H24" s="52"/>
      <c r="I24" s="58"/>
      <c r="J24" s="59"/>
      <c r="K24" s="59"/>
      <c r="L24" s="59"/>
      <c r="M24" s="60" t="s">
        <v>32</v>
      </c>
    </row>
    <row r="25" spans="1:13" ht="12.75">
      <c r="A25" s="32">
        <v>22</v>
      </c>
      <c r="B25" s="61"/>
      <c r="C25" s="62"/>
      <c r="D25" s="62"/>
      <c r="E25" s="62"/>
      <c r="F25" s="50"/>
      <c r="G25" s="51"/>
      <c r="H25" s="52"/>
      <c r="I25" s="58"/>
      <c r="J25" s="59"/>
      <c r="K25" s="59"/>
      <c r="L25" s="59"/>
      <c r="M25" s="60" t="s">
        <v>30</v>
      </c>
    </row>
    <row r="26" spans="1:13" ht="12.75">
      <c r="A26" s="32">
        <v>23</v>
      </c>
      <c r="B26" s="61"/>
      <c r="C26" s="62"/>
      <c r="D26" s="62"/>
      <c r="E26" s="62"/>
      <c r="F26" s="50"/>
      <c r="G26" s="51"/>
      <c r="H26" s="52"/>
      <c r="I26" s="58"/>
      <c r="J26" s="59"/>
      <c r="K26" s="59"/>
      <c r="L26" s="59"/>
      <c r="M26" s="60" t="s">
        <v>31</v>
      </c>
    </row>
    <row r="27" spans="1:13" ht="12.75">
      <c r="A27" s="32">
        <v>24</v>
      </c>
      <c r="B27" s="61"/>
      <c r="C27" s="62"/>
      <c r="D27" s="62"/>
      <c r="E27" s="62"/>
      <c r="F27" s="50"/>
      <c r="G27" s="51"/>
      <c r="H27" s="52"/>
      <c r="I27" s="58"/>
      <c r="J27" s="59"/>
      <c r="K27" s="59"/>
      <c r="L27" s="59"/>
      <c r="M27" s="60" t="s">
        <v>30</v>
      </c>
    </row>
    <row r="28" spans="1:13" ht="12.75">
      <c r="A28" s="32">
        <v>25</v>
      </c>
      <c r="B28" s="61"/>
      <c r="C28" s="62"/>
      <c r="D28" s="62"/>
      <c r="E28" s="62"/>
      <c r="F28" s="50"/>
      <c r="G28" s="51"/>
      <c r="H28" s="52"/>
      <c r="I28" s="58"/>
      <c r="J28" s="59"/>
      <c r="K28" s="59"/>
      <c r="L28" s="59"/>
      <c r="M28" s="60" t="s">
        <v>31</v>
      </c>
    </row>
    <row r="29" spans="1:13" ht="12.75">
      <c r="A29" s="32">
        <v>26</v>
      </c>
      <c r="B29" s="61"/>
      <c r="C29" s="62"/>
      <c r="D29" s="62"/>
      <c r="E29" s="62"/>
      <c r="F29" s="50"/>
      <c r="G29" s="51"/>
      <c r="H29" s="52"/>
      <c r="I29" s="58"/>
      <c r="J29" s="59"/>
      <c r="K29" s="59"/>
      <c r="L29" s="59"/>
      <c r="M29" s="60" t="s">
        <v>30</v>
      </c>
    </row>
    <row r="30" spans="1:13" ht="12.75">
      <c r="A30" s="32">
        <v>27</v>
      </c>
      <c r="B30" s="61"/>
      <c r="C30" s="62"/>
      <c r="D30" s="62"/>
      <c r="E30" s="62"/>
      <c r="F30" s="50"/>
      <c r="G30" s="51"/>
      <c r="H30" s="52"/>
      <c r="I30" s="58"/>
      <c r="J30" s="59"/>
      <c r="K30" s="59"/>
      <c r="L30" s="59"/>
      <c r="M30" s="60" t="s">
        <v>30</v>
      </c>
    </row>
    <row r="31" spans="1:13" ht="12.75">
      <c r="A31" s="32">
        <v>28</v>
      </c>
      <c r="B31" s="61"/>
      <c r="C31" s="62"/>
      <c r="D31" s="62"/>
      <c r="E31" s="62"/>
      <c r="F31" s="50"/>
      <c r="G31" s="51"/>
      <c r="H31" s="52"/>
      <c r="I31" s="58"/>
      <c r="J31" s="59"/>
      <c r="K31" s="59"/>
      <c r="L31" s="59"/>
      <c r="M31" s="60" t="s">
        <v>30</v>
      </c>
    </row>
    <row r="32" spans="1:13" ht="12.75">
      <c r="A32" s="32">
        <v>29</v>
      </c>
      <c r="B32" s="61"/>
      <c r="C32" s="62"/>
      <c r="D32" s="62"/>
      <c r="E32" s="62"/>
      <c r="F32" s="50"/>
      <c r="G32" s="51"/>
      <c r="H32" s="52"/>
      <c r="I32" s="58"/>
      <c r="J32" s="59"/>
      <c r="K32" s="59"/>
      <c r="L32" s="59"/>
      <c r="M32" s="60"/>
    </row>
    <row r="33" spans="1:13" ht="12.75">
      <c r="A33" s="32">
        <v>30</v>
      </c>
      <c r="B33" s="61"/>
      <c r="C33" s="62"/>
      <c r="D33" s="62"/>
      <c r="E33" s="62"/>
      <c r="F33" s="50"/>
      <c r="G33" s="51"/>
      <c r="H33" s="52"/>
      <c r="I33" s="58"/>
      <c r="J33" s="59"/>
      <c r="K33" s="59"/>
      <c r="L33" s="59"/>
      <c r="M33" s="60"/>
    </row>
    <row r="34" spans="1:13" ht="12.75">
      <c r="A34" s="32">
        <v>31</v>
      </c>
      <c r="B34" s="61"/>
      <c r="C34" s="62"/>
      <c r="D34" s="62"/>
      <c r="E34" s="62"/>
      <c r="F34" s="50"/>
      <c r="G34" s="51"/>
      <c r="H34" s="52"/>
      <c r="I34" s="58"/>
      <c r="J34" s="59"/>
      <c r="K34" s="59"/>
      <c r="L34" s="59"/>
      <c r="M34" s="60"/>
    </row>
    <row r="35" spans="1:13" ht="12.75">
      <c r="A35" s="32">
        <v>32</v>
      </c>
      <c r="B35" s="61"/>
      <c r="C35" s="62"/>
      <c r="D35" s="62"/>
      <c r="E35" s="62"/>
      <c r="F35" s="50"/>
      <c r="G35" s="51"/>
      <c r="H35" s="52"/>
      <c r="I35" s="58"/>
      <c r="J35" s="59"/>
      <c r="K35" s="59"/>
      <c r="L35" s="59"/>
      <c r="M35" s="60"/>
    </row>
    <row r="36" spans="1:13" ht="12.75">
      <c r="A36" s="32">
        <v>33</v>
      </c>
      <c r="B36" s="61"/>
      <c r="C36" s="62"/>
      <c r="D36" s="62"/>
      <c r="E36" s="62"/>
      <c r="F36" s="50"/>
      <c r="G36" s="51"/>
      <c r="H36" s="52"/>
      <c r="I36" s="58"/>
      <c r="J36" s="59"/>
      <c r="K36" s="59"/>
      <c r="L36" s="59"/>
      <c r="M36" s="60" t="s">
        <v>31</v>
      </c>
    </row>
    <row r="37" spans="1:13" ht="12.75">
      <c r="A37" s="32">
        <v>34</v>
      </c>
      <c r="B37" s="61"/>
      <c r="C37" s="62"/>
      <c r="D37" s="62"/>
      <c r="E37" s="62"/>
      <c r="F37" s="50"/>
      <c r="G37" s="51"/>
      <c r="H37" s="52"/>
      <c r="I37" s="58"/>
      <c r="J37" s="59"/>
      <c r="K37" s="59"/>
      <c r="L37" s="59"/>
      <c r="M37" s="60" t="s">
        <v>31</v>
      </c>
    </row>
    <row r="38" spans="1:13" ht="12.75">
      <c r="A38" s="32">
        <v>35</v>
      </c>
      <c r="B38" s="61"/>
      <c r="C38" s="62"/>
      <c r="D38" s="62"/>
      <c r="E38" s="62"/>
      <c r="F38" s="50"/>
      <c r="G38" s="51"/>
      <c r="H38" s="52"/>
      <c r="I38" s="58"/>
      <c r="J38" s="59"/>
      <c r="K38" s="59"/>
      <c r="L38" s="59"/>
      <c r="M38" s="60" t="s">
        <v>31</v>
      </c>
    </row>
    <row r="39" spans="1:13" ht="12.75">
      <c r="A39" s="32">
        <v>36</v>
      </c>
      <c r="B39" s="61"/>
      <c r="C39" s="62"/>
      <c r="D39" s="62"/>
      <c r="E39" s="62"/>
      <c r="F39" s="50"/>
      <c r="G39" s="51"/>
      <c r="H39" s="52"/>
      <c r="I39" s="58"/>
      <c r="J39" s="59"/>
      <c r="K39" s="59"/>
      <c r="L39" s="59"/>
      <c r="M39" s="60"/>
    </row>
    <row r="40" spans="1:13" ht="12.75">
      <c r="A40" s="32">
        <v>37</v>
      </c>
      <c r="B40" s="61"/>
      <c r="C40" s="62"/>
      <c r="D40" s="62"/>
      <c r="E40" s="62"/>
      <c r="F40" s="50"/>
      <c r="G40" s="51"/>
      <c r="H40" s="52"/>
      <c r="I40" s="58"/>
      <c r="J40" s="59"/>
      <c r="K40" s="59"/>
      <c r="L40" s="59"/>
      <c r="M40" s="60"/>
    </row>
    <row r="41" spans="1:13" ht="12.75">
      <c r="A41" s="32">
        <v>38</v>
      </c>
      <c r="B41" s="61"/>
      <c r="C41" s="62"/>
      <c r="D41" s="62"/>
      <c r="E41" s="62"/>
      <c r="F41" s="50"/>
      <c r="G41" s="51"/>
      <c r="H41" s="52"/>
      <c r="I41" s="58"/>
      <c r="J41" s="59"/>
      <c r="K41" s="59"/>
      <c r="L41" s="59"/>
      <c r="M41" s="60"/>
    </row>
    <row r="42" spans="1:13" ht="12.75">
      <c r="A42" s="32">
        <v>39</v>
      </c>
      <c r="B42" s="61"/>
      <c r="C42" s="62"/>
      <c r="D42" s="62"/>
      <c r="E42" s="62"/>
      <c r="F42" s="50"/>
      <c r="G42" s="51"/>
      <c r="H42" s="52"/>
      <c r="I42" s="58"/>
      <c r="J42" s="59"/>
      <c r="K42" s="59"/>
      <c r="L42" s="59"/>
      <c r="M42" s="60"/>
    </row>
    <row r="43" spans="1:13" ht="12.75">
      <c r="A43" s="32">
        <v>40</v>
      </c>
      <c r="B43" s="61"/>
      <c r="C43" s="62"/>
      <c r="D43" s="62"/>
      <c r="E43" s="62"/>
      <c r="F43" s="50"/>
      <c r="G43" s="51"/>
      <c r="H43" s="52"/>
      <c r="I43" s="58"/>
      <c r="J43" s="59"/>
      <c r="K43" s="59"/>
      <c r="L43" s="59"/>
      <c r="M43" s="60"/>
    </row>
    <row r="44" spans="1:13" ht="12.75">
      <c r="A44" s="32">
        <v>41</v>
      </c>
      <c r="B44" s="61"/>
      <c r="C44" s="62"/>
      <c r="D44" s="62"/>
      <c r="E44" s="62"/>
      <c r="F44" s="50"/>
      <c r="G44" s="51"/>
      <c r="H44" s="52"/>
      <c r="I44" s="58"/>
      <c r="J44" s="59"/>
      <c r="K44" s="59"/>
      <c r="L44" s="59"/>
      <c r="M44" s="60"/>
    </row>
    <row r="45" spans="1:13" ht="12.75">
      <c r="A45" s="32">
        <v>42</v>
      </c>
      <c r="B45" s="61"/>
      <c r="C45" s="62"/>
      <c r="D45" s="62"/>
      <c r="E45" s="62"/>
      <c r="F45" s="50"/>
      <c r="G45" s="51"/>
      <c r="H45" s="52"/>
      <c r="I45" s="58"/>
      <c r="J45" s="59"/>
      <c r="K45" s="59"/>
      <c r="L45" s="59"/>
      <c r="M45" s="60"/>
    </row>
    <row r="46" spans="1:13" ht="12.75">
      <c r="A46" s="32">
        <v>43</v>
      </c>
      <c r="B46" s="61"/>
      <c r="C46" s="62"/>
      <c r="D46" s="62"/>
      <c r="E46" s="62"/>
      <c r="F46" s="50"/>
      <c r="G46" s="51"/>
      <c r="H46" s="52"/>
      <c r="I46" s="58"/>
      <c r="J46" s="59"/>
      <c r="K46" s="59"/>
      <c r="L46" s="59"/>
      <c r="M46" s="60"/>
    </row>
    <row r="47" spans="1:13" ht="12.75">
      <c r="A47" s="32">
        <v>44</v>
      </c>
      <c r="B47" s="61"/>
      <c r="C47" s="62"/>
      <c r="D47" s="62"/>
      <c r="E47" s="62"/>
      <c r="F47" s="50"/>
      <c r="G47" s="51"/>
      <c r="H47" s="52"/>
      <c r="I47" s="58"/>
      <c r="J47" s="59"/>
      <c r="K47" s="59"/>
      <c r="L47" s="59"/>
      <c r="M47" s="60"/>
    </row>
    <row r="48" spans="1:13" ht="12.75">
      <c r="A48" s="32">
        <v>45</v>
      </c>
      <c r="B48" s="61"/>
      <c r="C48" s="62"/>
      <c r="D48" s="62"/>
      <c r="E48" s="62"/>
      <c r="F48" s="50"/>
      <c r="G48" s="51"/>
      <c r="H48" s="52"/>
      <c r="I48" s="58"/>
      <c r="J48" s="59"/>
      <c r="K48" s="59"/>
      <c r="L48" s="59"/>
      <c r="M48" s="60"/>
    </row>
    <row r="49" spans="1:13" ht="12.75">
      <c r="A49" s="32">
        <v>46</v>
      </c>
      <c r="B49" s="61"/>
      <c r="C49" s="62"/>
      <c r="D49" s="62"/>
      <c r="E49" s="62"/>
      <c r="F49" s="50"/>
      <c r="G49" s="51"/>
      <c r="H49" s="52"/>
      <c r="I49" s="58"/>
      <c r="J49" s="59"/>
      <c r="K49" s="59"/>
      <c r="L49" s="59"/>
      <c r="M49" s="60"/>
    </row>
    <row r="50" spans="1:13" ht="12.75">
      <c r="A50" s="32">
        <v>47</v>
      </c>
      <c r="B50" s="61"/>
      <c r="C50" s="62"/>
      <c r="D50" s="62"/>
      <c r="E50" s="62"/>
      <c r="F50" s="50"/>
      <c r="G50" s="51"/>
      <c r="H50" s="52"/>
      <c r="I50" s="58"/>
      <c r="J50" s="59"/>
      <c r="K50" s="59"/>
      <c r="L50" s="59"/>
      <c r="M50" s="60"/>
    </row>
    <row r="51" spans="1:13" ht="12.75">
      <c r="A51" s="32">
        <v>48</v>
      </c>
      <c r="B51" s="61"/>
      <c r="C51" s="62"/>
      <c r="D51" s="62"/>
      <c r="E51" s="62"/>
      <c r="F51" s="50"/>
      <c r="G51" s="51"/>
      <c r="H51" s="52"/>
      <c r="I51" s="58"/>
      <c r="J51" s="59"/>
      <c r="K51" s="59"/>
      <c r="L51" s="59"/>
      <c r="M51" s="60"/>
    </row>
    <row r="52" spans="1:13" ht="12.75">
      <c r="A52" s="32">
        <v>49</v>
      </c>
      <c r="B52" s="61"/>
      <c r="C52" s="62"/>
      <c r="D52" s="62"/>
      <c r="E52" s="62"/>
      <c r="F52" s="50"/>
      <c r="G52" s="51"/>
      <c r="H52" s="52"/>
      <c r="I52" s="58"/>
      <c r="J52" s="59"/>
      <c r="K52" s="59"/>
      <c r="L52" s="59"/>
      <c r="M52" s="60"/>
    </row>
    <row r="53" spans="1:13" ht="12.75">
      <c r="A53" s="32">
        <v>50</v>
      </c>
      <c r="B53" s="61"/>
      <c r="C53" s="62"/>
      <c r="D53" s="62"/>
      <c r="E53" s="62"/>
      <c r="F53" s="50"/>
      <c r="G53" s="51"/>
      <c r="H53" s="52"/>
      <c r="I53" s="58"/>
      <c r="J53" s="59"/>
      <c r="K53" s="59"/>
      <c r="L53" s="59"/>
      <c r="M53" s="60"/>
    </row>
    <row r="54" spans="1:13" ht="12.75">
      <c r="A54" s="32">
        <v>51</v>
      </c>
      <c r="B54" s="61"/>
      <c r="C54" s="62"/>
      <c r="D54" s="62"/>
      <c r="E54" s="62"/>
      <c r="F54" s="50"/>
      <c r="G54" s="51"/>
      <c r="H54" s="52"/>
      <c r="I54" s="58"/>
      <c r="J54" s="59"/>
      <c r="K54" s="59"/>
      <c r="L54" s="59"/>
      <c r="M54" s="60"/>
    </row>
    <row r="55" spans="1:13" ht="12.75">
      <c r="A55" s="32">
        <v>52</v>
      </c>
      <c r="B55" s="61"/>
      <c r="C55" s="62"/>
      <c r="D55" s="62"/>
      <c r="E55" s="62"/>
      <c r="F55" s="50"/>
      <c r="G55" s="51"/>
      <c r="H55" s="52"/>
      <c r="I55" s="58"/>
      <c r="J55" s="59"/>
      <c r="K55" s="59"/>
      <c r="L55" s="59"/>
      <c r="M55" s="60"/>
    </row>
    <row r="56" spans="1:13" ht="12.75">
      <c r="A56" s="32">
        <v>53</v>
      </c>
      <c r="B56" s="61"/>
      <c r="C56" s="62"/>
      <c r="D56" s="62"/>
      <c r="E56" s="62"/>
      <c r="F56" s="50"/>
      <c r="G56" s="51"/>
      <c r="H56" s="52"/>
      <c r="I56" s="58"/>
      <c r="J56" s="59"/>
      <c r="K56" s="59"/>
      <c r="L56" s="59"/>
      <c r="M56" s="60"/>
    </row>
    <row r="57" spans="1:13" ht="12.75">
      <c r="A57" s="32">
        <v>54</v>
      </c>
      <c r="B57" s="61"/>
      <c r="C57" s="62"/>
      <c r="D57" s="62"/>
      <c r="E57" s="62"/>
      <c r="F57" s="50"/>
      <c r="G57" s="51"/>
      <c r="H57" s="52"/>
      <c r="I57" s="58"/>
      <c r="J57" s="59"/>
      <c r="K57" s="59"/>
      <c r="L57" s="59"/>
      <c r="M57" s="60"/>
    </row>
    <row r="58" spans="1:13" ht="12.75">
      <c r="A58" s="32">
        <v>55</v>
      </c>
      <c r="B58" s="61"/>
      <c r="C58" s="62"/>
      <c r="D58" s="62"/>
      <c r="E58" s="62"/>
      <c r="F58" s="50"/>
      <c r="G58" s="51"/>
      <c r="H58" s="52"/>
      <c r="I58" s="58"/>
      <c r="J58" s="59"/>
      <c r="K58" s="59"/>
      <c r="L58" s="59"/>
      <c r="M58" s="60"/>
    </row>
    <row r="59" spans="1:13" ht="12.75">
      <c r="A59" s="32">
        <v>56</v>
      </c>
      <c r="B59" s="61"/>
      <c r="C59" s="62"/>
      <c r="D59" s="62"/>
      <c r="E59" s="62"/>
      <c r="F59" s="50"/>
      <c r="G59" s="51"/>
      <c r="H59" s="52"/>
      <c r="I59" s="58"/>
      <c r="J59" s="59"/>
      <c r="K59" s="59"/>
      <c r="L59" s="59"/>
      <c r="M59" s="60"/>
    </row>
    <row r="60" spans="1:13" ht="12.75">
      <c r="A60" s="32">
        <v>57</v>
      </c>
      <c r="B60" s="61"/>
      <c r="C60" s="62"/>
      <c r="D60" s="62"/>
      <c r="E60" s="62"/>
      <c r="F60" s="50"/>
      <c r="G60" s="51"/>
      <c r="H60" s="52"/>
      <c r="I60" s="58"/>
      <c r="J60" s="59"/>
      <c r="K60" s="59"/>
      <c r="L60" s="59"/>
      <c r="M60" s="60"/>
    </row>
    <row r="61" spans="1:13" ht="12.75">
      <c r="A61" s="32">
        <v>58</v>
      </c>
      <c r="B61" s="61"/>
      <c r="C61" s="62"/>
      <c r="D61" s="62"/>
      <c r="E61" s="62"/>
      <c r="F61" s="50"/>
      <c r="G61" s="51"/>
      <c r="H61" s="52"/>
      <c r="I61" s="58"/>
      <c r="J61" s="59"/>
      <c r="K61" s="59"/>
      <c r="L61" s="59"/>
      <c r="M61" s="60"/>
    </row>
    <row r="62" spans="1:13" ht="12.75">
      <c r="A62" s="32">
        <v>59</v>
      </c>
      <c r="B62" s="61"/>
      <c r="C62" s="62"/>
      <c r="D62" s="62"/>
      <c r="E62" s="62"/>
      <c r="F62" s="50"/>
      <c r="G62" s="51"/>
      <c r="H62" s="52"/>
      <c r="I62" s="58"/>
      <c r="J62" s="59"/>
      <c r="K62" s="59"/>
      <c r="L62" s="59"/>
      <c r="M62" s="60"/>
    </row>
    <row r="63" spans="1:13" ht="12.75">
      <c r="A63" s="32">
        <v>60</v>
      </c>
      <c r="B63" s="61"/>
      <c r="C63" s="62"/>
      <c r="D63" s="62"/>
      <c r="E63" s="62"/>
      <c r="F63" s="50"/>
      <c r="G63" s="51"/>
      <c r="H63" s="52"/>
      <c r="I63" s="58"/>
      <c r="J63" s="59"/>
      <c r="K63" s="59"/>
      <c r="L63" s="59"/>
      <c r="M63" s="60"/>
    </row>
    <row r="64" spans="1:13" ht="12.75">
      <c r="A64" s="32">
        <v>61</v>
      </c>
      <c r="B64" s="61"/>
      <c r="C64" s="62"/>
      <c r="D64" s="62"/>
      <c r="E64" s="62"/>
      <c r="F64" s="50"/>
      <c r="G64" s="51"/>
      <c r="H64" s="52"/>
      <c r="I64" s="58"/>
      <c r="J64" s="59"/>
      <c r="K64" s="59"/>
      <c r="L64" s="59"/>
      <c r="M64" s="60"/>
    </row>
    <row r="65" spans="1:13" ht="12.75">
      <c r="A65" s="32">
        <v>62</v>
      </c>
      <c r="B65" s="61"/>
      <c r="C65" s="62"/>
      <c r="D65" s="62"/>
      <c r="E65" s="62"/>
      <c r="F65" s="50"/>
      <c r="G65" s="51"/>
      <c r="H65" s="52"/>
      <c r="I65" s="58"/>
      <c r="J65" s="59"/>
      <c r="K65" s="59"/>
      <c r="L65" s="59"/>
      <c r="M65" s="60"/>
    </row>
    <row r="66" spans="1:13" ht="12.75">
      <c r="A66" s="32">
        <v>63</v>
      </c>
      <c r="B66" s="61"/>
      <c r="C66" s="62"/>
      <c r="D66" s="62"/>
      <c r="E66" s="62"/>
      <c r="F66" s="50"/>
      <c r="G66" s="51"/>
      <c r="H66" s="52"/>
      <c r="I66" s="58"/>
      <c r="J66" s="59"/>
      <c r="K66" s="59"/>
      <c r="L66" s="59"/>
      <c r="M66" s="60"/>
    </row>
    <row r="67" spans="1:13" ht="12.75">
      <c r="A67" s="32">
        <v>64</v>
      </c>
      <c r="B67" s="61"/>
      <c r="C67" s="62"/>
      <c r="D67" s="62"/>
      <c r="E67" s="62"/>
      <c r="F67" s="50"/>
      <c r="G67" s="51"/>
      <c r="H67" s="52"/>
      <c r="I67" s="58"/>
      <c r="J67" s="59"/>
      <c r="K67" s="59"/>
      <c r="L67" s="59"/>
      <c r="M67" s="60"/>
    </row>
    <row r="68" spans="1:13" ht="12.75">
      <c r="A68" s="32">
        <v>65</v>
      </c>
      <c r="B68" s="61"/>
      <c r="C68" s="62"/>
      <c r="D68" s="62"/>
      <c r="E68" s="62"/>
      <c r="F68" s="50"/>
      <c r="G68" s="51"/>
      <c r="H68" s="52"/>
      <c r="I68" s="58"/>
      <c r="J68" s="59"/>
      <c r="K68" s="59"/>
      <c r="L68" s="59"/>
      <c r="M68" s="60"/>
    </row>
    <row r="69" spans="1:13" ht="12.75">
      <c r="A69" s="32">
        <v>66</v>
      </c>
      <c r="B69" s="61"/>
      <c r="C69" s="62"/>
      <c r="D69" s="62"/>
      <c r="E69" s="62"/>
      <c r="F69" s="50"/>
      <c r="G69" s="51"/>
      <c r="H69" s="52"/>
      <c r="I69" s="58"/>
      <c r="J69" s="59"/>
      <c r="K69" s="59"/>
      <c r="L69" s="59"/>
      <c r="M69" s="60"/>
    </row>
    <row r="70" spans="1:13" ht="12.75">
      <c r="A70" s="32">
        <v>67</v>
      </c>
      <c r="B70" s="61"/>
      <c r="C70" s="62"/>
      <c r="D70" s="62"/>
      <c r="E70" s="62"/>
      <c r="F70" s="50"/>
      <c r="G70" s="51"/>
      <c r="H70" s="52"/>
      <c r="I70" s="58"/>
      <c r="J70" s="59"/>
      <c r="K70" s="59"/>
      <c r="L70" s="59"/>
      <c r="M70" s="60"/>
    </row>
    <row r="71" spans="1:13" ht="12.75">
      <c r="A71" s="32">
        <v>68</v>
      </c>
      <c r="B71" s="61"/>
      <c r="C71" s="62"/>
      <c r="D71" s="62"/>
      <c r="E71" s="62"/>
      <c r="F71" s="50"/>
      <c r="G71" s="51"/>
      <c r="H71" s="52"/>
      <c r="I71" s="58"/>
      <c r="J71" s="59"/>
      <c r="K71" s="59"/>
      <c r="L71" s="59"/>
      <c r="M71" s="60"/>
    </row>
    <row r="72" spans="1:13" ht="12.75">
      <c r="A72" s="32">
        <v>69</v>
      </c>
      <c r="B72" s="61"/>
      <c r="C72" s="62"/>
      <c r="D72" s="62"/>
      <c r="E72" s="62"/>
      <c r="F72" s="50"/>
      <c r="G72" s="51"/>
      <c r="H72" s="52"/>
      <c r="I72" s="58"/>
      <c r="J72" s="59"/>
      <c r="K72" s="59"/>
      <c r="L72" s="59"/>
      <c r="M72" s="60"/>
    </row>
    <row r="73" spans="1:13" ht="12.75">
      <c r="A73" s="32">
        <v>70</v>
      </c>
      <c r="B73" s="61"/>
      <c r="C73" s="62"/>
      <c r="D73" s="62"/>
      <c r="E73" s="62"/>
      <c r="F73" s="50"/>
      <c r="G73" s="51"/>
      <c r="H73" s="52"/>
      <c r="I73" s="58"/>
      <c r="J73" s="59"/>
      <c r="K73" s="59"/>
      <c r="L73" s="59"/>
      <c r="M73" s="60"/>
    </row>
    <row r="74" spans="1:13" ht="12.75">
      <c r="A74" s="32">
        <v>71</v>
      </c>
      <c r="B74" s="61"/>
      <c r="C74" s="62"/>
      <c r="D74" s="62"/>
      <c r="E74" s="62"/>
      <c r="F74" s="50"/>
      <c r="G74" s="51"/>
      <c r="H74" s="52"/>
      <c r="I74" s="58"/>
      <c r="J74" s="59"/>
      <c r="K74" s="59"/>
      <c r="L74" s="59"/>
      <c r="M74" s="60"/>
    </row>
    <row r="75" spans="1:13" ht="12.75">
      <c r="A75" s="32">
        <v>72</v>
      </c>
      <c r="B75" s="61"/>
      <c r="C75" s="62"/>
      <c r="D75" s="62"/>
      <c r="E75" s="62"/>
      <c r="F75" s="50"/>
      <c r="G75" s="51"/>
      <c r="H75" s="52"/>
      <c r="I75" s="58"/>
      <c r="J75" s="59"/>
      <c r="K75" s="59"/>
      <c r="L75" s="59"/>
      <c r="M75" s="60"/>
    </row>
    <row r="76" spans="1:13" ht="12.75">
      <c r="A76" s="32">
        <v>73</v>
      </c>
      <c r="B76" s="61"/>
      <c r="C76" s="62"/>
      <c r="D76" s="62"/>
      <c r="E76" s="62"/>
      <c r="F76" s="50"/>
      <c r="G76" s="51"/>
      <c r="H76" s="52"/>
      <c r="I76" s="58"/>
      <c r="J76" s="59"/>
      <c r="K76" s="59"/>
      <c r="L76" s="59"/>
      <c r="M76" s="60"/>
    </row>
    <row r="77" spans="1:13" ht="12.75">
      <c r="A77" s="32">
        <v>74</v>
      </c>
      <c r="B77" s="61"/>
      <c r="C77" s="62"/>
      <c r="D77" s="62"/>
      <c r="E77" s="62"/>
      <c r="F77" s="50"/>
      <c r="G77" s="51"/>
      <c r="H77" s="52"/>
      <c r="I77" s="58"/>
      <c r="J77" s="59"/>
      <c r="K77" s="59"/>
      <c r="L77" s="59"/>
      <c r="M77" s="60"/>
    </row>
    <row r="78" spans="1:13" ht="12.75">
      <c r="A78" s="32">
        <v>75</v>
      </c>
      <c r="B78" s="61"/>
      <c r="C78" s="62"/>
      <c r="D78" s="62"/>
      <c r="E78" s="62"/>
      <c r="F78" s="50"/>
      <c r="G78" s="51"/>
      <c r="H78" s="52"/>
      <c r="I78" s="58"/>
      <c r="J78" s="59"/>
      <c r="K78" s="59"/>
      <c r="L78" s="59"/>
      <c r="M78" s="60"/>
    </row>
    <row r="79" spans="1:13" ht="12.75">
      <c r="A79" s="32">
        <v>76</v>
      </c>
      <c r="B79" s="61"/>
      <c r="C79" s="62"/>
      <c r="D79" s="62"/>
      <c r="E79" s="62"/>
      <c r="F79" s="50"/>
      <c r="G79" s="51"/>
      <c r="H79" s="52"/>
      <c r="I79" s="58"/>
      <c r="J79" s="59"/>
      <c r="K79" s="59"/>
      <c r="L79" s="59"/>
      <c r="M79" s="60"/>
    </row>
    <row r="80" spans="1:13" ht="12.75">
      <c r="A80" s="32">
        <v>77</v>
      </c>
      <c r="B80" s="61"/>
      <c r="C80" s="62"/>
      <c r="D80" s="62"/>
      <c r="E80" s="62"/>
      <c r="F80" s="50"/>
      <c r="G80" s="51"/>
      <c r="H80" s="52"/>
      <c r="I80" s="58"/>
      <c r="J80" s="59"/>
      <c r="K80" s="59"/>
      <c r="L80" s="59"/>
      <c r="M80" s="60"/>
    </row>
    <row r="81" spans="1:13" ht="12.75">
      <c r="A81" s="32">
        <v>78</v>
      </c>
      <c r="B81" s="61"/>
      <c r="C81" s="62"/>
      <c r="D81" s="62"/>
      <c r="E81" s="62"/>
      <c r="F81" s="50"/>
      <c r="G81" s="51"/>
      <c r="H81" s="52"/>
      <c r="I81" s="58"/>
      <c r="J81" s="59"/>
      <c r="K81" s="59"/>
      <c r="L81" s="59"/>
      <c r="M81" s="60"/>
    </row>
    <row r="82" spans="1:13" ht="12.75">
      <c r="A82" s="32">
        <v>79</v>
      </c>
      <c r="B82" s="61"/>
      <c r="C82" s="62"/>
      <c r="D82" s="62"/>
      <c r="E82" s="62"/>
      <c r="F82" s="50"/>
      <c r="G82" s="51"/>
      <c r="H82" s="52"/>
      <c r="I82" s="58"/>
      <c r="J82" s="59"/>
      <c r="K82" s="59"/>
      <c r="L82" s="59"/>
      <c r="M82" s="60"/>
    </row>
    <row r="83" spans="1:13" ht="12.75">
      <c r="A83" s="32">
        <v>80</v>
      </c>
      <c r="B83" s="61"/>
      <c r="C83" s="62"/>
      <c r="D83" s="62"/>
      <c r="E83" s="62"/>
      <c r="F83" s="50"/>
      <c r="G83" s="51"/>
      <c r="H83" s="52"/>
      <c r="I83" s="58"/>
      <c r="J83" s="59"/>
      <c r="K83" s="59"/>
      <c r="L83" s="59"/>
      <c r="M83" s="60"/>
    </row>
    <row r="84" spans="1:13" ht="12.75">
      <c r="A84" s="32">
        <v>81</v>
      </c>
      <c r="B84" s="61"/>
      <c r="C84" s="62"/>
      <c r="D84" s="62"/>
      <c r="E84" s="62"/>
      <c r="F84" s="50"/>
      <c r="G84" s="51"/>
      <c r="H84" s="52"/>
      <c r="I84" s="58"/>
      <c r="J84" s="59"/>
      <c r="K84" s="59"/>
      <c r="L84" s="59"/>
      <c r="M84" s="60"/>
    </row>
    <row r="85" spans="1:13" ht="12.75">
      <c r="A85" s="32">
        <v>82</v>
      </c>
      <c r="B85" s="61"/>
      <c r="C85" s="62"/>
      <c r="D85" s="62"/>
      <c r="E85" s="62"/>
      <c r="F85" s="50"/>
      <c r="G85" s="51"/>
      <c r="H85" s="52"/>
      <c r="I85" s="58"/>
      <c r="J85" s="59"/>
      <c r="K85" s="59"/>
      <c r="L85" s="59"/>
      <c r="M85" s="60"/>
    </row>
    <row r="86" spans="1:13" ht="12.75">
      <c r="A86" s="32">
        <v>83</v>
      </c>
      <c r="B86" s="61"/>
      <c r="C86" s="62"/>
      <c r="D86" s="62"/>
      <c r="E86" s="62"/>
      <c r="F86" s="50"/>
      <c r="G86" s="51"/>
      <c r="H86" s="52"/>
      <c r="I86" s="58"/>
      <c r="J86" s="59"/>
      <c r="K86" s="59"/>
      <c r="L86" s="59"/>
      <c r="M86" s="60"/>
    </row>
    <row r="87" spans="1:13" ht="12.75">
      <c r="A87" s="32">
        <v>84</v>
      </c>
      <c r="B87" s="61"/>
      <c r="C87" s="62"/>
      <c r="D87" s="62"/>
      <c r="E87" s="62"/>
      <c r="F87" s="50"/>
      <c r="G87" s="51"/>
      <c r="H87" s="52"/>
      <c r="I87" s="58"/>
      <c r="J87" s="59"/>
      <c r="K87" s="59"/>
      <c r="L87" s="59"/>
      <c r="M87" s="60"/>
    </row>
    <row r="88" spans="1:13" ht="12.75">
      <c r="A88" s="32">
        <v>85</v>
      </c>
      <c r="B88" s="61"/>
      <c r="C88" s="62"/>
      <c r="D88" s="62"/>
      <c r="E88" s="62"/>
      <c r="F88" s="50"/>
      <c r="G88" s="51"/>
      <c r="H88" s="52"/>
      <c r="I88" s="58"/>
      <c r="J88" s="59"/>
      <c r="K88" s="59"/>
      <c r="L88" s="59"/>
      <c r="M88" s="60"/>
    </row>
    <row r="89" spans="1:13" ht="12.75">
      <c r="A89" s="32">
        <v>86</v>
      </c>
      <c r="B89" s="61"/>
      <c r="C89" s="62"/>
      <c r="D89" s="62"/>
      <c r="E89" s="62"/>
      <c r="F89" s="50"/>
      <c r="G89" s="51"/>
      <c r="H89" s="52"/>
      <c r="I89" s="58"/>
      <c r="J89" s="59"/>
      <c r="K89" s="59"/>
      <c r="L89" s="59"/>
      <c r="M89" s="60"/>
    </row>
    <row r="90" spans="1:13" ht="12.75">
      <c r="A90" s="32">
        <v>87</v>
      </c>
      <c r="B90" s="61"/>
      <c r="C90" s="62"/>
      <c r="D90" s="62"/>
      <c r="E90" s="62"/>
      <c r="F90" s="50"/>
      <c r="G90" s="51"/>
      <c r="H90" s="52"/>
      <c r="I90" s="58"/>
      <c r="J90" s="59"/>
      <c r="K90" s="59"/>
      <c r="L90" s="59"/>
      <c r="M90" s="60"/>
    </row>
    <row r="91" spans="1:13" ht="12.75">
      <c r="A91" s="32">
        <v>88</v>
      </c>
      <c r="B91" s="61"/>
      <c r="C91" s="62"/>
      <c r="D91" s="62"/>
      <c r="E91" s="62"/>
      <c r="F91" s="50"/>
      <c r="G91" s="51"/>
      <c r="H91" s="52"/>
      <c r="I91" s="58"/>
      <c r="J91" s="59"/>
      <c r="K91" s="59"/>
      <c r="L91" s="59"/>
      <c r="M91" s="60"/>
    </row>
    <row r="92" spans="1:13" ht="12.75">
      <c r="A92" s="32">
        <v>89</v>
      </c>
      <c r="B92" s="61"/>
      <c r="C92" s="62"/>
      <c r="D92" s="62"/>
      <c r="E92" s="62"/>
      <c r="F92" s="50"/>
      <c r="G92" s="51"/>
      <c r="H92" s="52"/>
      <c r="I92" s="58"/>
      <c r="J92" s="59"/>
      <c r="K92" s="59"/>
      <c r="L92" s="59"/>
      <c r="M92" s="60"/>
    </row>
    <row r="93" spans="1:13" ht="12.75">
      <c r="A93" s="32">
        <v>90</v>
      </c>
      <c r="B93" s="61"/>
      <c r="C93" s="62"/>
      <c r="D93" s="62"/>
      <c r="E93" s="62"/>
      <c r="F93" s="50"/>
      <c r="G93" s="51"/>
      <c r="H93" s="52"/>
      <c r="I93" s="58"/>
      <c r="J93" s="59"/>
      <c r="K93" s="59"/>
      <c r="L93" s="59"/>
      <c r="M93" s="60"/>
    </row>
    <row r="94" spans="1:13" ht="12.75">
      <c r="A94" s="32">
        <v>91</v>
      </c>
      <c r="B94" s="61"/>
      <c r="C94" s="62"/>
      <c r="D94" s="62"/>
      <c r="E94" s="62"/>
      <c r="F94" s="50"/>
      <c r="G94" s="51"/>
      <c r="H94" s="52"/>
      <c r="I94" s="58"/>
      <c r="J94" s="59"/>
      <c r="K94" s="59"/>
      <c r="L94" s="59"/>
      <c r="M94" s="60"/>
    </row>
    <row r="95" spans="1:13" ht="12.75">
      <c r="A95" s="32">
        <v>92</v>
      </c>
      <c r="B95" s="61"/>
      <c r="C95" s="62"/>
      <c r="D95" s="62"/>
      <c r="E95" s="62"/>
      <c r="F95" s="50"/>
      <c r="G95" s="51"/>
      <c r="H95" s="52"/>
      <c r="I95" s="58"/>
      <c r="J95" s="59"/>
      <c r="K95" s="59"/>
      <c r="L95" s="59"/>
      <c r="M95" s="60"/>
    </row>
    <row r="96" spans="1:13" ht="12.75">
      <c r="A96" s="32">
        <v>93</v>
      </c>
      <c r="B96" s="61"/>
      <c r="C96" s="62"/>
      <c r="D96" s="62"/>
      <c r="E96" s="62"/>
      <c r="F96" s="50"/>
      <c r="G96" s="51"/>
      <c r="H96" s="52"/>
      <c r="I96" s="58"/>
      <c r="J96" s="59"/>
      <c r="K96" s="59"/>
      <c r="L96" s="59"/>
      <c r="M96" s="60"/>
    </row>
    <row r="97" spans="1:13" ht="12.75">
      <c r="A97" s="32">
        <v>94</v>
      </c>
      <c r="B97" s="61"/>
      <c r="C97" s="62"/>
      <c r="D97" s="62"/>
      <c r="E97" s="62"/>
      <c r="F97" s="50"/>
      <c r="G97" s="51"/>
      <c r="H97" s="52"/>
      <c r="I97" s="58"/>
      <c r="J97" s="59"/>
      <c r="K97" s="59"/>
      <c r="L97" s="59"/>
      <c r="M97" s="60"/>
    </row>
    <row r="98" spans="1:13" ht="12.75">
      <c r="A98" s="32">
        <v>95</v>
      </c>
      <c r="B98" s="61"/>
      <c r="C98" s="62"/>
      <c r="D98" s="62"/>
      <c r="E98" s="62"/>
      <c r="F98" s="50"/>
      <c r="G98" s="51"/>
      <c r="H98" s="52"/>
      <c r="I98" s="58"/>
      <c r="J98" s="59"/>
      <c r="K98" s="59"/>
      <c r="L98" s="59"/>
      <c r="M98" s="60"/>
    </row>
    <row r="99" spans="1:13" ht="12.75">
      <c r="A99" s="32">
        <v>96</v>
      </c>
      <c r="B99" s="61"/>
      <c r="C99" s="62"/>
      <c r="D99" s="62"/>
      <c r="E99" s="62"/>
      <c r="F99" s="50"/>
      <c r="G99" s="51"/>
      <c r="H99" s="52"/>
      <c r="I99" s="58"/>
      <c r="J99" s="59"/>
      <c r="K99" s="59"/>
      <c r="L99" s="59"/>
      <c r="M99" s="60"/>
    </row>
    <row r="100" spans="1:13" ht="12.75">
      <c r="A100" s="32">
        <v>97</v>
      </c>
      <c r="B100" s="61"/>
      <c r="C100" s="62"/>
      <c r="D100" s="62"/>
      <c r="E100" s="62"/>
      <c r="F100" s="50"/>
      <c r="G100" s="51"/>
      <c r="H100" s="52"/>
      <c r="I100" s="58"/>
      <c r="J100" s="59"/>
      <c r="K100" s="59"/>
      <c r="L100" s="59"/>
      <c r="M100" s="60"/>
    </row>
    <row r="101" spans="1:13" ht="12.75">
      <c r="A101" s="32">
        <v>98</v>
      </c>
      <c r="B101" s="61"/>
      <c r="C101" s="62"/>
      <c r="D101" s="62"/>
      <c r="E101" s="62"/>
      <c r="F101" s="50"/>
      <c r="G101" s="51"/>
      <c r="H101" s="52"/>
      <c r="I101" s="58"/>
      <c r="J101" s="59"/>
      <c r="K101" s="59"/>
      <c r="L101" s="59"/>
      <c r="M101" s="60"/>
    </row>
    <row r="102" spans="1:13" ht="12.75">
      <c r="A102" s="32">
        <v>99</v>
      </c>
      <c r="B102" s="61"/>
      <c r="C102" s="62"/>
      <c r="D102" s="62"/>
      <c r="E102" s="62"/>
      <c r="F102" s="50"/>
      <c r="G102" s="51"/>
      <c r="H102" s="52"/>
      <c r="I102" s="58"/>
      <c r="J102" s="59"/>
      <c r="K102" s="59"/>
      <c r="L102" s="59"/>
      <c r="M102" s="60"/>
    </row>
    <row r="103" spans="1:13" ht="12.75">
      <c r="A103" s="32">
        <v>100</v>
      </c>
      <c r="B103" s="61"/>
      <c r="C103" s="62"/>
      <c r="D103" s="62"/>
      <c r="E103" s="62"/>
      <c r="F103" s="50"/>
      <c r="G103" s="51"/>
      <c r="H103" s="52"/>
      <c r="I103" s="58"/>
      <c r="J103" s="59"/>
      <c r="K103" s="59"/>
      <c r="L103" s="59"/>
      <c r="M103" s="60"/>
    </row>
    <row r="104" spans="1:13" ht="12.75">
      <c r="A104" s="32">
        <v>101</v>
      </c>
      <c r="B104" s="61"/>
      <c r="C104" s="62"/>
      <c r="D104" s="62"/>
      <c r="E104" s="62"/>
      <c r="F104" s="50"/>
      <c r="G104" s="51"/>
      <c r="H104" s="52"/>
      <c r="I104" s="58"/>
      <c r="J104" s="59"/>
      <c r="K104" s="59"/>
      <c r="L104" s="59"/>
      <c r="M104" s="60"/>
    </row>
    <row r="105" spans="1:13" ht="12.75">
      <c r="A105" s="32">
        <v>102</v>
      </c>
      <c r="B105" s="61"/>
      <c r="C105" s="62"/>
      <c r="D105" s="62"/>
      <c r="E105" s="62"/>
      <c r="F105" s="50"/>
      <c r="G105" s="51"/>
      <c r="H105" s="52"/>
      <c r="I105" s="58"/>
      <c r="J105" s="59"/>
      <c r="K105" s="59"/>
      <c r="L105" s="59"/>
      <c r="M105" s="60"/>
    </row>
    <row r="106" spans="1:13" ht="12.75">
      <c r="A106" s="32">
        <v>103</v>
      </c>
      <c r="B106" s="61"/>
      <c r="C106" s="62"/>
      <c r="D106" s="62"/>
      <c r="E106" s="62"/>
      <c r="F106" s="50"/>
      <c r="G106" s="51"/>
      <c r="H106" s="52"/>
      <c r="I106" s="58"/>
      <c r="J106" s="59"/>
      <c r="K106" s="59"/>
      <c r="L106" s="59"/>
      <c r="M106" s="60"/>
    </row>
    <row r="107" spans="1:13" ht="12.75">
      <c r="A107" s="32">
        <v>104</v>
      </c>
      <c r="B107" s="61"/>
      <c r="C107" s="62"/>
      <c r="D107" s="62"/>
      <c r="E107" s="62"/>
      <c r="F107" s="50"/>
      <c r="G107" s="51"/>
      <c r="H107" s="52"/>
      <c r="I107" s="58"/>
      <c r="J107" s="59"/>
      <c r="K107" s="59"/>
      <c r="L107" s="59"/>
      <c r="M107" s="60"/>
    </row>
    <row r="108" spans="1:13" ht="12.75">
      <c r="A108" s="32">
        <v>105</v>
      </c>
      <c r="B108" s="61"/>
      <c r="C108" s="62"/>
      <c r="D108" s="62"/>
      <c r="E108" s="62"/>
      <c r="F108" s="50"/>
      <c r="G108" s="51"/>
      <c r="H108" s="52"/>
      <c r="I108" s="58"/>
      <c r="J108" s="59"/>
      <c r="K108" s="59"/>
      <c r="L108" s="59"/>
      <c r="M108" s="60"/>
    </row>
    <row r="109" spans="1:13" ht="12.75">
      <c r="A109" s="32">
        <v>106</v>
      </c>
      <c r="B109" s="61"/>
      <c r="C109" s="62"/>
      <c r="D109" s="62"/>
      <c r="E109" s="62"/>
      <c r="F109" s="50"/>
      <c r="G109" s="51"/>
      <c r="H109" s="52"/>
      <c r="I109" s="58"/>
      <c r="J109" s="59"/>
      <c r="K109" s="59"/>
      <c r="L109" s="59"/>
      <c r="M109" s="60"/>
    </row>
    <row r="110" spans="1:13" ht="12.75">
      <c r="A110" s="32">
        <v>107</v>
      </c>
      <c r="B110" s="61"/>
      <c r="C110" s="62"/>
      <c r="D110" s="62"/>
      <c r="E110" s="62"/>
      <c r="F110" s="50"/>
      <c r="G110" s="51"/>
      <c r="H110" s="52"/>
      <c r="I110" s="58"/>
      <c r="J110" s="59"/>
      <c r="K110" s="59"/>
      <c r="L110" s="59"/>
      <c r="M110" s="60"/>
    </row>
    <row r="111" spans="1:13" ht="12.75">
      <c r="A111" s="32">
        <v>108</v>
      </c>
      <c r="B111" s="61"/>
      <c r="C111" s="62"/>
      <c r="D111" s="62"/>
      <c r="E111" s="62"/>
      <c r="F111" s="50"/>
      <c r="G111" s="51"/>
      <c r="H111" s="52"/>
      <c r="I111" s="58"/>
      <c r="J111" s="59"/>
      <c r="K111" s="59"/>
      <c r="L111" s="59"/>
      <c r="M111" s="60"/>
    </row>
    <row r="112" spans="1:13" ht="12.75">
      <c r="A112" s="32">
        <v>109</v>
      </c>
      <c r="B112" s="61"/>
      <c r="C112" s="62"/>
      <c r="D112" s="62"/>
      <c r="E112" s="62"/>
      <c r="F112" s="50"/>
      <c r="G112" s="51"/>
      <c r="H112" s="52"/>
      <c r="I112" s="58"/>
      <c r="J112" s="59"/>
      <c r="K112" s="59"/>
      <c r="L112" s="59"/>
      <c r="M112" s="60"/>
    </row>
    <row r="113" spans="1:13" ht="12.75">
      <c r="A113" s="32">
        <v>110</v>
      </c>
      <c r="B113" s="61"/>
      <c r="C113" s="62"/>
      <c r="D113" s="62"/>
      <c r="E113" s="62"/>
      <c r="F113" s="50"/>
      <c r="G113" s="51"/>
      <c r="H113" s="52"/>
      <c r="I113" s="58"/>
      <c r="J113" s="59"/>
      <c r="K113" s="59"/>
      <c r="L113" s="59"/>
      <c r="M113" s="60"/>
    </row>
    <row r="114" spans="1:13" ht="12.75">
      <c r="A114" s="32">
        <v>111</v>
      </c>
      <c r="B114" s="61"/>
      <c r="C114" s="62"/>
      <c r="D114" s="62"/>
      <c r="E114" s="62"/>
      <c r="F114" s="50"/>
      <c r="G114" s="51"/>
      <c r="H114" s="52"/>
      <c r="I114" s="58"/>
      <c r="J114" s="59"/>
      <c r="K114" s="59"/>
      <c r="L114" s="59"/>
      <c r="M114" s="60"/>
    </row>
    <row r="115" spans="1:13" ht="12.75">
      <c r="A115" s="32">
        <v>112</v>
      </c>
      <c r="B115" s="61"/>
      <c r="C115" s="62"/>
      <c r="D115" s="62"/>
      <c r="E115" s="62"/>
      <c r="F115" s="50"/>
      <c r="G115" s="51"/>
      <c r="H115" s="52"/>
      <c r="I115" s="58"/>
      <c r="J115" s="59"/>
      <c r="K115" s="59"/>
      <c r="L115" s="59"/>
      <c r="M115" s="60"/>
    </row>
    <row r="116" spans="1:13" ht="12.75">
      <c r="A116" s="32">
        <v>113</v>
      </c>
      <c r="B116" s="61"/>
      <c r="C116" s="62"/>
      <c r="D116" s="62"/>
      <c r="E116" s="62"/>
      <c r="F116" s="50"/>
      <c r="G116" s="51"/>
      <c r="H116" s="52"/>
      <c r="I116" s="58"/>
      <c r="J116" s="59"/>
      <c r="K116" s="59"/>
      <c r="L116" s="59"/>
      <c r="M116" s="60"/>
    </row>
    <row r="117" spans="1:13" ht="12.75">
      <c r="A117" s="32">
        <v>114</v>
      </c>
      <c r="B117" s="61"/>
      <c r="C117" s="62"/>
      <c r="D117" s="62"/>
      <c r="E117" s="62"/>
      <c r="F117" s="50"/>
      <c r="G117" s="51"/>
      <c r="H117" s="52"/>
      <c r="I117" s="58"/>
      <c r="J117" s="59"/>
      <c r="K117" s="59"/>
      <c r="L117" s="59"/>
      <c r="M117" s="60"/>
    </row>
    <row r="118" spans="1:13" ht="12.75">
      <c r="A118" s="32">
        <v>115</v>
      </c>
      <c r="B118" s="61"/>
      <c r="C118" s="62"/>
      <c r="D118" s="62"/>
      <c r="E118" s="62"/>
      <c r="F118" s="50"/>
      <c r="G118" s="51"/>
      <c r="H118" s="52"/>
      <c r="I118" s="58"/>
      <c r="J118" s="59"/>
      <c r="K118" s="59"/>
      <c r="L118" s="59"/>
      <c r="M118" s="60"/>
    </row>
    <row r="119" spans="1:13" ht="12.75">
      <c r="A119" s="32">
        <v>116</v>
      </c>
      <c r="B119" s="61"/>
      <c r="C119" s="62"/>
      <c r="D119" s="62"/>
      <c r="E119" s="62"/>
      <c r="F119" s="50"/>
      <c r="G119" s="51"/>
      <c r="H119" s="52"/>
      <c r="I119" s="58"/>
      <c r="J119" s="59"/>
      <c r="K119" s="59"/>
      <c r="L119" s="59"/>
      <c r="M119" s="60"/>
    </row>
    <row r="120" spans="1:13" ht="12.75">
      <c r="A120" s="32">
        <v>117</v>
      </c>
      <c r="B120" s="61"/>
      <c r="C120" s="62"/>
      <c r="D120" s="62"/>
      <c r="E120" s="62"/>
      <c r="F120" s="50"/>
      <c r="G120" s="51"/>
      <c r="H120" s="52"/>
      <c r="I120" s="58"/>
      <c r="J120" s="59"/>
      <c r="K120" s="59"/>
      <c r="L120" s="59"/>
      <c r="M120" s="60"/>
    </row>
    <row r="121" spans="1:13" ht="12.75">
      <c r="A121" s="32">
        <v>118</v>
      </c>
      <c r="B121" s="61"/>
      <c r="C121" s="62"/>
      <c r="D121" s="62"/>
      <c r="E121" s="62"/>
      <c r="F121" s="50"/>
      <c r="G121" s="51"/>
      <c r="H121" s="52"/>
      <c r="I121" s="58"/>
      <c r="J121" s="59"/>
      <c r="K121" s="59"/>
      <c r="L121" s="59"/>
      <c r="M121" s="60"/>
    </row>
    <row r="122" spans="1:13" ht="12.75">
      <c r="A122" s="32">
        <v>119</v>
      </c>
      <c r="B122" s="61"/>
      <c r="C122" s="62"/>
      <c r="D122" s="62"/>
      <c r="E122" s="62"/>
      <c r="F122" s="50"/>
      <c r="G122" s="51"/>
      <c r="H122" s="52"/>
      <c r="I122" s="58"/>
      <c r="J122" s="59"/>
      <c r="K122" s="59"/>
      <c r="L122" s="59"/>
      <c r="M122" s="60"/>
    </row>
    <row r="123" spans="1:13" ht="12.75">
      <c r="A123" s="32">
        <v>120</v>
      </c>
      <c r="B123" s="61"/>
      <c r="C123" s="62"/>
      <c r="D123" s="62"/>
      <c r="E123" s="62"/>
      <c r="F123" s="50"/>
      <c r="G123" s="51"/>
      <c r="H123" s="52"/>
      <c r="I123" s="58"/>
      <c r="J123" s="59"/>
      <c r="K123" s="59"/>
      <c r="L123" s="59"/>
      <c r="M123" s="60"/>
    </row>
    <row r="124" spans="1:13" ht="12.75">
      <c r="A124" s="32">
        <v>121</v>
      </c>
      <c r="B124" s="61"/>
      <c r="C124" s="62"/>
      <c r="D124" s="62"/>
      <c r="E124" s="62"/>
      <c r="F124" s="50"/>
      <c r="G124" s="51"/>
      <c r="H124" s="52"/>
      <c r="I124" s="58"/>
      <c r="J124" s="59"/>
      <c r="K124" s="59"/>
      <c r="L124" s="59"/>
      <c r="M124" s="60"/>
    </row>
    <row r="125" spans="1:13" ht="12.75">
      <c r="A125" s="32">
        <v>122</v>
      </c>
      <c r="B125" s="61"/>
      <c r="C125" s="62"/>
      <c r="D125" s="62"/>
      <c r="E125" s="62"/>
      <c r="F125" s="50"/>
      <c r="G125" s="51"/>
      <c r="H125" s="52"/>
      <c r="I125" s="58"/>
      <c r="J125" s="59"/>
      <c r="K125" s="59"/>
      <c r="L125" s="59"/>
      <c r="M125" s="60"/>
    </row>
    <row r="126" spans="1:13" ht="12.75">
      <c r="A126" s="32">
        <v>123</v>
      </c>
      <c r="B126" s="61"/>
      <c r="C126" s="62"/>
      <c r="D126" s="62"/>
      <c r="E126" s="62"/>
      <c r="F126" s="50"/>
      <c r="G126" s="51"/>
      <c r="H126" s="52"/>
      <c r="I126" s="58"/>
      <c r="J126" s="59"/>
      <c r="K126" s="59"/>
      <c r="L126" s="59"/>
      <c r="M126" s="60"/>
    </row>
    <row r="127" spans="1:13" ht="12.75">
      <c r="A127" s="32">
        <v>124</v>
      </c>
      <c r="B127" s="61"/>
      <c r="C127" s="62"/>
      <c r="D127" s="62"/>
      <c r="E127" s="62"/>
      <c r="F127" s="50"/>
      <c r="G127" s="51"/>
      <c r="H127" s="52"/>
      <c r="I127" s="58"/>
      <c r="J127" s="59"/>
      <c r="K127" s="59"/>
      <c r="L127" s="59"/>
      <c r="M127" s="60"/>
    </row>
    <row r="128" spans="1:13" ht="12.75">
      <c r="A128" s="32">
        <v>125</v>
      </c>
      <c r="B128" s="61"/>
      <c r="C128" s="62"/>
      <c r="D128" s="62"/>
      <c r="E128" s="62"/>
      <c r="F128" s="50"/>
      <c r="G128" s="51"/>
      <c r="H128" s="52"/>
      <c r="I128" s="58"/>
      <c r="J128" s="59"/>
      <c r="K128" s="59"/>
      <c r="L128" s="59"/>
      <c r="M128" s="60"/>
    </row>
    <row r="129" spans="1:13" ht="12.75">
      <c r="A129" s="32">
        <v>126</v>
      </c>
      <c r="B129" s="61"/>
      <c r="C129" s="62"/>
      <c r="D129" s="62"/>
      <c r="E129" s="62"/>
      <c r="F129" s="50"/>
      <c r="G129" s="51"/>
      <c r="H129" s="52"/>
      <c r="I129" s="58"/>
      <c r="J129" s="59"/>
      <c r="K129" s="59"/>
      <c r="L129" s="59"/>
      <c r="M129" s="60"/>
    </row>
    <row r="130" spans="1:13" ht="12.75">
      <c r="A130" s="32">
        <v>127</v>
      </c>
      <c r="B130" s="61"/>
      <c r="C130" s="62"/>
      <c r="D130" s="62"/>
      <c r="E130" s="62"/>
      <c r="F130" s="50"/>
      <c r="G130" s="51"/>
      <c r="H130" s="52"/>
      <c r="I130" s="58"/>
      <c r="J130" s="59"/>
      <c r="K130" s="59"/>
      <c r="L130" s="59"/>
      <c r="M130" s="60"/>
    </row>
    <row r="131" spans="1:13" ht="12.75">
      <c r="A131" s="32">
        <v>128</v>
      </c>
      <c r="B131" s="61"/>
      <c r="C131" s="62"/>
      <c r="D131" s="62"/>
      <c r="E131" s="62"/>
      <c r="F131" s="50"/>
      <c r="G131" s="51"/>
      <c r="H131" s="52"/>
      <c r="I131" s="58"/>
      <c r="J131" s="59"/>
      <c r="K131" s="59"/>
      <c r="L131" s="59"/>
      <c r="M131" s="60"/>
    </row>
    <row r="132" spans="1:13" ht="12.75">
      <c r="A132" s="32">
        <v>129</v>
      </c>
      <c r="B132" s="61"/>
      <c r="C132" s="62"/>
      <c r="D132" s="62"/>
      <c r="E132" s="62"/>
      <c r="F132" s="50"/>
      <c r="G132" s="51"/>
      <c r="H132" s="52"/>
      <c r="I132" s="58"/>
      <c r="J132" s="59"/>
      <c r="K132" s="59"/>
      <c r="L132" s="59"/>
      <c r="M132" s="60"/>
    </row>
    <row r="133" spans="1:13" ht="12.75">
      <c r="A133" s="32">
        <v>130</v>
      </c>
      <c r="B133" s="61"/>
      <c r="C133" s="62"/>
      <c r="D133" s="62"/>
      <c r="E133" s="62"/>
      <c r="F133" s="50"/>
      <c r="G133" s="51"/>
      <c r="H133" s="52"/>
      <c r="I133" s="58"/>
      <c r="J133" s="59"/>
      <c r="K133" s="59"/>
      <c r="L133" s="59"/>
      <c r="M133" s="60"/>
    </row>
    <row r="134" spans="1:13" ht="12.75">
      <c r="A134" s="32">
        <v>131</v>
      </c>
      <c r="B134" s="61"/>
      <c r="C134" s="62"/>
      <c r="D134" s="62"/>
      <c r="E134" s="62"/>
      <c r="F134" s="50"/>
      <c r="G134" s="51"/>
      <c r="H134" s="52"/>
      <c r="I134" s="58"/>
      <c r="J134" s="59"/>
      <c r="K134" s="59"/>
      <c r="L134" s="59"/>
      <c r="M134" s="60"/>
    </row>
    <row r="135" spans="1:13" ht="12.75">
      <c r="A135" s="32">
        <v>132</v>
      </c>
      <c r="B135" s="61"/>
      <c r="C135" s="62"/>
      <c r="D135" s="62"/>
      <c r="E135" s="62"/>
      <c r="F135" s="50"/>
      <c r="G135" s="51"/>
      <c r="H135" s="52"/>
      <c r="I135" s="58"/>
      <c r="J135" s="59"/>
      <c r="K135" s="59"/>
      <c r="L135" s="59"/>
      <c r="M135" s="60"/>
    </row>
    <row r="136" spans="1:13" ht="12.75">
      <c r="A136" s="32">
        <v>133</v>
      </c>
      <c r="B136" s="61"/>
      <c r="C136" s="62"/>
      <c r="D136" s="62"/>
      <c r="E136" s="62"/>
      <c r="F136" s="50"/>
      <c r="G136" s="51"/>
      <c r="H136" s="52"/>
      <c r="I136" s="58"/>
      <c r="J136" s="59"/>
      <c r="K136" s="59"/>
      <c r="L136" s="59"/>
      <c r="M136" s="60"/>
    </row>
    <row r="137" spans="1:13" ht="12.75">
      <c r="A137" s="32">
        <v>134</v>
      </c>
      <c r="B137" s="61"/>
      <c r="C137" s="62"/>
      <c r="D137" s="62"/>
      <c r="E137" s="62"/>
      <c r="F137" s="50"/>
      <c r="G137" s="51"/>
      <c r="H137" s="52"/>
      <c r="I137" s="58"/>
      <c r="J137" s="59"/>
      <c r="K137" s="59"/>
      <c r="L137" s="59"/>
      <c r="M137" s="60"/>
    </row>
    <row r="138" spans="1:13" ht="12.75">
      <c r="A138" s="32">
        <v>135</v>
      </c>
      <c r="B138" s="61"/>
      <c r="C138" s="62"/>
      <c r="D138" s="62"/>
      <c r="E138" s="62"/>
      <c r="F138" s="50"/>
      <c r="G138" s="51"/>
      <c r="H138" s="52"/>
      <c r="I138" s="58"/>
      <c r="J138" s="59"/>
      <c r="K138" s="59"/>
      <c r="L138" s="59"/>
      <c r="M138" s="60"/>
    </row>
    <row r="139" spans="1:13" ht="12.75">
      <c r="A139" s="32">
        <v>136</v>
      </c>
      <c r="B139" s="61"/>
      <c r="C139" s="62"/>
      <c r="D139" s="62"/>
      <c r="E139" s="62"/>
      <c r="F139" s="50"/>
      <c r="G139" s="51"/>
      <c r="H139" s="52"/>
      <c r="I139" s="58"/>
      <c r="J139" s="59"/>
      <c r="K139" s="59"/>
      <c r="L139" s="59"/>
      <c r="M139" s="60"/>
    </row>
    <row r="140" spans="1:13" ht="12.75">
      <c r="A140" s="32">
        <v>137</v>
      </c>
      <c r="B140" s="61"/>
      <c r="C140" s="62"/>
      <c r="D140" s="62"/>
      <c r="E140" s="62"/>
      <c r="F140" s="50"/>
      <c r="G140" s="51"/>
      <c r="H140" s="52"/>
      <c r="I140" s="58"/>
      <c r="J140" s="59"/>
      <c r="K140" s="59"/>
      <c r="L140" s="59"/>
      <c r="M140" s="60"/>
    </row>
    <row r="141" spans="1:13" ht="12.75">
      <c r="A141" s="32">
        <v>138</v>
      </c>
      <c r="B141" s="61"/>
      <c r="C141" s="62"/>
      <c r="D141" s="62"/>
      <c r="E141" s="62"/>
      <c r="F141" s="50"/>
      <c r="G141" s="51"/>
      <c r="H141" s="52"/>
      <c r="I141" s="58"/>
      <c r="J141" s="59"/>
      <c r="K141" s="59"/>
      <c r="L141" s="59"/>
      <c r="M141" s="60"/>
    </row>
    <row r="142" spans="1:13" ht="12.75">
      <c r="A142" s="32">
        <v>139</v>
      </c>
      <c r="B142" s="61"/>
      <c r="C142" s="62"/>
      <c r="D142" s="62"/>
      <c r="E142" s="62"/>
      <c r="F142" s="50"/>
      <c r="G142" s="51"/>
      <c r="H142" s="52"/>
      <c r="I142" s="58"/>
      <c r="J142" s="59"/>
      <c r="K142" s="59"/>
      <c r="L142" s="59"/>
      <c r="M142" s="60"/>
    </row>
    <row r="143" spans="1:13" ht="12.75">
      <c r="A143" s="32">
        <v>140</v>
      </c>
      <c r="B143" s="61"/>
      <c r="C143" s="62"/>
      <c r="D143" s="62"/>
      <c r="E143" s="62"/>
      <c r="F143" s="50"/>
      <c r="G143" s="51"/>
      <c r="H143" s="52"/>
      <c r="I143" s="58"/>
      <c r="J143" s="59"/>
      <c r="K143" s="59"/>
      <c r="L143" s="59"/>
      <c r="M143" s="60"/>
    </row>
    <row r="144" spans="1:13" ht="12.75">
      <c r="A144" s="32">
        <v>141</v>
      </c>
      <c r="B144" s="61"/>
      <c r="C144" s="62"/>
      <c r="D144" s="62"/>
      <c r="E144" s="62"/>
      <c r="F144" s="50"/>
      <c r="G144" s="51"/>
      <c r="H144" s="52"/>
      <c r="I144" s="58"/>
      <c r="J144" s="59"/>
      <c r="K144" s="59"/>
      <c r="L144" s="59"/>
      <c r="M144" s="60"/>
    </row>
    <row r="145" spans="1:13" ht="12.75">
      <c r="A145" s="32">
        <v>142</v>
      </c>
      <c r="B145" s="61"/>
      <c r="C145" s="62"/>
      <c r="D145" s="62"/>
      <c r="E145" s="62"/>
      <c r="F145" s="50"/>
      <c r="G145" s="51"/>
      <c r="H145" s="52"/>
      <c r="I145" s="58"/>
      <c r="J145" s="59"/>
      <c r="K145" s="59"/>
      <c r="L145" s="59"/>
      <c r="M145" s="60"/>
    </row>
    <row r="146" spans="1:13" ht="12.75">
      <c r="A146" s="32">
        <v>143</v>
      </c>
      <c r="B146" s="61"/>
      <c r="C146" s="62"/>
      <c r="D146" s="62"/>
      <c r="E146" s="62"/>
      <c r="F146" s="50"/>
      <c r="G146" s="51"/>
      <c r="H146" s="52"/>
      <c r="I146" s="58"/>
      <c r="J146" s="59"/>
      <c r="K146" s="59"/>
      <c r="L146" s="59"/>
      <c r="M146" s="60"/>
    </row>
    <row r="147" spans="1:13" ht="12.75">
      <c r="A147" s="32">
        <v>144</v>
      </c>
      <c r="B147" s="61"/>
      <c r="C147" s="62"/>
      <c r="D147" s="62"/>
      <c r="E147" s="62"/>
      <c r="F147" s="50"/>
      <c r="G147" s="51"/>
      <c r="H147" s="52"/>
      <c r="I147" s="58"/>
      <c r="J147" s="59"/>
      <c r="K147" s="59"/>
      <c r="L147" s="59"/>
      <c r="M147" s="60"/>
    </row>
    <row r="148" spans="1:13" ht="12.75">
      <c r="A148" s="32">
        <v>145</v>
      </c>
      <c r="B148" s="61"/>
      <c r="C148" s="62"/>
      <c r="D148" s="62"/>
      <c r="E148" s="62"/>
      <c r="F148" s="50"/>
      <c r="G148" s="51"/>
      <c r="H148" s="52"/>
      <c r="I148" s="58"/>
      <c r="J148" s="59"/>
      <c r="K148" s="59"/>
      <c r="L148" s="59"/>
      <c r="M148" s="60"/>
    </row>
    <row r="149" spans="1:13" ht="12.75">
      <c r="A149" s="32">
        <v>146</v>
      </c>
      <c r="B149" s="61"/>
      <c r="C149" s="62"/>
      <c r="D149" s="62"/>
      <c r="E149" s="62"/>
      <c r="F149" s="50"/>
      <c r="G149" s="51"/>
      <c r="H149" s="52"/>
      <c r="I149" s="58"/>
      <c r="J149" s="59"/>
      <c r="K149" s="59"/>
      <c r="L149" s="59"/>
      <c r="M149" s="60"/>
    </row>
    <row r="150" spans="1:13" ht="12.75">
      <c r="A150" s="32">
        <v>147</v>
      </c>
      <c r="B150" s="61"/>
      <c r="C150" s="62"/>
      <c r="D150" s="62"/>
      <c r="E150" s="62"/>
      <c r="F150" s="50"/>
      <c r="G150" s="51"/>
      <c r="H150" s="52"/>
      <c r="I150" s="58"/>
      <c r="J150" s="59"/>
      <c r="K150" s="59"/>
      <c r="L150" s="59"/>
      <c r="M150" s="60"/>
    </row>
    <row r="151" spans="1:13" ht="12.75">
      <c r="A151" s="32">
        <v>148</v>
      </c>
      <c r="B151" s="61"/>
      <c r="C151" s="62"/>
      <c r="D151" s="62"/>
      <c r="E151" s="62"/>
      <c r="F151" s="50"/>
      <c r="G151" s="51"/>
      <c r="H151" s="52"/>
      <c r="I151" s="58"/>
      <c r="J151" s="59"/>
      <c r="K151" s="59"/>
      <c r="L151" s="59"/>
      <c r="M151" s="60"/>
    </row>
    <row r="152" spans="1:13" ht="12.75">
      <c r="A152" s="32">
        <v>149</v>
      </c>
      <c r="B152" s="61"/>
      <c r="C152" s="62"/>
      <c r="D152" s="62"/>
      <c r="E152" s="62"/>
      <c r="F152" s="50"/>
      <c r="G152" s="51"/>
      <c r="H152" s="52"/>
      <c r="I152" s="58"/>
      <c r="J152" s="59"/>
      <c r="K152" s="59"/>
      <c r="L152" s="59"/>
      <c r="M152" s="60"/>
    </row>
    <row r="153" spans="1:13" ht="12.75">
      <c r="A153" s="32">
        <v>150</v>
      </c>
      <c r="B153" s="61"/>
      <c r="C153" s="62"/>
      <c r="D153" s="62"/>
      <c r="E153" s="62"/>
      <c r="F153" s="50"/>
      <c r="G153" s="51"/>
      <c r="H153" s="52"/>
      <c r="I153" s="58"/>
      <c r="J153" s="59"/>
      <c r="K153" s="59"/>
      <c r="L153" s="59"/>
      <c r="M153" s="60"/>
    </row>
    <row r="154" spans="1:13" ht="12.75">
      <c r="A154" s="32">
        <v>151</v>
      </c>
      <c r="B154" s="61"/>
      <c r="C154" s="62"/>
      <c r="D154" s="62"/>
      <c r="E154" s="62"/>
      <c r="F154" s="50"/>
      <c r="G154" s="51"/>
      <c r="H154" s="52"/>
      <c r="I154" s="58"/>
      <c r="J154" s="59"/>
      <c r="K154" s="59"/>
      <c r="L154" s="59"/>
      <c r="M154" s="60"/>
    </row>
    <row r="155" spans="1:13" ht="12.75">
      <c r="A155" s="32">
        <v>152</v>
      </c>
      <c r="B155" s="61"/>
      <c r="C155" s="62"/>
      <c r="D155" s="62"/>
      <c r="E155" s="62"/>
      <c r="F155" s="50"/>
      <c r="G155" s="51"/>
      <c r="H155" s="52"/>
      <c r="I155" s="58"/>
      <c r="J155" s="59"/>
      <c r="K155" s="59"/>
      <c r="L155" s="59"/>
      <c r="M155" s="60"/>
    </row>
    <row r="156" spans="1:13" ht="12.75">
      <c r="A156" s="32">
        <v>153</v>
      </c>
      <c r="B156" s="61"/>
      <c r="C156" s="62"/>
      <c r="D156" s="62"/>
      <c r="E156" s="62"/>
      <c r="F156" s="50"/>
      <c r="G156" s="51"/>
      <c r="H156" s="52"/>
      <c r="I156" s="58"/>
      <c r="J156" s="59"/>
      <c r="K156" s="59"/>
      <c r="L156" s="59"/>
      <c r="M156" s="60"/>
    </row>
    <row r="157" spans="1:13" ht="12.75">
      <c r="A157" s="32">
        <v>154</v>
      </c>
      <c r="B157" s="61"/>
      <c r="C157" s="62"/>
      <c r="D157" s="62"/>
      <c r="E157" s="62"/>
      <c r="F157" s="50"/>
      <c r="G157" s="51"/>
      <c r="H157" s="52"/>
      <c r="I157" s="58"/>
      <c r="J157" s="59"/>
      <c r="K157" s="59"/>
      <c r="L157" s="59"/>
      <c r="M157" s="60"/>
    </row>
    <row r="158" spans="1:13" ht="12.75">
      <c r="A158" s="32">
        <v>155</v>
      </c>
      <c r="B158" s="61"/>
      <c r="C158" s="62"/>
      <c r="D158" s="62"/>
      <c r="E158" s="62"/>
      <c r="F158" s="50"/>
      <c r="G158" s="51"/>
      <c r="H158" s="52"/>
      <c r="I158" s="58"/>
      <c r="J158" s="59"/>
      <c r="K158" s="59"/>
      <c r="L158" s="59"/>
      <c r="M158" s="60"/>
    </row>
    <row r="159" spans="1:13" ht="12.75">
      <c r="A159" s="32">
        <v>156</v>
      </c>
      <c r="B159" s="61"/>
      <c r="C159" s="62"/>
      <c r="D159" s="62"/>
      <c r="E159" s="62"/>
      <c r="F159" s="50"/>
      <c r="G159" s="51"/>
      <c r="H159" s="52"/>
      <c r="I159" s="58"/>
      <c r="J159" s="59"/>
      <c r="K159" s="59"/>
      <c r="L159" s="59"/>
      <c r="M159" s="60"/>
    </row>
    <row r="160" spans="1:13" ht="12.75">
      <c r="A160" s="32">
        <v>157</v>
      </c>
      <c r="B160" s="61"/>
      <c r="C160" s="62"/>
      <c r="D160" s="62"/>
      <c r="E160" s="62"/>
      <c r="F160" s="50"/>
      <c r="G160" s="51"/>
      <c r="H160" s="52"/>
      <c r="I160" s="58"/>
      <c r="J160" s="59"/>
      <c r="K160" s="59"/>
      <c r="L160" s="59"/>
      <c r="M160" s="60"/>
    </row>
    <row r="161" spans="1:13" ht="12.75">
      <c r="A161" s="32">
        <v>158</v>
      </c>
      <c r="B161" s="61"/>
      <c r="C161" s="62"/>
      <c r="D161" s="62"/>
      <c r="E161" s="62"/>
      <c r="F161" s="50"/>
      <c r="G161" s="51"/>
      <c r="H161" s="52"/>
      <c r="I161" s="58"/>
      <c r="J161" s="59"/>
      <c r="K161" s="59"/>
      <c r="L161" s="59"/>
      <c r="M161" s="60"/>
    </row>
    <row r="162" spans="1:13" ht="12.75">
      <c r="A162" s="32">
        <v>159</v>
      </c>
      <c r="B162" s="61"/>
      <c r="C162" s="62"/>
      <c r="D162" s="62"/>
      <c r="E162" s="62"/>
      <c r="F162" s="50"/>
      <c r="G162" s="51"/>
      <c r="H162" s="52"/>
      <c r="I162" s="58"/>
      <c r="J162" s="59"/>
      <c r="K162" s="59"/>
      <c r="L162" s="59"/>
      <c r="M162" s="60"/>
    </row>
    <row r="163" spans="1:13" ht="12.75">
      <c r="A163" s="32">
        <v>160</v>
      </c>
      <c r="B163" s="61"/>
      <c r="C163" s="62"/>
      <c r="D163" s="62"/>
      <c r="E163" s="62"/>
      <c r="F163" s="50"/>
      <c r="G163" s="51"/>
      <c r="H163" s="52"/>
      <c r="I163" s="58"/>
      <c r="J163" s="59"/>
      <c r="K163" s="59"/>
      <c r="L163" s="59"/>
      <c r="M163" s="60"/>
    </row>
    <row r="164" spans="1:13" ht="12.75">
      <c r="A164" s="32">
        <v>161</v>
      </c>
      <c r="B164" s="61"/>
      <c r="C164" s="62"/>
      <c r="D164" s="62"/>
      <c r="E164" s="62"/>
      <c r="F164" s="50"/>
      <c r="G164" s="51"/>
      <c r="H164" s="52"/>
      <c r="I164" s="58"/>
      <c r="J164" s="59"/>
      <c r="K164" s="59"/>
      <c r="L164" s="59"/>
      <c r="M164" s="60"/>
    </row>
    <row r="165" spans="1:13" ht="12.75">
      <c r="A165" s="32">
        <v>162</v>
      </c>
      <c r="B165" s="61"/>
      <c r="C165" s="62"/>
      <c r="D165" s="62"/>
      <c r="E165" s="62"/>
      <c r="F165" s="50"/>
      <c r="G165" s="51"/>
      <c r="H165" s="52"/>
      <c r="I165" s="58"/>
      <c r="J165" s="59"/>
      <c r="K165" s="59"/>
      <c r="L165" s="59"/>
      <c r="M165" s="60"/>
    </row>
    <row r="166" spans="1:13" ht="12.75">
      <c r="A166" s="32">
        <v>163</v>
      </c>
      <c r="B166" s="61"/>
      <c r="C166" s="62"/>
      <c r="D166" s="62"/>
      <c r="E166" s="62"/>
      <c r="F166" s="50"/>
      <c r="G166" s="51"/>
      <c r="H166" s="52"/>
      <c r="I166" s="58"/>
      <c r="J166" s="59"/>
      <c r="K166" s="59"/>
      <c r="L166" s="59"/>
      <c r="M166" s="60"/>
    </row>
    <row r="167" spans="1:13" ht="12.75">
      <c r="A167" s="32">
        <v>164</v>
      </c>
      <c r="B167" s="61"/>
      <c r="C167" s="62"/>
      <c r="D167" s="62"/>
      <c r="E167" s="62"/>
      <c r="F167" s="50"/>
      <c r="G167" s="51"/>
      <c r="H167" s="52"/>
      <c r="I167" s="58"/>
      <c r="J167" s="59"/>
      <c r="K167" s="59"/>
      <c r="L167" s="59"/>
      <c r="M167" s="60"/>
    </row>
    <row r="168" spans="1:13" ht="12.75">
      <c r="A168" s="32">
        <v>165</v>
      </c>
      <c r="B168" s="61"/>
      <c r="C168" s="62"/>
      <c r="D168" s="62"/>
      <c r="E168" s="62"/>
      <c r="F168" s="50"/>
      <c r="G168" s="51"/>
      <c r="H168" s="52"/>
      <c r="I168" s="58"/>
      <c r="J168" s="59"/>
      <c r="K168" s="59"/>
      <c r="L168" s="59"/>
      <c r="M168" s="60"/>
    </row>
    <row r="169" spans="1:13" ht="12.75">
      <c r="A169" s="32">
        <v>166</v>
      </c>
      <c r="B169" s="61"/>
      <c r="C169" s="62"/>
      <c r="D169" s="62"/>
      <c r="E169" s="62"/>
      <c r="F169" s="50"/>
      <c r="G169" s="51"/>
      <c r="H169" s="52"/>
      <c r="I169" s="58"/>
      <c r="J169" s="59"/>
      <c r="K169" s="59"/>
      <c r="L169" s="59"/>
      <c r="M169" s="60"/>
    </row>
    <row r="170" spans="1:13" ht="12.75">
      <c r="A170" s="32">
        <v>167</v>
      </c>
      <c r="B170" s="61"/>
      <c r="C170" s="62"/>
      <c r="D170" s="62"/>
      <c r="E170" s="62"/>
      <c r="F170" s="50"/>
      <c r="G170" s="51"/>
      <c r="H170" s="52"/>
      <c r="I170" s="58"/>
      <c r="J170" s="59"/>
      <c r="K170" s="59"/>
      <c r="L170" s="59"/>
      <c r="M170" s="60"/>
    </row>
    <row r="171" spans="1:13" ht="12.75">
      <c r="A171" s="32">
        <v>168</v>
      </c>
      <c r="B171" s="61"/>
      <c r="C171" s="62"/>
      <c r="D171" s="62"/>
      <c r="E171" s="62"/>
      <c r="F171" s="50"/>
      <c r="G171" s="51"/>
      <c r="H171" s="52"/>
      <c r="I171" s="58"/>
      <c r="J171" s="59"/>
      <c r="K171" s="59"/>
      <c r="L171" s="59"/>
      <c r="M171" s="60"/>
    </row>
    <row r="172" spans="1:13" ht="12.75">
      <c r="A172" s="32">
        <v>169</v>
      </c>
      <c r="B172" s="61"/>
      <c r="C172" s="62"/>
      <c r="D172" s="62"/>
      <c r="E172" s="62"/>
      <c r="F172" s="50"/>
      <c r="G172" s="51"/>
      <c r="H172" s="52"/>
      <c r="I172" s="58"/>
      <c r="J172" s="59"/>
      <c r="K172" s="59"/>
      <c r="L172" s="59"/>
      <c r="M172" s="60"/>
    </row>
    <row r="173" spans="1:13" ht="12.75">
      <c r="A173" s="32">
        <v>170</v>
      </c>
      <c r="B173" s="61"/>
      <c r="C173" s="62"/>
      <c r="D173" s="62"/>
      <c r="E173" s="62"/>
      <c r="F173" s="50"/>
      <c r="G173" s="51"/>
      <c r="H173" s="52"/>
      <c r="I173" s="58"/>
      <c r="J173" s="59"/>
      <c r="K173" s="59"/>
      <c r="L173" s="59"/>
      <c r="M173" s="60"/>
    </row>
    <row r="174" spans="1:13" ht="12.75">
      <c r="A174" s="32">
        <v>171</v>
      </c>
      <c r="B174" s="61"/>
      <c r="C174" s="62"/>
      <c r="D174" s="62"/>
      <c r="E174" s="62"/>
      <c r="F174" s="50"/>
      <c r="G174" s="51"/>
      <c r="H174" s="52"/>
      <c r="I174" s="58"/>
      <c r="J174" s="59"/>
      <c r="K174" s="59"/>
      <c r="L174" s="59"/>
      <c r="M174" s="60"/>
    </row>
    <row r="175" spans="1:13" ht="12.75">
      <c r="A175" s="32">
        <v>172</v>
      </c>
      <c r="B175" s="61"/>
      <c r="C175" s="62"/>
      <c r="D175" s="62"/>
      <c r="E175" s="62"/>
      <c r="F175" s="50"/>
      <c r="G175" s="51"/>
      <c r="H175" s="52"/>
      <c r="I175" s="58"/>
      <c r="J175" s="59"/>
      <c r="K175" s="59"/>
      <c r="L175" s="59"/>
      <c r="M175" s="60"/>
    </row>
    <row r="176" spans="1:13" ht="12.75">
      <c r="A176" s="32">
        <v>173</v>
      </c>
      <c r="B176" s="61"/>
      <c r="C176" s="62"/>
      <c r="D176" s="62"/>
      <c r="E176" s="62"/>
      <c r="F176" s="50"/>
      <c r="G176" s="51"/>
      <c r="H176" s="52"/>
      <c r="I176" s="58"/>
      <c r="J176" s="59"/>
      <c r="K176" s="59"/>
      <c r="L176" s="59"/>
      <c r="M176" s="60"/>
    </row>
    <row r="177" spans="1:13" ht="12.75">
      <c r="A177" s="32">
        <v>174</v>
      </c>
      <c r="B177" s="61"/>
      <c r="C177" s="62"/>
      <c r="D177" s="62"/>
      <c r="E177" s="62"/>
      <c r="F177" s="50"/>
      <c r="G177" s="51"/>
      <c r="H177" s="52"/>
      <c r="I177" s="58"/>
      <c r="J177" s="59"/>
      <c r="K177" s="59"/>
      <c r="L177" s="59"/>
      <c r="M177" s="60"/>
    </row>
    <row r="178" spans="1:13" ht="12.75">
      <c r="A178" s="32">
        <v>175</v>
      </c>
      <c r="B178" s="61"/>
      <c r="C178" s="62"/>
      <c r="D178" s="62"/>
      <c r="E178" s="62"/>
      <c r="F178" s="50"/>
      <c r="G178" s="51"/>
      <c r="H178" s="52"/>
      <c r="I178" s="58"/>
      <c r="J178" s="59"/>
      <c r="K178" s="59"/>
      <c r="L178" s="59"/>
      <c r="M178" s="60"/>
    </row>
    <row r="179" spans="1:13" ht="12.75">
      <c r="A179" s="32">
        <v>176</v>
      </c>
      <c r="B179" s="61"/>
      <c r="C179" s="62"/>
      <c r="D179" s="62"/>
      <c r="E179" s="62"/>
      <c r="F179" s="50"/>
      <c r="G179" s="51"/>
      <c r="H179" s="52"/>
      <c r="I179" s="58"/>
      <c r="J179" s="59"/>
      <c r="K179" s="59"/>
      <c r="L179" s="59"/>
      <c r="M179" s="60"/>
    </row>
    <row r="180" spans="1:13" ht="12.75">
      <c r="A180" s="32">
        <v>177</v>
      </c>
      <c r="B180" s="61"/>
      <c r="C180" s="62"/>
      <c r="D180" s="62"/>
      <c r="E180" s="62"/>
      <c r="F180" s="50"/>
      <c r="G180" s="51"/>
      <c r="H180" s="52"/>
      <c r="I180" s="58"/>
      <c r="J180" s="59"/>
      <c r="K180" s="59"/>
      <c r="L180" s="59"/>
      <c r="M180" s="60"/>
    </row>
    <row r="181" spans="1:13" ht="12.75">
      <c r="A181" s="32">
        <v>178</v>
      </c>
      <c r="B181" s="61"/>
      <c r="C181" s="62"/>
      <c r="D181" s="62"/>
      <c r="E181" s="62"/>
      <c r="F181" s="50"/>
      <c r="G181" s="51"/>
      <c r="H181" s="52"/>
      <c r="I181" s="58"/>
      <c r="J181" s="59"/>
      <c r="K181" s="59"/>
      <c r="L181" s="59"/>
      <c r="M181" s="60"/>
    </row>
    <row r="182" spans="1:13" ht="12.75">
      <c r="A182" s="32">
        <v>179</v>
      </c>
      <c r="B182" s="61"/>
      <c r="C182" s="62"/>
      <c r="D182" s="62"/>
      <c r="E182" s="62"/>
      <c r="F182" s="50"/>
      <c r="G182" s="51"/>
      <c r="H182" s="52"/>
      <c r="I182" s="58"/>
      <c r="J182" s="59"/>
      <c r="K182" s="59"/>
      <c r="L182" s="59"/>
      <c r="M182" s="60"/>
    </row>
    <row r="183" spans="1:13" ht="12.75">
      <c r="A183" s="32">
        <v>180</v>
      </c>
      <c r="B183" s="61"/>
      <c r="C183" s="62"/>
      <c r="D183" s="62"/>
      <c r="E183" s="62"/>
      <c r="F183" s="50"/>
      <c r="G183" s="51"/>
      <c r="H183" s="52"/>
      <c r="I183" s="58"/>
      <c r="J183" s="59"/>
      <c r="K183" s="59"/>
      <c r="L183" s="59"/>
      <c r="M183" s="60"/>
    </row>
    <row r="184" spans="1:13" ht="12.75">
      <c r="A184" s="32">
        <v>181</v>
      </c>
      <c r="B184" s="61"/>
      <c r="C184" s="62"/>
      <c r="D184" s="62"/>
      <c r="E184" s="62"/>
      <c r="F184" s="50"/>
      <c r="G184" s="51"/>
      <c r="H184" s="52"/>
      <c r="I184" s="58"/>
      <c r="J184" s="59"/>
      <c r="K184" s="59"/>
      <c r="L184" s="59"/>
      <c r="M184" s="60"/>
    </row>
    <row r="185" spans="1:13" ht="12.75">
      <c r="A185" s="32">
        <v>182</v>
      </c>
      <c r="B185" s="61"/>
      <c r="C185" s="62"/>
      <c r="D185" s="62"/>
      <c r="E185" s="62"/>
      <c r="F185" s="50"/>
      <c r="G185" s="51"/>
      <c r="H185" s="52"/>
      <c r="I185" s="58"/>
      <c r="J185" s="59"/>
      <c r="K185" s="59"/>
      <c r="L185" s="59"/>
      <c r="M185" s="60"/>
    </row>
    <row r="186" spans="1:13" ht="12.75">
      <c r="A186" s="32">
        <v>183</v>
      </c>
      <c r="B186" s="61"/>
      <c r="C186" s="62"/>
      <c r="D186" s="62"/>
      <c r="E186" s="62"/>
      <c r="F186" s="50"/>
      <c r="G186" s="51"/>
      <c r="H186" s="52"/>
      <c r="I186" s="58"/>
      <c r="J186" s="59"/>
      <c r="K186" s="59"/>
      <c r="L186" s="59"/>
      <c r="M186" s="60"/>
    </row>
    <row r="187" spans="1:13" ht="12.75">
      <c r="A187" s="32">
        <v>184</v>
      </c>
      <c r="B187" s="61"/>
      <c r="C187" s="62"/>
      <c r="D187" s="62"/>
      <c r="E187" s="62"/>
      <c r="F187" s="50"/>
      <c r="G187" s="51"/>
      <c r="H187" s="52"/>
      <c r="I187" s="58"/>
      <c r="J187" s="59"/>
      <c r="K187" s="59"/>
      <c r="L187" s="59"/>
      <c r="M187" s="60"/>
    </row>
    <row r="188" spans="1:13" ht="12.75">
      <c r="A188" s="32">
        <v>185</v>
      </c>
      <c r="B188" s="61"/>
      <c r="C188" s="62"/>
      <c r="D188" s="62"/>
      <c r="E188" s="62"/>
      <c r="F188" s="50"/>
      <c r="G188" s="51"/>
      <c r="H188" s="52"/>
      <c r="I188" s="58"/>
      <c r="J188" s="59"/>
      <c r="K188" s="59"/>
      <c r="L188" s="59"/>
      <c r="M188" s="60"/>
    </row>
    <row r="189" spans="1:13" ht="12.75">
      <c r="A189" s="32">
        <v>186</v>
      </c>
      <c r="B189" s="61"/>
      <c r="C189" s="62"/>
      <c r="D189" s="62"/>
      <c r="E189" s="62"/>
      <c r="F189" s="50"/>
      <c r="G189" s="51"/>
      <c r="H189" s="52"/>
      <c r="I189" s="58"/>
      <c r="J189" s="59"/>
      <c r="K189" s="59"/>
      <c r="L189" s="59"/>
      <c r="M189" s="60"/>
    </row>
    <row r="190" spans="1:13" ht="12.75">
      <c r="A190" s="32">
        <v>187</v>
      </c>
      <c r="B190" s="61"/>
      <c r="C190" s="62"/>
      <c r="D190" s="62"/>
      <c r="E190" s="62"/>
      <c r="F190" s="50"/>
      <c r="G190" s="51"/>
      <c r="H190" s="52"/>
      <c r="I190" s="58"/>
      <c r="J190" s="59"/>
      <c r="K190" s="59"/>
      <c r="L190" s="59"/>
      <c r="M190" s="60"/>
    </row>
    <row r="191" spans="1:13" ht="12.75">
      <c r="A191" s="32">
        <v>188</v>
      </c>
      <c r="B191" s="61"/>
      <c r="C191" s="62"/>
      <c r="D191" s="62"/>
      <c r="E191" s="62"/>
      <c r="F191" s="50"/>
      <c r="G191" s="51"/>
      <c r="H191" s="52"/>
      <c r="I191" s="58"/>
      <c r="J191" s="59"/>
      <c r="K191" s="59"/>
      <c r="L191" s="59"/>
      <c r="M191" s="60"/>
    </row>
    <row r="192" spans="1:13" ht="12.75">
      <c r="A192" s="32">
        <v>189</v>
      </c>
      <c r="B192" s="61"/>
      <c r="C192" s="62"/>
      <c r="D192" s="62"/>
      <c r="E192" s="62"/>
      <c r="F192" s="50"/>
      <c r="G192" s="51"/>
      <c r="H192" s="52"/>
      <c r="I192" s="58"/>
      <c r="J192" s="59"/>
      <c r="K192" s="59"/>
      <c r="L192" s="59"/>
      <c r="M192" s="60"/>
    </row>
    <row r="193" spans="1:13" ht="12.75">
      <c r="A193" s="32">
        <v>190</v>
      </c>
      <c r="B193" s="61"/>
      <c r="C193" s="62"/>
      <c r="D193" s="62"/>
      <c r="E193" s="62"/>
      <c r="F193" s="50"/>
      <c r="G193" s="51"/>
      <c r="H193" s="52"/>
      <c r="I193" s="58"/>
      <c r="J193" s="59"/>
      <c r="K193" s="59"/>
      <c r="L193" s="59"/>
      <c r="M193" s="60"/>
    </row>
    <row r="194" spans="1:13" ht="12.75">
      <c r="A194" s="32">
        <v>191</v>
      </c>
      <c r="B194" s="61"/>
      <c r="C194" s="62"/>
      <c r="D194" s="62"/>
      <c r="E194" s="62"/>
      <c r="F194" s="50"/>
      <c r="G194" s="51"/>
      <c r="H194" s="52"/>
      <c r="I194" s="58"/>
      <c r="J194" s="59"/>
      <c r="K194" s="59"/>
      <c r="L194" s="59"/>
      <c r="M194" s="60"/>
    </row>
    <row r="195" spans="1:13" ht="12.75">
      <c r="A195" s="32">
        <v>192</v>
      </c>
      <c r="B195" s="61"/>
      <c r="C195" s="62"/>
      <c r="D195" s="62"/>
      <c r="E195" s="62"/>
      <c r="F195" s="50"/>
      <c r="G195" s="51"/>
      <c r="H195" s="52"/>
      <c r="I195" s="58"/>
      <c r="J195" s="59"/>
      <c r="K195" s="59"/>
      <c r="L195" s="59"/>
      <c r="M195" s="60"/>
    </row>
    <row r="196" spans="1:13" ht="12.75">
      <c r="A196" s="32">
        <v>193</v>
      </c>
      <c r="B196" s="61"/>
      <c r="C196" s="62"/>
      <c r="D196" s="62"/>
      <c r="E196" s="62"/>
      <c r="F196" s="50"/>
      <c r="G196" s="51"/>
      <c r="H196" s="52"/>
      <c r="I196" s="58"/>
      <c r="J196" s="59"/>
      <c r="K196" s="59"/>
      <c r="L196" s="59"/>
      <c r="M196" s="60"/>
    </row>
    <row r="197" spans="1:13" ht="12.75">
      <c r="A197" s="32">
        <v>194</v>
      </c>
      <c r="B197" s="61"/>
      <c r="C197" s="62"/>
      <c r="D197" s="62"/>
      <c r="E197" s="62"/>
      <c r="F197" s="50"/>
      <c r="G197" s="51"/>
      <c r="H197" s="52"/>
      <c r="I197" s="58"/>
      <c r="J197" s="59"/>
      <c r="K197" s="59"/>
      <c r="L197" s="59"/>
      <c r="M197" s="60"/>
    </row>
    <row r="198" spans="1:13" ht="12.75">
      <c r="A198" s="32">
        <v>195</v>
      </c>
      <c r="B198" s="61"/>
      <c r="C198" s="62"/>
      <c r="D198" s="62"/>
      <c r="E198" s="62"/>
      <c r="F198" s="50"/>
      <c r="G198" s="51"/>
      <c r="H198" s="52"/>
      <c r="I198" s="58"/>
      <c r="J198" s="59"/>
      <c r="K198" s="59"/>
      <c r="L198" s="59"/>
      <c r="M198" s="60"/>
    </row>
    <row r="199" spans="1:13" ht="12.75">
      <c r="A199" s="32">
        <v>196</v>
      </c>
      <c r="B199" s="61"/>
      <c r="C199" s="62"/>
      <c r="D199" s="62"/>
      <c r="E199" s="62"/>
      <c r="F199" s="50"/>
      <c r="G199" s="51"/>
      <c r="H199" s="52"/>
      <c r="I199" s="58"/>
      <c r="J199" s="59"/>
      <c r="K199" s="59"/>
      <c r="L199" s="59"/>
      <c r="M199" s="60"/>
    </row>
    <row r="200" spans="1:13" ht="12.75">
      <c r="A200" s="32">
        <v>197</v>
      </c>
      <c r="B200" s="61"/>
      <c r="C200" s="62"/>
      <c r="D200" s="62"/>
      <c r="E200" s="62"/>
      <c r="F200" s="50"/>
      <c r="G200" s="51"/>
      <c r="H200" s="52"/>
      <c r="I200" s="58"/>
      <c r="J200" s="59"/>
      <c r="K200" s="59"/>
      <c r="L200" s="59"/>
      <c r="M200" s="60"/>
    </row>
    <row r="201" spans="1:13" ht="12.75">
      <c r="A201" s="32">
        <v>198</v>
      </c>
      <c r="B201" s="61"/>
      <c r="C201" s="62"/>
      <c r="D201" s="62"/>
      <c r="E201" s="62"/>
      <c r="F201" s="50"/>
      <c r="G201" s="51"/>
      <c r="H201" s="52"/>
      <c r="I201" s="58"/>
      <c r="J201" s="59"/>
      <c r="K201" s="59"/>
      <c r="L201" s="59"/>
      <c r="M201" s="60"/>
    </row>
    <row r="202" spans="1:13" ht="12.75">
      <c r="A202" s="32">
        <v>199</v>
      </c>
      <c r="B202" s="61"/>
      <c r="C202" s="62"/>
      <c r="D202" s="62"/>
      <c r="E202" s="62"/>
      <c r="F202" s="50"/>
      <c r="G202" s="51"/>
      <c r="H202" s="52"/>
      <c r="I202" s="58"/>
      <c r="J202" s="59"/>
      <c r="K202" s="59"/>
      <c r="L202" s="59"/>
      <c r="M202" s="60"/>
    </row>
    <row r="203" spans="1:13" ht="12.75">
      <c r="A203" s="32">
        <v>200</v>
      </c>
      <c r="B203" s="61"/>
      <c r="C203" s="62"/>
      <c r="D203" s="62"/>
      <c r="E203" s="62"/>
      <c r="F203" s="50"/>
      <c r="G203" s="51"/>
      <c r="H203" s="52"/>
      <c r="I203" s="63"/>
      <c r="J203" s="64"/>
      <c r="K203" s="64"/>
      <c r="L203" s="64"/>
      <c r="M203" s="65"/>
    </row>
  </sheetData>
  <sheetProtection/>
  <autoFilter ref="G4:M4"/>
  <mergeCells count="2">
    <mergeCell ref="B1:M1"/>
    <mergeCell ref="B2:M2"/>
  </mergeCells>
  <conditionalFormatting sqref="I3:J4 I204:K65536 K3">
    <cfRule type="cellIs" priority="1" dxfId="4" operator="equal" stopIfTrue="1">
      <formula>"oui"</formula>
    </cfRule>
    <cfRule type="cellIs" priority="2" dxfId="3" operator="equal" stopIfTrue="1">
      <formula>"non"</formula>
    </cfRule>
  </conditionalFormatting>
  <conditionalFormatting sqref="I5:M203">
    <cfRule type="cellIs" priority="3" dxfId="2" operator="equal" stopIfTrue="1">
      <formula>FALSE</formula>
    </cfRule>
  </conditionalFormatting>
  <printOptions/>
  <pageMargins left="0.7479166666666667" right="0.7479166666666667" top="0.9840277777777777" bottom="0.9840277777777777" header="0.5118055555555555" footer="0.49236111111111114"/>
  <pageSetup fitToHeight="0" fitToWidth="1" horizontalDpi="300" verticalDpi="300" orientation="portrait" paperSize="9"/>
  <headerFooter alignWithMargins="0">
    <oddFooter>&amp;LInternational Freestyle Skaters Association&amp;C&amp;D&amp;R&amp;F&amp;A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S153"/>
  <sheetViews>
    <sheetView showGridLines="0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F30" sqref="F30"/>
    </sheetView>
  </sheetViews>
  <sheetFormatPr defaultColWidth="11.28125" defaultRowHeight="12.75"/>
  <cols>
    <col min="1" max="1" width="19.7109375" style="66" customWidth="1"/>
    <col min="2" max="2" width="13.8515625" style="66" customWidth="1"/>
    <col min="3" max="3" width="16.00390625" style="66" customWidth="1"/>
    <col min="4" max="4" width="1.28515625" style="67" customWidth="1"/>
    <col min="5" max="8" width="7.8515625" style="68" customWidth="1"/>
    <col min="9" max="9" width="7.8515625" style="69" customWidth="1"/>
    <col min="10" max="13" width="7.8515625" style="68" customWidth="1"/>
    <col min="14" max="14" width="11.140625" style="69" customWidth="1"/>
    <col min="15" max="15" width="2.140625" style="1" customWidth="1"/>
    <col min="16" max="16" width="11.140625" style="70" customWidth="1"/>
    <col min="17" max="17" width="7.140625" style="71" customWidth="1"/>
    <col min="18" max="18" width="11.28125" style="1" customWidth="1"/>
    <col min="19" max="19" width="11.28125" style="52" customWidth="1"/>
    <col min="20" max="16384" width="11.28125" style="1" customWidth="1"/>
  </cols>
  <sheetData>
    <row r="1" spans="1:17" ht="23.25">
      <c r="A1" s="72"/>
      <c r="B1" s="73"/>
      <c r="C1" s="73"/>
      <c r="D1" s="74"/>
      <c r="E1" s="75"/>
      <c r="F1" s="75"/>
      <c r="G1" s="75"/>
      <c r="H1" s="76" t="str">
        <f>V!$E$17</f>
        <v>"Весна в Воронеже - 2009"</v>
      </c>
      <c r="I1" s="77"/>
      <c r="J1" s="75"/>
      <c r="K1" s="75"/>
      <c r="L1" s="75"/>
      <c r="M1" s="75"/>
      <c r="N1" s="77"/>
      <c r="O1" s="77"/>
      <c r="P1" s="78"/>
      <c r="Q1" s="79"/>
    </row>
    <row r="2" spans="1:17" ht="23.25">
      <c r="A2" s="80"/>
      <c r="B2" s="81"/>
      <c r="C2" s="81"/>
      <c r="D2" s="82"/>
      <c r="E2" s="83"/>
      <c r="F2" s="83"/>
      <c r="G2" s="83"/>
      <c r="H2" s="84" t="str">
        <f>V!$E$18</f>
        <v>Воронеж, 9-10 мая 2009 г.</v>
      </c>
      <c r="I2" s="85"/>
      <c r="J2" s="83"/>
      <c r="K2" s="83"/>
      <c r="L2" s="83"/>
      <c r="M2" s="83"/>
      <c r="N2" s="85"/>
      <c r="O2" s="85"/>
      <c r="P2" s="86"/>
      <c r="Q2" s="87"/>
    </row>
    <row r="3" spans="1:17" ht="15.75">
      <c r="A3" s="88"/>
      <c r="B3" s="88"/>
      <c r="C3" s="88"/>
      <c r="D3" s="89"/>
      <c r="E3" s="30"/>
      <c r="F3" s="3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15.75">
      <c r="A4" s="1"/>
      <c r="B4" s="91"/>
      <c r="C4" s="91"/>
      <c r="D4" s="89"/>
      <c r="E4" s="30"/>
      <c r="F4" s="3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15.75">
      <c r="A5" s="92" t="s">
        <v>33</v>
      </c>
      <c r="B5" s="1"/>
      <c r="C5" s="1"/>
      <c r="D5" s="89"/>
      <c r="E5" s="233"/>
      <c r="F5" s="234" t="s">
        <v>34</v>
      </c>
      <c r="G5" s="234"/>
      <c r="H5" s="234"/>
      <c r="I5" s="235"/>
      <c r="J5" s="234"/>
      <c r="K5" s="234" t="s">
        <v>35</v>
      </c>
      <c r="L5" s="234"/>
      <c r="M5" s="234"/>
      <c r="N5" s="235"/>
      <c r="P5" s="95"/>
      <c r="Q5" s="95"/>
    </row>
    <row r="6" spans="1:19" s="99" customFormat="1" ht="24" customHeight="1">
      <c r="A6" s="96" t="s">
        <v>20</v>
      </c>
      <c r="B6" s="96" t="s">
        <v>21</v>
      </c>
      <c r="C6" s="96" t="s">
        <v>22</v>
      </c>
      <c r="D6" s="278"/>
      <c r="E6" s="279" t="s">
        <v>36</v>
      </c>
      <c r="F6" s="279" t="s">
        <v>37</v>
      </c>
      <c r="G6" s="279" t="s">
        <v>38</v>
      </c>
      <c r="H6" s="279" t="s">
        <v>39</v>
      </c>
      <c r="I6" s="280" t="s">
        <v>40</v>
      </c>
      <c r="J6" s="279" t="s">
        <v>36</v>
      </c>
      <c r="K6" s="279" t="s">
        <v>37</v>
      </c>
      <c r="L6" s="279" t="s">
        <v>38</v>
      </c>
      <c r="M6" s="279" t="s">
        <v>39</v>
      </c>
      <c r="N6" s="280" t="s">
        <v>40</v>
      </c>
      <c r="P6" s="100" t="s">
        <v>41</v>
      </c>
      <c r="Q6" s="100" t="s">
        <v>42</v>
      </c>
      <c r="S6" s="101"/>
    </row>
    <row r="7" spans="1:19" s="99" customFormat="1" ht="18.75" customHeight="1">
      <c r="A7" s="102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1"/>
      <c r="S7" s="101"/>
    </row>
    <row r="8" spans="1:18" ht="14.25" customHeight="1">
      <c r="A8" s="258" t="s">
        <v>54</v>
      </c>
      <c r="B8" s="275" t="s">
        <v>55</v>
      </c>
      <c r="C8" s="104" t="s">
        <v>97</v>
      </c>
      <c r="D8" s="105"/>
      <c r="E8" s="106">
        <v>27.75</v>
      </c>
      <c r="F8" s="106">
        <v>19.5</v>
      </c>
      <c r="G8" s="106">
        <v>18</v>
      </c>
      <c r="H8" s="106">
        <v>0.5</v>
      </c>
      <c r="I8" s="107">
        <f aca="true" t="shared" si="0" ref="I8:I14">E8+F8+G8-H8</f>
        <v>64.75</v>
      </c>
      <c r="J8" s="106">
        <v>31</v>
      </c>
      <c r="K8" s="106">
        <v>19.11</v>
      </c>
      <c r="L8" s="106">
        <v>17</v>
      </c>
      <c r="M8" s="106">
        <v>0</v>
      </c>
      <c r="N8" s="107">
        <f aca="true" t="shared" si="1" ref="N8:N14">J8+K8+L8-M8</f>
        <v>67.11</v>
      </c>
      <c r="O8" s="108"/>
      <c r="P8" s="109">
        <f aca="true" t="shared" si="2" ref="P8:P14">MAX(N8,I8)</f>
        <v>67.11</v>
      </c>
      <c r="Q8" s="110">
        <v>1</v>
      </c>
      <c r="R8" s="52"/>
    </row>
    <row r="9" spans="1:18" ht="14.25" customHeight="1">
      <c r="A9" s="258" t="s">
        <v>46</v>
      </c>
      <c r="B9" s="275" t="s">
        <v>47</v>
      </c>
      <c r="C9" s="104" t="s">
        <v>101</v>
      </c>
      <c r="D9" s="105"/>
      <c r="E9" s="106">
        <v>26.25</v>
      </c>
      <c r="F9" s="106">
        <v>16.83</v>
      </c>
      <c r="G9" s="106">
        <v>12</v>
      </c>
      <c r="H9" s="106">
        <v>0.5</v>
      </c>
      <c r="I9" s="107">
        <f t="shared" si="0"/>
        <v>54.58</v>
      </c>
      <c r="J9" s="106">
        <v>27</v>
      </c>
      <c r="K9" s="106">
        <v>19.26</v>
      </c>
      <c r="L9" s="106">
        <v>13</v>
      </c>
      <c r="M9" s="106">
        <v>1</v>
      </c>
      <c r="N9" s="107">
        <f t="shared" si="1"/>
        <v>58.260000000000005</v>
      </c>
      <c r="O9" s="108"/>
      <c r="P9" s="109">
        <f t="shared" si="2"/>
        <v>58.260000000000005</v>
      </c>
      <c r="Q9" s="110">
        <v>2</v>
      </c>
      <c r="R9" s="52"/>
    </row>
    <row r="10" spans="1:18" ht="14.25" customHeight="1">
      <c r="A10" s="258" t="s">
        <v>44</v>
      </c>
      <c r="B10" s="103" t="s">
        <v>45</v>
      </c>
      <c r="C10" s="104" t="s">
        <v>113</v>
      </c>
      <c r="D10" s="105"/>
      <c r="E10" s="106">
        <v>17.75</v>
      </c>
      <c r="F10" s="106">
        <v>14.46</v>
      </c>
      <c r="G10" s="106">
        <v>11</v>
      </c>
      <c r="H10" s="106">
        <v>2</v>
      </c>
      <c r="I10" s="107">
        <f t="shared" si="0"/>
        <v>41.21</v>
      </c>
      <c r="J10" s="106">
        <v>19.75</v>
      </c>
      <c r="K10" s="106">
        <v>17.87</v>
      </c>
      <c r="L10" s="106">
        <v>11</v>
      </c>
      <c r="M10" s="106">
        <v>1</v>
      </c>
      <c r="N10" s="107">
        <f t="shared" si="1"/>
        <v>47.620000000000005</v>
      </c>
      <c r="O10" s="108"/>
      <c r="P10" s="109">
        <f t="shared" si="2"/>
        <v>47.620000000000005</v>
      </c>
      <c r="Q10" s="110">
        <v>3</v>
      </c>
      <c r="R10" s="52"/>
    </row>
    <row r="11" spans="1:18" ht="14.25" customHeight="1">
      <c r="A11" s="260" t="s">
        <v>52</v>
      </c>
      <c r="B11" s="276" t="s">
        <v>53</v>
      </c>
      <c r="C11" s="104" t="s">
        <v>97</v>
      </c>
      <c r="D11" s="105"/>
      <c r="E11" s="106">
        <v>19.5</v>
      </c>
      <c r="F11" s="106">
        <v>11.79</v>
      </c>
      <c r="G11" s="106">
        <v>11</v>
      </c>
      <c r="H11" s="106">
        <v>1.5</v>
      </c>
      <c r="I11" s="107">
        <f t="shared" si="0"/>
        <v>40.79</v>
      </c>
      <c r="J11" s="106">
        <v>21.5</v>
      </c>
      <c r="K11" s="106">
        <v>9.33</v>
      </c>
      <c r="L11" s="106">
        <v>11.5</v>
      </c>
      <c r="M11" s="106">
        <v>2.5</v>
      </c>
      <c r="N11" s="107">
        <f t="shared" si="1"/>
        <v>39.83</v>
      </c>
      <c r="O11" s="108"/>
      <c r="P11" s="109">
        <f t="shared" si="2"/>
        <v>40.79</v>
      </c>
      <c r="Q11" s="110">
        <v>4</v>
      </c>
      <c r="R11" s="52"/>
    </row>
    <row r="12" spans="1:18" ht="14.25" customHeight="1">
      <c r="A12" s="258" t="s">
        <v>48</v>
      </c>
      <c r="B12" s="103" t="s">
        <v>47</v>
      </c>
      <c r="C12" s="104" t="s">
        <v>97</v>
      </c>
      <c r="D12" s="105"/>
      <c r="E12" s="106">
        <v>16.75</v>
      </c>
      <c r="F12" s="106">
        <v>15.97</v>
      </c>
      <c r="G12" s="106">
        <v>10</v>
      </c>
      <c r="H12" s="106">
        <v>2.5</v>
      </c>
      <c r="I12" s="107">
        <f t="shared" si="0"/>
        <v>40.22</v>
      </c>
      <c r="J12" s="106">
        <v>12.25</v>
      </c>
      <c r="K12" s="106">
        <v>18.53</v>
      </c>
      <c r="L12" s="106">
        <v>10</v>
      </c>
      <c r="M12" s="106">
        <v>2</v>
      </c>
      <c r="N12" s="107">
        <f t="shared" si="1"/>
        <v>38.78</v>
      </c>
      <c r="O12" s="108"/>
      <c r="P12" s="109">
        <f t="shared" si="2"/>
        <v>40.22</v>
      </c>
      <c r="Q12" s="110">
        <v>5</v>
      </c>
      <c r="R12" s="52"/>
    </row>
    <row r="13" spans="1:18" ht="14.25" customHeight="1">
      <c r="A13" s="258" t="s">
        <v>49</v>
      </c>
      <c r="B13" s="275" t="s">
        <v>50</v>
      </c>
      <c r="C13" s="104" t="s">
        <v>51</v>
      </c>
      <c r="D13" s="105"/>
      <c r="E13" s="106">
        <v>10.5</v>
      </c>
      <c r="F13" s="106">
        <v>9.17</v>
      </c>
      <c r="G13" s="106">
        <v>5</v>
      </c>
      <c r="H13" s="106">
        <v>3.5</v>
      </c>
      <c r="I13" s="107">
        <f t="shared" si="0"/>
        <v>21.17</v>
      </c>
      <c r="J13" s="106">
        <v>8</v>
      </c>
      <c r="K13" s="106">
        <v>9.59</v>
      </c>
      <c r="L13" s="106">
        <v>7</v>
      </c>
      <c r="M13" s="106">
        <v>4</v>
      </c>
      <c r="N13" s="107">
        <f t="shared" si="1"/>
        <v>20.59</v>
      </c>
      <c r="O13" s="108"/>
      <c r="P13" s="109">
        <f t="shared" si="2"/>
        <v>21.17</v>
      </c>
      <c r="Q13" s="110">
        <v>6</v>
      </c>
      <c r="R13" s="52"/>
    </row>
    <row r="14" spans="1:18" ht="14.25" customHeight="1">
      <c r="A14" s="260" t="s">
        <v>56</v>
      </c>
      <c r="B14" s="276" t="s">
        <v>57</v>
      </c>
      <c r="C14" s="104" t="s">
        <v>58</v>
      </c>
      <c r="D14" s="105"/>
      <c r="E14" s="106">
        <v>7</v>
      </c>
      <c r="F14" s="106">
        <v>11.3</v>
      </c>
      <c r="G14" s="106">
        <v>3</v>
      </c>
      <c r="H14" s="106">
        <v>4.5</v>
      </c>
      <c r="I14" s="107">
        <f t="shared" si="0"/>
        <v>16.8</v>
      </c>
      <c r="J14" s="106">
        <v>7.5</v>
      </c>
      <c r="K14" s="106">
        <v>9.16</v>
      </c>
      <c r="L14" s="106">
        <v>3</v>
      </c>
      <c r="M14" s="106">
        <v>11</v>
      </c>
      <c r="N14" s="107">
        <f t="shared" si="1"/>
        <v>8.66</v>
      </c>
      <c r="O14" s="108"/>
      <c r="P14" s="109">
        <f t="shared" si="2"/>
        <v>16.8</v>
      </c>
      <c r="Q14" s="110">
        <v>7</v>
      </c>
      <c r="R14" s="52"/>
    </row>
    <row r="15" spans="1:18" ht="14.25" customHeight="1">
      <c r="A15" s="268"/>
      <c r="B15" s="113"/>
      <c r="C15" s="113"/>
      <c r="D15" s="105"/>
      <c r="E15" s="106"/>
      <c r="F15" s="106"/>
      <c r="G15" s="106"/>
      <c r="H15" s="106"/>
      <c r="I15" s="107">
        <f aca="true" t="shared" si="3" ref="I15:I25">E15+F15+G15-H15</f>
        <v>0</v>
      </c>
      <c r="J15" s="106"/>
      <c r="K15" s="106"/>
      <c r="L15" s="106"/>
      <c r="M15" s="106"/>
      <c r="N15" s="107">
        <f aca="true" t="shared" si="4" ref="N15:N25">J15+K15+L15-M15</f>
        <v>0</v>
      </c>
      <c r="O15" s="108"/>
      <c r="P15" s="109">
        <f aca="true" t="shared" si="5" ref="P15:P25">MAX(N15,I15)</f>
        <v>0</v>
      </c>
      <c r="Q15" s="110"/>
      <c r="R15" s="52"/>
    </row>
    <row r="16" spans="1:18" ht="12.75" customHeight="1" hidden="1">
      <c r="A16" s="113"/>
      <c r="B16" s="113"/>
      <c r="C16" s="113"/>
      <c r="D16" s="105"/>
      <c r="E16" s="106"/>
      <c r="F16" s="106"/>
      <c r="G16" s="106"/>
      <c r="H16" s="106"/>
      <c r="I16" s="107">
        <f t="shared" si="3"/>
        <v>0</v>
      </c>
      <c r="J16" s="106"/>
      <c r="K16" s="106"/>
      <c r="L16" s="106"/>
      <c r="M16" s="106"/>
      <c r="N16" s="107">
        <f t="shared" si="4"/>
        <v>0</v>
      </c>
      <c r="O16" s="108"/>
      <c r="P16" s="109">
        <f t="shared" si="5"/>
        <v>0</v>
      </c>
      <c r="Q16" s="110"/>
      <c r="R16" s="52"/>
    </row>
    <row r="17" spans="1:18" ht="12.75" customHeight="1" hidden="1">
      <c r="A17" s="113"/>
      <c r="B17" s="113"/>
      <c r="C17" s="113"/>
      <c r="D17" s="105"/>
      <c r="E17" s="106"/>
      <c r="F17" s="106"/>
      <c r="G17" s="106"/>
      <c r="H17" s="106"/>
      <c r="I17" s="107">
        <f t="shared" si="3"/>
        <v>0</v>
      </c>
      <c r="J17" s="106"/>
      <c r="K17" s="106"/>
      <c r="L17" s="106"/>
      <c r="M17" s="106"/>
      <c r="N17" s="107">
        <f t="shared" si="4"/>
        <v>0</v>
      </c>
      <c r="O17" s="108"/>
      <c r="P17" s="109">
        <f t="shared" si="5"/>
        <v>0</v>
      </c>
      <c r="Q17" s="110"/>
      <c r="R17" s="52"/>
    </row>
    <row r="18" spans="1:18" ht="12.75" customHeight="1" hidden="1">
      <c r="A18" s="113"/>
      <c r="B18" s="113"/>
      <c r="C18" s="113"/>
      <c r="D18" s="105"/>
      <c r="E18" s="106"/>
      <c r="F18" s="106"/>
      <c r="G18" s="106"/>
      <c r="H18" s="106"/>
      <c r="I18" s="107">
        <f t="shared" si="3"/>
        <v>0</v>
      </c>
      <c r="J18" s="106"/>
      <c r="K18" s="106"/>
      <c r="L18" s="106"/>
      <c r="M18" s="106"/>
      <c r="N18" s="107">
        <f t="shared" si="4"/>
        <v>0</v>
      </c>
      <c r="O18" s="108"/>
      <c r="P18" s="109">
        <f t="shared" si="5"/>
        <v>0</v>
      </c>
      <c r="Q18" s="110"/>
      <c r="R18" s="52"/>
    </row>
    <row r="19" spans="1:18" ht="12.75" customHeight="1" hidden="1">
      <c r="A19" s="113"/>
      <c r="B19" s="113"/>
      <c r="C19" s="113"/>
      <c r="D19" s="105"/>
      <c r="E19" s="106"/>
      <c r="F19" s="106"/>
      <c r="G19" s="106"/>
      <c r="H19" s="106"/>
      <c r="I19" s="107">
        <f t="shared" si="3"/>
        <v>0</v>
      </c>
      <c r="J19" s="106"/>
      <c r="K19" s="106"/>
      <c r="L19" s="106"/>
      <c r="M19" s="106"/>
      <c r="N19" s="107">
        <f t="shared" si="4"/>
        <v>0</v>
      </c>
      <c r="O19" s="108"/>
      <c r="P19" s="109">
        <f t="shared" si="5"/>
        <v>0</v>
      </c>
      <c r="Q19" s="110"/>
      <c r="R19" s="52"/>
    </row>
    <row r="20" spans="1:18" ht="12.75" customHeight="1" hidden="1">
      <c r="A20" s="113"/>
      <c r="B20" s="113"/>
      <c r="C20" s="113"/>
      <c r="D20" s="105"/>
      <c r="E20" s="106"/>
      <c r="F20" s="106"/>
      <c r="G20" s="106"/>
      <c r="H20" s="106"/>
      <c r="I20" s="107">
        <f t="shared" si="3"/>
        <v>0</v>
      </c>
      <c r="J20" s="106"/>
      <c r="K20" s="106"/>
      <c r="L20" s="106"/>
      <c r="M20" s="106"/>
      <c r="N20" s="107">
        <f t="shared" si="4"/>
        <v>0</v>
      </c>
      <c r="O20" s="108"/>
      <c r="P20" s="109">
        <f t="shared" si="5"/>
        <v>0</v>
      </c>
      <c r="Q20" s="110"/>
      <c r="R20" s="52"/>
    </row>
    <row r="21" spans="1:18" ht="12.75" customHeight="1" hidden="1">
      <c r="A21" s="113"/>
      <c r="B21" s="113"/>
      <c r="C21" s="113"/>
      <c r="D21" s="105"/>
      <c r="E21" s="106"/>
      <c r="F21" s="106"/>
      <c r="G21" s="106"/>
      <c r="H21" s="106"/>
      <c r="I21" s="107">
        <f t="shared" si="3"/>
        <v>0</v>
      </c>
      <c r="J21" s="106"/>
      <c r="K21" s="106"/>
      <c r="L21" s="106"/>
      <c r="M21" s="106"/>
      <c r="N21" s="107">
        <f t="shared" si="4"/>
        <v>0</v>
      </c>
      <c r="O21" s="108"/>
      <c r="P21" s="109">
        <f t="shared" si="5"/>
        <v>0</v>
      </c>
      <c r="Q21" s="110"/>
      <c r="R21" s="52"/>
    </row>
    <row r="22" spans="1:18" ht="12.75" customHeight="1" hidden="1">
      <c r="A22" s="113"/>
      <c r="B22" s="113"/>
      <c r="C22" s="113"/>
      <c r="D22" s="105"/>
      <c r="E22" s="106"/>
      <c r="F22" s="106"/>
      <c r="G22" s="106"/>
      <c r="H22" s="106"/>
      <c r="I22" s="107">
        <f t="shared" si="3"/>
        <v>0</v>
      </c>
      <c r="J22" s="106"/>
      <c r="K22" s="106"/>
      <c r="L22" s="106"/>
      <c r="M22" s="106"/>
      <c r="N22" s="107">
        <f t="shared" si="4"/>
        <v>0</v>
      </c>
      <c r="O22" s="108"/>
      <c r="P22" s="109">
        <f t="shared" si="5"/>
        <v>0</v>
      </c>
      <c r="Q22" s="110"/>
      <c r="R22" s="52"/>
    </row>
    <row r="23" spans="1:18" ht="12.75" customHeight="1" hidden="1">
      <c r="A23" s="113"/>
      <c r="B23" s="113"/>
      <c r="C23" s="113"/>
      <c r="D23" s="105"/>
      <c r="E23" s="106"/>
      <c r="F23" s="106"/>
      <c r="G23" s="106"/>
      <c r="H23" s="106"/>
      <c r="I23" s="107">
        <f t="shared" si="3"/>
        <v>0</v>
      </c>
      <c r="J23" s="106"/>
      <c r="K23" s="106"/>
      <c r="L23" s="106"/>
      <c r="M23" s="106"/>
      <c r="N23" s="107">
        <f t="shared" si="4"/>
        <v>0</v>
      </c>
      <c r="O23" s="108"/>
      <c r="P23" s="109">
        <f t="shared" si="5"/>
        <v>0</v>
      </c>
      <c r="Q23" s="110"/>
      <c r="R23" s="52"/>
    </row>
    <row r="24" spans="1:18" ht="12.75" customHeight="1" hidden="1">
      <c r="A24" s="113"/>
      <c r="B24" s="113"/>
      <c r="C24" s="113"/>
      <c r="D24" s="105"/>
      <c r="E24" s="106"/>
      <c r="F24" s="106"/>
      <c r="G24" s="106"/>
      <c r="H24" s="106"/>
      <c r="I24" s="107">
        <f t="shared" si="3"/>
        <v>0</v>
      </c>
      <c r="J24" s="106"/>
      <c r="K24" s="106"/>
      <c r="L24" s="106"/>
      <c r="M24" s="106"/>
      <c r="N24" s="107">
        <f t="shared" si="4"/>
        <v>0</v>
      </c>
      <c r="O24" s="108"/>
      <c r="P24" s="109">
        <f t="shared" si="5"/>
        <v>0</v>
      </c>
      <c r="Q24" s="110"/>
      <c r="R24" s="52"/>
    </row>
    <row r="25" spans="1:18" ht="12.75" customHeight="1" hidden="1">
      <c r="A25" s="113"/>
      <c r="B25" s="113"/>
      <c r="C25" s="113"/>
      <c r="D25" s="105"/>
      <c r="E25" s="106"/>
      <c r="F25" s="106"/>
      <c r="G25" s="106"/>
      <c r="H25" s="106"/>
      <c r="I25" s="107">
        <f t="shared" si="3"/>
        <v>0</v>
      </c>
      <c r="J25" s="106"/>
      <c r="K25" s="106"/>
      <c r="L25" s="106"/>
      <c r="M25" s="106"/>
      <c r="N25" s="107">
        <f t="shared" si="4"/>
        <v>0</v>
      </c>
      <c r="O25" s="108"/>
      <c r="P25" s="109">
        <f t="shared" si="5"/>
        <v>0</v>
      </c>
      <c r="Q25" s="110"/>
      <c r="R25" s="52"/>
    </row>
    <row r="26" spans="1:18" ht="22.5" customHeight="1">
      <c r="A26" s="102" t="s">
        <v>59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114"/>
      <c r="R26" s="52"/>
    </row>
    <row r="27" spans="1:18" ht="14.25" customHeight="1">
      <c r="A27" s="260" t="s">
        <v>66</v>
      </c>
      <c r="B27" s="260" t="s">
        <v>67</v>
      </c>
      <c r="C27" s="269" t="s">
        <v>107</v>
      </c>
      <c r="D27" s="267"/>
      <c r="E27" s="106">
        <v>27.75</v>
      </c>
      <c r="F27" s="106">
        <v>20.85</v>
      </c>
      <c r="G27" s="106">
        <v>15.5</v>
      </c>
      <c r="H27" s="106">
        <v>0</v>
      </c>
      <c r="I27" s="107">
        <f aca="true" t="shared" si="6" ref="I27:I40">E27+F27+G27-H27</f>
        <v>64.1</v>
      </c>
      <c r="J27" s="106">
        <v>34.75</v>
      </c>
      <c r="K27" s="106">
        <v>20.73</v>
      </c>
      <c r="L27" s="106">
        <v>17</v>
      </c>
      <c r="M27" s="106">
        <v>0</v>
      </c>
      <c r="N27" s="107">
        <f aca="true" t="shared" si="7" ref="N27:N40">J27+K27+L27-M27</f>
        <v>72.48</v>
      </c>
      <c r="O27" s="108"/>
      <c r="P27" s="109">
        <f aca="true" t="shared" si="8" ref="P27:P40">MAX(N27,I27)</f>
        <v>72.48</v>
      </c>
      <c r="Q27" s="110">
        <v>1</v>
      </c>
      <c r="R27" s="52"/>
    </row>
    <row r="28" spans="1:18" ht="14.25" customHeight="1">
      <c r="A28" s="262" t="s">
        <v>84</v>
      </c>
      <c r="B28" s="262" t="s">
        <v>73</v>
      </c>
      <c r="C28" s="262" t="s">
        <v>97</v>
      </c>
      <c r="D28" s="267"/>
      <c r="E28" s="106">
        <v>22.75</v>
      </c>
      <c r="F28" s="106">
        <v>14.48</v>
      </c>
      <c r="G28" s="106">
        <v>12</v>
      </c>
      <c r="H28" s="106">
        <v>3</v>
      </c>
      <c r="I28" s="107">
        <f t="shared" si="6"/>
        <v>46.230000000000004</v>
      </c>
      <c r="J28" s="106">
        <v>32.25</v>
      </c>
      <c r="K28" s="106">
        <v>18.19</v>
      </c>
      <c r="L28" s="106">
        <v>14</v>
      </c>
      <c r="M28" s="106">
        <v>1.5</v>
      </c>
      <c r="N28" s="107">
        <f t="shared" si="7"/>
        <v>62.94</v>
      </c>
      <c r="O28" s="108"/>
      <c r="P28" s="109">
        <f t="shared" si="8"/>
        <v>62.94</v>
      </c>
      <c r="Q28" s="110">
        <v>2</v>
      </c>
      <c r="R28" s="52"/>
    </row>
    <row r="29" spans="1:18" ht="14.25" customHeight="1">
      <c r="A29" s="258" t="s">
        <v>60</v>
      </c>
      <c r="B29" s="258" t="s">
        <v>61</v>
      </c>
      <c r="C29" s="269" t="s">
        <v>197</v>
      </c>
      <c r="D29" s="267"/>
      <c r="E29" s="106">
        <v>34</v>
      </c>
      <c r="F29" s="106">
        <v>15.38</v>
      </c>
      <c r="G29" s="106">
        <v>12</v>
      </c>
      <c r="H29" s="106">
        <v>3</v>
      </c>
      <c r="I29" s="107">
        <f t="shared" si="6"/>
        <v>58.38</v>
      </c>
      <c r="J29" s="106">
        <v>33</v>
      </c>
      <c r="K29" s="106">
        <v>12.9</v>
      </c>
      <c r="L29" s="106">
        <v>11.5</v>
      </c>
      <c r="M29" s="106">
        <v>3</v>
      </c>
      <c r="N29" s="107">
        <f t="shared" si="7"/>
        <v>54.4</v>
      </c>
      <c r="O29" s="108"/>
      <c r="P29" s="109">
        <f t="shared" si="8"/>
        <v>58.38</v>
      </c>
      <c r="Q29" s="110">
        <v>3</v>
      </c>
      <c r="R29" s="52"/>
    </row>
    <row r="30" spans="1:18" ht="14.25" customHeight="1">
      <c r="A30" s="260" t="s">
        <v>75</v>
      </c>
      <c r="B30" s="260" t="s">
        <v>69</v>
      </c>
      <c r="C30" s="269" t="s">
        <v>113</v>
      </c>
      <c r="D30" s="267"/>
      <c r="E30" s="106">
        <v>24.5</v>
      </c>
      <c r="F30" s="106">
        <v>18.76</v>
      </c>
      <c r="G30" s="106">
        <v>13</v>
      </c>
      <c r="H30" s="106">
        <v>1.5</v>
      </c>
      <c r="I30" s="107">
        <f t="shared" si="6"/>
        <v>54.760000000000005</v>
      </c>
      <c r="J30" s="106">
        <v>22</v>
      </c>
      <c r="K30" s="106">
        <v>20.16</v>
      </c>
      <c r="L30" s="106">
        <v>14.5</v>
      </c>
      <c r="M30" s="106">
        <v>2</v>
      </c>
      <c r="N30" s="107">
        <f t="shared" si="7"/>
        <v>54.66</v>
      </c>
      <c r="O30" s="108"/>
      <c r="P30" s="109">
        <f t="shared" si="8"/>
        <v>54.760000000000005</v>
      </c>
      <c r="Q30" s="110">
        <v>4</v>
      </c>
      <c r="R30" s="52"/>
    </row>
    <row r="31" spans="1:18" ht="14.25" customHeight="1">
      <c r="A31" s="260" t="s">
        <v>70</v>
      </c>
      <c r="B31" s="260" t="s">
        <v>71</v>
      </c>
      <c r="C31" s="269" t="s">
        <v>214</v>
      </c>
      <c r="D31" s="267"/>
      <c r="E31" s="106">
        <v>30</v>
      </c>
      <c r="F31" s="106">
        <v>14.35</v>
      </c>
      <c r="G31" s="106">
        <v>12.5</v>
      </c>
      <c r="H31" s="106">
        <v>2.5</v>
      </c>
      <c r="I31" s="107">
        <f t="shared" si="6"/>
        <v>54.35</v>
      </c>
      <c r="J31" s="106">
        <v>28.25</v>
      </c>
      <c r="K31" s="106">
        <v>14.87</v>
      </c>
      <c r="L31" s="106">
        <v>12.5</v>
      </c>
      <c r="M31" s="106">
        <v>3</v>
      </c>
      <c r="N31" s="107">
        <f t="shared" si="7"/>
        <v>52.62</v>
      </c>
      <c r="O31" s="108"/>
      <c r="P31" s="109">
        <f t="shared" si="8"/>
        <v>54.35</v>
      </c>
      <c r="Q31" s="110">
        <v>5</v>
      </c>
      <c r="R31" s="52"/>
    </row>
    <row r="32" spans="1:18" ht="14.25" customHeight="1">
      <c r="A32" s="260" t="s">
        <v>80</v>
      </c>
      <c r="B32" s="260" t="s">
        <v>81</v>
      </c>
      <c r="C32" s="269" t="s">
        <v>97</v>
      </c>
      <c r="D32" s="267"/>
      <c r="E32" s="106">
        <v>28</v>
      </c>
      <c r="F32" s="106">
        <v>14.95</v>
      </c>
      <c r="G32" s="106">
        <v>12.5</v>
      </c>
      <c r="H32" s="106">
        <v>1.5</v>
      </c>
      <c r="I32" s="107">
        <f t="shared" si="6"/>
        <v>53.95</v>
      </c>
      <c r="J32" s="106">
        <v>27.5</v>
      </c>
      <c r="K32" s="106">
        <v>15.98</v>
      </c>
      <c r="L32" s="106">
        <v>12</v>
      </c>
      <c r="M32" s="106">
        <v>2</v>
      </c>
      <c r="N32" s="107">
        <f t="shared" si="7"/>
        <v>53.480000000000004</v>
      </c>
      <c r="O32" s="108"/>
      <c r="P32" s="109">
        <f t="shared" si="8"/>
        <v>53.95</v>
      </c>
      <c r="Q32" s="110">
        <v>6</v>
      </c>
      <c r="R32" s="52"/>
    </row>
    <row r="33" spans="1:18" ht="14.25" customHeight="1">
      <c r="A33" s="258" t="s">
        <v>78</v>
      </c>
      <c r="B33" s="258" t="s">
        <v>79</v>
      </c>
      <c r="C33" s="269" t="s">
        <v>198</v>
      </c>
      <c r="D33" s="267"/>
      <c r="E33" s="106">
        <v>26.75</v>
      </c>
      <c r="F33" s="106">
        <v>15.07</v>
      </c>
      <c r="G33" s="106">
        <v>14</v>
      </c>
      <c r="H33" s="106">
        <v>2.5</v>
      </c>
      <c r="I33" s="107">
        <f t="shared" si="6"/>
        <v>53.32</v>
      </c>
      <c r="J33" s="106">
        <v>29.5</v>
      </c>
      <c r="K33" s="106">
        <v>15.88</v>
      </c>
      <c r="L33" s="106">
        <v>13</v>
      </c>
      <c r="M33" s="106">
        <v>5.5</v>
      </c>
      <c r="N33" s="107">
        <f t="shared" si="7"/>
        <v>52.88</v>
      </c>
      <c r="O33" s="108"/>
      <c r="P33" s="109">
        <f t="shared" si="8"/>
        <v>53.32</v>
      </c>
      <c r="Q33" s="110">
        <v>7</v>
      </c>
      <c r="R33" s="52"/>
    </row>
    <row r="34" spans="1:18" ht="14.25" customHeight="1">
      <c r="A34" s="258" t="s">
        <v>68</v>
      </c>
      <c r="B34" s="258" t="s">
        <v>69</v>
      </c>
      <c r="C34" s="269" t="s">
        <v>97</v>
      </c>
      <c r="D34" s="267"/>
      <c r="E34" s="106">
        <v>30</v>
      </c>
      <c r="F34" s="106">
        <v>15.5</v>
      </c>
      <c r="G34" s="106">
        <v>9.5</v>
      </c>
      <c r="H34" s="106">
        <v>5</v>
      </c>
      <c r="I34" s="107">
        <f t="shared" si="6"/>
        <v>50</v>
      </c>
      <c r="J34" s="106">
        <v>33</v>
      </c>
      <c r="K34" s="106">
        <v>13.83</v>
      </c>
      <c r="L34" s="106">
        <v>10.5</v>
      </c>
      <c r="M34" s="106">
        <v>3.5</v>
      </c>
      <c r="N34" s="107">
        <f t="shared" si="7"/>
        <v>53.83</v>
      </c>
      <c r="O34" s="108"/>
      <c r="P34" s="109">
        <f t="shared" si="8"/>
        <v>53.83</v>
      </c>
      <c r="Q34" s="110">
        <v>8</v>
      </c>
      <c r="R34" s="52"/>
    </row>
    <row r="35" spans="1:18" ht="14.25" customHeight="1">
      <c r="A35" s="260" t="s">
        <v>76</v>
      </c>
      <c r="B35" s="260" t="s">
        <v>77</v>
      </c>
      <c r="C35" s="269" t="s">
        <v>113</v>
      </c>
      <c r="D35" s="267"/>
      <c r="E35" s="106">
        <v>16.5</v>
      </c>
      <c r="F35" s="106">
        <v>18.61</v>
      </c>
      <c r="G35" s="106">
        <v>9.5</v>
      </c>
      <c r="H35" s="106">
        <v>1</v>
      </c>
      <c r="I35" s="107">
        <f t="shared" si="6"/>
        <v>43.61</v>
      </c>
      <c r="J35" s="106">
        <v>21.5</v>
      </c>
      <c r="K35" s="106">
        <v>18.1</v>
      </c>
      <c r="L35" s="106">
        <v>9.5</v>
      </c>
      <c r="M35" s="106">
        <v>2</v>
      </c>
      <c r="N35" s="107">
        <f t="shared" si="7"/>
        <v>47.1</v>
      </c>
      <c r="O35" s="108"/>
      <c r="P35" s="109">
        <f t="shared" si="8"/>
        <v>47.1</v>
      </c>
      <c r="Q35" s="110">
        <v>9</v>
      </c>
      <c r="R35" s="52"/>
    </row>
    <row r="36" spans="1:18" ht="14.25" customHeight="1">
      <c r="A36" s="260" t="s">
        <v>64</v>
      </c>
      <c r="B36" s="260" t="s">
        <v>65</v>
      </c>
      <c r="C36" s="269" t="s">
        <v>97</v>
      </c>
      <c r="D36" s="267"/>
      <c r="E36" s="106">
        <v>15</v>
      </c>
      <c r="F36" s="106">
        <v>15.82</v>
      </c>
      <c r="G36" s="106">
        <v>10</v>
      </c>
      <c r="H36" s="106">
        <v>8</v>
      </c>
      <c r="I36" s="107">
        <f t="shared" si="6"/>
        <v>32.82</v>
      </c>
      <c r="J36" s="106">
        <v>19</v>
      </c>
      <c r="K36" s="106">
        <v>15.82</v>
      </c>
      <c r="L36" s="106">
        <v>12.5</v>
      </c>
      <c r="M36" s="106">
        <v>2.5</v>
      </c>
      <c r="N36" s="107">
        <f t="shared" si="7"/>
        <v>44.82</v>
      </c>
      <c r="O36" s="108"/>
      <c r="P36" s="109">
        <f t="shared" si="8"/>
        <v>44.82</v>
      </c>
      <c r="Q36" s="110">
        <v>10</v>
      </c>
      <c r="R36" s="52"/>
    </row>
    <row r="37" spans="1:18" ht="14.25" customHeight="1">
      <c r="A37" s="258" t="s">
        <v>72</v>
      </c>
      <c r="B37" s="258" t="s">
        <v>73</v>
      </c>
      <c r="C37" s="269" t="s">
        <v>97</v>
      </c>
      <c r="D37" s="267"/>
      <c r="E37" s="106">
        <v>18.25</v>
      </c>
      <c r="F37" s="106">
        <v>15.57</v>
      </c>
      <c r="G37" s="106">
        <v>11</v>
      </c>
      <c r="H37" s="106">
        <v>6.5</v>
      </c>
      <c r="I37" s="107">
        <f t="shared" si="6"/>
        <v>38.32</v>
      </c>
      <c r="J37" s="106">
        <v>19.5</v>
      </c>
      <c r="K37" s="106">
        <v>16.41</v>
      </c>
      <c r="L37" s="106">
        <v>9</v>
      </c>
      <c r="M37" s="106">
        <v>1.5</v>
      </c>
      <c r="N37" s="107">
        <f t="shared" si="7"/>
        <v>43.41</v>
      </c>
      <c r="O37" s="108"/>
      <c r="P37" s="109">
        <f t="shared" si="8"/>
        <v>43.41</v>
      </c>
      <c r="Q37" s="110">
        <v>11</v>
      </c>
      <c r="R37" s="52"/>
    </row>
    <row r="38" spans="1:18" ht="14.25" customHeight="1">
      <c r="A38" s="258" t="s">
        <v>62</v>
      </c>
      <c r="B38" s="258" t="s">
        <v>63</v>
      </c>
      <c r="C38" s="269" t="s">
        <v>197</v>
      </c>
      <c r="D38" s="267"/>
      <c r="E38" s="106">
        <v>12.25</v>
      </c>
      <c r="F38" s="106">
        <v>13</v>
      </c>
      <c r="G38" s="106">
        <v>8</v>
      </c>
      <c r="H38" s="106">
        <v>1.5</v>
      </c>
      <c r="I38" s="107">
        <f t="shared" si="6"/>
        <v>31.75</v>
      </c>
      <c r="J38" s="106">
        <v>19.25</v>
      </c>
      <c r="K38" s="106">
        <v>14.97</v>
      </c>
      <c r="L38" s="106">
        <v>9</v>
      </c>
      <c r="M38" s="106">
        <v>2</v>
      </c>
      <c r="N38" s="107">
        <f t="shared" si="7"/>
        <v>41.22</v>
      </c>
      <c r="O38" s="108"/>
      <c r="P38" s="109">
        <f t="shared" si="8"/>
        <v>41.22</v>
      </c>
      <c r="Q38" s="110">
        <v>12</v>
      </c>
      <c r="R38" s="52"/>
    </row>
    <row r="39" spans="1:18" ht="14.25" customHeight="1">
      <c r="A39" s="260" t="s">
        <v>74</v>
      </c>
      <c r="B39" s="260" t="s">
        <v>63</v>
      </c>
      <c r="C39" s="269" t="s">
        <v>97</v>
      </c>
      <c r="D39" s="267"/>
      <c r="E39" s="106">
        <v>10.5</v>
      </c>
      <c r="F39" s="106">
        <v>10.78</v>
      </c>
      <c r="G39" s="106">
        <v>6</v>
      </c>
      <c r="H39" s="106">
        <v>9.5</v>
      </c>
      <c r="I39" s="107">
        <f t="shared" si="6"/>
        <v>17.78</v>
      </c>
      <c r="J39" s="106">
        <v>9.75</v>
      </c>
      <c r="K39" s="106">
        <v>10.2</v>
      </c>
      <c r="L39" s="106">
        <v>9</v>
      </c>
      <c r="M39" s="106">
        <v>3</v>
      </c>
      <c r="N39" s="107">
        <f t="shared" si="7"/>
        <v>25.95</v>
      </c>
      <c r="O39" s="108"/>
      <c r="P39" s="109">
        <f t="shared" si="8"/>
        <v>25.95</v>
      </c>
      <c r="Q39" s="110">
        <v>13</v>
      </c>
      <c r="R39" s="52"/>
    </row>
    <row r="40" spans="1:18" ht="14.25" customHeight="1">
      <c r="A40" s="262" t="s">
        <v>82</v>
      </c>
      <c r="B40" s="262" t="s">
        <v>83</v>
      </c>
      <c r="C40" s="269" t="s">
        <v>97</v>
      </c>
      <c r="D40" s="267"/>
      <c r="E40" s="106">
        <v>16.25</v>
      </c>
      <c r="F40" s="106">
        <v>11.87</v>
      </c>
      <c r="G40" s="106">
        <v>8</v>
      </c>
      <c r="H40" s="106">
        <v>19</v>
      </c>
      <c r="I40" s="107">
        <f t="shared" si="6"/>
        <v>17.119999999999997</v>
      </c>
      <c r="J40" s="106">
        <v>12.75</v>
      </c>
      <c r="K40" s="106">
        <v>15.44</v>
      </c>
      <c r="L40" s="106">
        <v>7</v>
      </c>
      <c r="M40" s="106">
        <v>16.5</v>
      </c>
      <c r="N40" s="107">
        <f t="shared" si="7"/>
        <v>18.689999999999998</v>
      </c>
      <c r="O40" s="108"/>
      <c r="P40" s="109">
        <f t="shared" si="8"/>
        <v>18.689999999999998</v>
      </c>
      <c r="Q40" s="110">
        <v>14</v>
      </c>
      <c r="R40" s="52"/>
    </row>
    <row r="41" spans="1:18" ht="14.25" customHeight="1">
      <c r="A41" s="274"/>
      <c r="B41" s="274"/>
      <c r="C41" s="262"/>
      <c r="D41" s="267"/>
      <c r="E41" s="106"/>
      <c r="F41" s="106"/>
      <c r="G41" s="106"/>
      <c r="H41" s="106"/>
      <c r="I41" s="107">
        <f aca="true" t="shared" si="9" ref="I41:I58">E41+F41+G41-H41</f>
        <v>0</v>
      </c>
      <c r="J41" s="106"/>
      <c r="K41" s="106"/>
      <c r="L41" s="106"/>
      <c r="M41" s="106"/>
      <c r="N41" s="107">
        <f aca="true" t="shared" si="10" ref="N41:N58">J41+K41+L41-M41</f>
        <v>0</v>
      </c>
      <c r="O41" s="108"/>
      <c r="P41" s="109">
        <f aca="true" t="shared" si="11" ref="P41:P58">MAX(N41,I41)</f>
        <v>0</v>
      </c>
      <c r="Q41" s="110"/>
      <c r="R41" s="52"/>
    </row>
    <row r="42" spans="1:18" ht="14.25" customHeight="1">
      <c r="A42" s="262"/>
      <c r="B42" s="262"/>
      <c r="C42" s="262"/>
      <c r="D42" s="267"/>
      <c r="E42" s="106"/>
      <c r="F42" s="106"/>
      <c r="G42" s="106"/>
      <c r="H42" s="106"/>
      <c r="I42" s="107">
        <f t="shared" si="9"/>
        <v>0</v>
      </c>
      <c r="J42" s="106"/>
      <c r="K42" s="106"/>
      <c r="L42" s="106"/>
      <c r="M42" s="106"/>
      <c r="N42" s="107">
        <f t="shared" si="10"/>
        <v>0</v>
      </c>
      <c r="O42" s="108"/>
      <c r="P42" s="109">
        <f t="shared" si="11"/>
        <v>0</v>
      </c>
      <c r="Q42" s="110"/>
      <c r="R42" s="52"/>
    </row>
    <row r="43" spans="1:18" ht="14.25" customHeight="1">
      <c r="A43" s="262"/>
      <c r="B43" s="262"/>
      <c r="C43" s="262"/>
      <c r="D43" s="267"/>
      <c r="E43" s="106"/>
      <c r="F43" s="106"/>
      <c r="G43" s="106"/>
      <c r="H43" s="106"/>
      <c r="I43" s="107">
        <f t="shared" si="9"/>
        <v>0</v>
      </c>
      <c r="J43" s="106"/>
      <c r="K43" s="106"/>
      <c r="L43" s="106"/>
      <c r="M43" s="106"/>
      <c r="N43" s="107">
        <f t="shared" si="10"/>
        <v>0</v>
      </c>
      <c r="O43" s="108"/>
      <c r="P43" s="109">
        <f t="shared" si="11"/>
        <v>0</v>
      </c>
      <c r="Q43" s="110"/>
      <c r="R43" s="52"/>
    </row>
    <row r="44" spans="1:18" ht="14.25" customHeight="1">
      <c r="A44" s="268"/>
      <c r="B44" s="268"/>
      <c r="C44" s="268"/>
      <c r="D44" s="105"/>
      <c r="E44" s="106"/>
      <c r="F44" s="106"/>
      <c r="G44" s="106"/>
      <c r="H44" s="106"/>
      <c r="I44" s="107">
        <f t="shared" si="9"/>
        <v>0</v>
      </c>
      <c r="J44" s="106"/>
      <c r="K44" s="106"/>
      <c r="L44" s="106"/>
      <c r="M44" s="106"/>
      <c r="N44" s="107">
        <f t="shared" si="10"/>
        <v>0</v>
      </c>
      <c r="O44" s="108"/>
      <c r="P44" s="109">
        <f t="shared" si="11"/>
        <v>0</v>
      </c>
      <c r="Q44" s="110"/>
      <c r="R44" s="52"/>
    </row>
    <row r="45" spans="1:18" ht="14.25" customHeight="1">
      <c r="A45" s="113"/>
      <c r="B45" s="113"/>
      <c r="C45" s="113"/>
      <c r="D45" s="105"/>
      <c r="E45" s="106"/>
      <c r="F45" s="106"/>
      <c r="G45" s="106"/>
      <c r="H45" s="106"/>
      <c r="I45" s="107">
        <f t="shared" si="9"/>
        <v>0</v>
      </c>
      <c r="J45" s="106"/>
      <c r="K45" s="106"/>
      <c r="L45" s="106"/>
      <c r="M45" s="106"/>
      <c r="N45" s="107">
        <f t="shared" si="10"/>
        <v>0</v>
      </c>
      <c r="O45" s="108"/>
      <c r="P45" s="109">
        <f t="shared" si="11"/>
        <v>0</v>
      </c>
      <c r="Q45" s="110"/>
      <c r="R45" s="52"/>
    </row>
    <row r="46" spans="1:18" ht="14.25" customHeight="1">
      <c r="A46" s="113"/>
      <c r="B46" s="113"/>
      <c r="C46" s="113"/>
      <c r="D46" s="105"/>
      <c r="E46" s="106"/>
      <c r="F46" s="106"/>
      <c r="G46" s="106"/>
      <c r="H46" s="106"/>
      <c r="I46" s="107">
        <f t="shared" si="9"/>
        <v>0</v>
      </c>
      <c r="J46" s="106"/>
      <c r="K46" s="106"/>
      <c r="L46" s="106"/>
      <c r="M46" s="106"/>
      <c r="N46" s="107">
        <f t="shared" si="10"/>
        <v>0</v>
      </c>
      <c r="O46" s="108"/>
      <c r="P46" s="109">
        <f t="shared" si="11"/>
        <v>0</v>
      </c>
      <c r="Q46" s="110"/>
      <c r="R46" s="52"/>
    </row>
    <row r="47" spans="1:18" ht="14.25" customHeight="1">
      <c r="A47" s="113"/>
      <c r="B47" s="113"/>
      <c r="C47" s="113"/>
      <c r="D47" s="105"/>
      <c r="E47" s="106"/>
      <c r="F47" s="106"/>
      <c r="G47" s="106"/>
      <c r="H47" s="106"/>
      <c r="I47" s="107">
        <f t="shared" si="9"/>
        <v>0</v>
      </c>
      <c r="J47" s="106"/>
      <c r="K47" s="106"/>
      <c r="L47" s="106"/>
      <c r="M47" s="106"/>
      <c r="N47" s="107">
        <f t="shared" si="10"/>
        <v>0</v>
      </c>
      <c r="O47" s="108"/>
      <c r="P47" s="109">
        <f t="shared" si="11"/>
        <v>0</v>
      </c>
      <c r="Q47" s="110"/>
      <c r="R47" s="52"/>
    </row>
    <row r="48" spans="1:18" ht="14.25" customHeight="1">
      <c r="A48" s="113"/>
      <c r="B48" s="113"/>
      <c r="C48" s="113"/>
      <c r="D48" s="105"/>
      <c r="E48" s="106"/>
      <c r="F48" s="106"/>
      <c r="G48" s="106"/>
      <c r="H48" s="106"/>
      <c r="I48" s="107">
        <f t="shared" si="9"/>
        <v>0</v>
      </c>
      <c r="J48" s="106"/>
      <c r="K48" s="106"/>
      <c r="L48" s="106"/>
      <c r="M48" s="106"/>
      <c r="N48" s="107">
        <f t="shared" si="10"/>
        <v>0</v>
      </c>
      <c r="O48" s="108"/>
      <c r="P48" s="109">
        <f t="shared" si="11"/>
        <v>0</v>
      </c>
      <c r="Q48" s="110"/>
      <c r="R48" s="52"/>
    </row>
    <row r="49" spans="1:18" ht="14.25" customHeight="1">
      <c r="A49" s="113"/>
      <c r="B49" s="113"/>
      <c r="C49" s="113"/>
      <c r="D49" s="105"/>
      <c r="E49" s="106"/>
      <c r="F49" s="106"/>
      <c r="G49" s="106"/>
      <c r="H49" s="106"/>
      <c r="I49" s="107">
        <f t="shared" si="9"/>
        <v>0</v>
      </c>
      <c r="J49" s="106"/>
      <c r="K49" s="106"/>
      <c r="L49" s="106"/>
      <c r="M49" s="106"/>
      <c r="N49" s="107">
        <f t="shared" si="10"/>
        <v>0</v>
      </c>
      <c r="O49" s="108"/>
      <c r="P49" s="109">
        <f t="shared" si="11"/>
        <v>0</v>
      </c>
      <c r="Q49" s="110"/>
      <c r="R49" s="52"/>
    </row>
    <row r="50" spans="1:18" ht="14.25" customHeight="1">
      <c r="A50" s="113"/>
      <c r="B50" s="113"/>
      <c r="C50" s="113"/>
      <c r="D50" s="105"/>
      <c r="E50" s="106"/>
      <c r="F50" s="106"/>
      <c r="G50" s="106"/>
      <c r="H50" s="106"/>
      <c r="I50" s="107">
        <f t="shared" si="9"/>
        <v>0</v>
      </c>
      <c r="J50" s="106"/>
      <c r="K50" s="106"/>
      <c r="L50" s="106"/>
      <c r="M50" s="106"/>
      <c r="N50" s="107">
        <f t="shared" si="10"/>
        <v>0</v>
      </c>
      <c r="O50" s="108"/>
      <c r="P50" s="109">
        <f t="shared" si="11"/>
        <v>0</v>
      </c>
      <c r="Q50" s="110"/>
      <c r="R50" s="52"/>
    </row>
    <row r="51" spans="1:18" ht="14.25" customHeight="1">
      <c r="A51" s="113"/>
      <c r="B51" s="113"/>
      <c r="C51" s="113"/>
      <c r="D51" s="105"/>
      <c r="E51" s="106"/>
      <c r="F51" s="106"/>
      <c r="G51" s="106"/>
      <c r="H51" s="106"/>
      <c r="I51" s="107">
        <f t="shared" si="9"/>
        <v>0</v>
      </c>
      <c r="J51" s="106"/>
      <c r="K51" s="106"/>
      <c r="L51" s="106"/>
      <c r="M51" s="106"/>
      <c r="N51" s="107">
        <f t="shared" si="10"/>
        <v>0</v>
      </c>
      <c r="O51" s="108"/>
      <c r="P51" s="109">
        <f t="shared" si="11"/>
        <v>0</v>
      </c>
      <c r="Q51" s="110"/>
      <c r="R51" s="52"/>
    </row>
    <row r="52" spans="1:18" ht="14.25" customHeight="1">
      <c r="A52" s="113"/>
      <c r="B52" s="113"/>
      <c r="C52" s="113"/>
      <c r="D52" s="105"/>
      <c r="E52" s="106"/>
      <c r="F52" s="106"/>
      <c r="G52" s="106"/>
      <c r="H52" s="106"/>
      <c r="I52" s="107">
        <f t="shared" si="9"/>
        <v>0</v>
      </c>
      <c r="J52" s="106"/>
      <c r="K52" s="106"/>
      <c r="L52" s="106"/>
      <c r="M52" s="106"/>
      <c r="N52" s="107">
        <f t="shared" si="10"/>
        <v>0</v>
      </c>
      <c r="O52" s="108"/>
      <c r="P52" s="109">
        <f t="shared" si="11"/>
        <v>0</v>
      </c>
      <c r="Q52" s="110"/>
      <c r="R52" s="52"/>
    </row>
    <row r="53" spans="1:18" ht="14.25" customHeight="1">
      <c r="A53" s="113"/>
      <c r="B53" s="113"/>
      <c r="C53" s="113"/>
      <c r="D53" s="105"/>
      <c r="E53" s="106"/>
      <c r="F53" s="106"/>
      <c r="G53" s="106"/>
      <c r="H53" s="106"/>
      <c r="I53" s="107">
        <f t="shared" si="9"/>
        <v>0</v>
      </c>
      <c r="J53" s="106"/>
      <c r="K53" s="106"/>
      <c r="L53" s="106"/>
      <c r="M53" s="106"/>
      <c r="N53" s="107">
        <f t="shared" si="10"/>
        <v>0</v>
      </c>
      <c r="O53" s="108"/>
      <c r="P53" s="109">
        <f t="shared" si="11"/>
        <v>0</v>
      </c>
      <c r="Q53" s="110"/>
      <c r="R53" s="52"/>
    </row>
    <row r="54" spans="1:18" ht="14.25" customHeight="1">
      <c r="A54" s="113"/>
      <c r="B54" s="113"/>
      <c r="C54" s="113"/>
      <c r="D54" s="105"/>
      <c r="E54" s="106"/>
      <c r="F54" s="106"/>
      <c r="G54" s="106"/>
      <c r="H54" s="106"/>
      <c r="I54" s="107">
        <f t="shared" si="9"/>
        <v>0</v>
      </c>
      <c r="J54" s="106"/>
      <c r="K54" s="106"/>
      <c r="L54" s="106"/>
      <c r="M54" s="106"/>
      <c r="N54" s="107">
        <f t="shared" si="10"/>
        <v>0</v>
      </c>
      <c r="O54" s="108"/>
      <c r="P54" s="109">
        <f t="shared" si="11"/>
        <v>0</v>
      </c>
      <c r="Q54" s="110"/>
      <c r="R54" s="52"/>
    </row>
    <row r="55" spans="1:18" ht="14.25" customHeight="1">
      <c r="A55" s="113"/>
      <c r="B55" s="113"/>
      <c r="C55" s="113"/>
      <c r="D55" s="105"/>
      <c r="E55" s="106"/>
      <c r="F55" s="106"/>
      <c r="G55" s="106"/>
      <c r="H55" s="106"/>
      <c r="I55" s="107">
        <f t="shared" si="9"/>
        <v>0</v>
      </c>
      <c r="J55" s="106"/>
      <c r="K55" s="106"/>
      <c r="L55" s="106"/>
      <c r="M55" s="106"/>
      <c r="N55" s="107">
        <f t="shared" si="10"/>
        <v>0</v>
      </c>
      <c r="O55" s="108"/>
      <c r="P55" s="109">
        <f t="shared" si="11"/>
        <v>0</v>
      </c>
      <c r="Q55" s="110"/>
      <c r="R55" s="52"/>
    </row>
    <row r="56" spans="1:18" ht="14.25" customHeight="1">
      <c r="A56" s="113"/>
      <c r="B56" s="113"/>
      <c r="C56" s="113"/>
      <c r="D56" s="105"/>
      <c r="E56" s="106"/>
      <c r="F56" s="106"/>
      <c r="G56" s="106"/>
      <c r="H56" s="106"/>
      <c r="I56" s="107">
        <f t="shared" si="9"/>
        <v>0</v>
      </c>
      <c r="J56" s="106"/>
      <c r="K56" s="106"/>
      <c r="L56" s="106"/>
      <c r="M56" s="106"/>
      <c r="N56" s="107">
        <f t="shared" si="10"/>
        <v>0</v>
      </c>
      <c r="O56" s="108"/>
      <c r="P56" s="109">
        <f t="shared" si="11"/>
        <v>0</v>
      </c>
      <c r="Q56" s="110"/>
      <c r="R56" s="52"/>
    </row>
    <row r="57" spans="1:18" ht="14.25" customHeight="1">
      <c r="A57" s="113"/>
      <c r="B57" s="113"/>
      <c r="C57" s="113"/>
      <c r="D57" s="105"/>
      <c r="E57" s="106"/>
      <c r="F57" s="106"/>
      <c r="G57" s="106"/>
      <c r="H57" s="106"/>
      <c r="I57" s="107">
        <f t="shared" si="9"/>
        <v>0</v>
      </c>
      <c r="J57" s="106"/>
      <c r="K57" s="106"/>
      <c r="L57" s="106"/>
      <c r="M57" s="106"/>
      <c r="N57" s="107">
        <f t="shared" si="10"/>
        <v>0</v>
      </c>
      <c r="O57" s="108"/>
      <c r="P57" s="109">
        <f t="shared" si="11"/>
        <v>0</v>
      </c>
      <c r="Q57" s="110"/>
      <c r="R57" s="52"/>
    </row>
    <row r="58" spans="1:18" ht="14.25" customHeight="1">
      <c r="A58" s="113"/>
      <c r="B58" s="113"/>
      <c r="C58" s="113"/>
      <c r="D58" s="105"/>
      <c r="E58" s="106"/>
      <c r="F58" s="106"/>
      <c r="G58" s="106"/>
      <c r="H58" s="106"/>
      <c r="I58" s="107">
        <f t="shared" si="9"/>
        <v>0</v>
      </c>
      <c r="J58" s="106"/>
      <c r="K58" s="106"/>
      <c r="L58" s="106"/>
      <c r="M58" s="106"/>
      <c r="N58" s="107">
        <f t="shared" si="10"/>
        <v>0</v>
      </c>
      <c r="O58" s="108"/>
      <c r="P58" s="109">
        <f t="shared" si="11"/>
        <v>0</v>
      </c>
      <c r="Q58" s="110"/>
      <c r="R58" s="52"/>
    </row>
    <row r="59" spans="1:18" ht="14.25" customHeight="1">
      <c r="A59" s="113"/>
      <c r="B59" s="113"/>
      <c r="C59" s="113"/>
      <c r="D59" s="105"/>
      <c r="E59" s="106"/>
      <c r="F59" s="106"/>
      <c r="G59" s="106"/>
      <c r="H59" s="106"/>
      <c r="I59" s="107">
        <f aca="true" t="shared" si="12" ref="I59:I90">E59+F59+G59-H59</f>
        <v>0</v>
      </c>
      <c r="J59" s="106"/>
      <c r="K59" s="106"/>
      <c r="L59" s="106"/>
      <c r="M59" s="106"/>
      <c r="N59" s="107">
        <f aca="true" t="shared" si="13" ref="N59:N90">J59+K59+L59-M59</f>
        <v>0</v>
      </c>
      <c r="O59" s="108"/>
      <c r="P59" s="109">
        <f aca="true" t="shared" si="14" ref="P59:P90">MAX(N59,I59)</f>
        <v>0</v>
      </c>
      <c r="Q59" s="110"/>
      <c r="R59" s="52"/>
    </row>
    <row r="60" spans="1:18" ht="14.25" customHeight="1">
      <c r="A60" s="113"/>
      <c r="B60" s="113"/>
      <c r="C60" s="113"/>
      <c r="D60" s="105"/>
      <c r="E60" s="106"/>
      <c r="F60" s="106"/>
      <c r="G60" s="106"/>
      <c r="H60" s="106"/>
      <c r="I60" s="107">
        <f t="shared" si="12"/>
        <v>0</v>
      </c>
      <c r="J60" s="106"/>
      <c r="K60" s="106"/>
      <c r="L60" s="106"/>
      <c r="M60" s="106"/>
      <c r="N60" s="107">
        <f t="shared" si="13"/>
        <v>0</v>
      </c>
      <c r="O60" s="108"/>
      <c r="P60" s="109">
        <f t="shared" si="14"/>
        <v>0</v>
      </c>
      <c r="Q60" s="110"/>
      <c r="R60" s="52"/>
    </row>
    <row r="61" spans="1:18" ht="14.25" customHeight="1">
      <c r="A61" s="113"/>
      <c r="B61" s="113"/>
      <c r="C61" s="113"/>
      <c r="D61" s="105"/>
      <c r="E61" s="106"/>
      <c r="F61" s="106"/>
      <c r="G61" s="106"/>
      <c r="H61" s="106"/>
      <c r="I61" s="107">
        <f t="shared" si="12"/>
        <v>0</v>
      </c>
      <c r="J61" s="106"/>
      <c r="K61" s="106"/>
      <c r="L61" s="106"/>
      <c r="M61" s="106"/>
      <c r="N61" s="107">
        <f t="shared" si="13"/>
        <v>0</v>
      </c>
      <c r="O61" s="108"/>
      <c r="P61" s="109">
        <f t="shared" si="14"/>
        <v>0</v>
      </c>
      <c r="Q61" s="110"/>
      <c r="R61" s="52"/>
    </row>
    <row r="62" spans="1:18" ht="14.25" customHeight="1">
      <c r="A62" s="113"/>
      <c r="B62" s="113"/>
      <c r="C62" s="113"/>
      <c r="D62" s="105"/>
      <c r="E62" s="106"/>
      <c r="F62" s="106"/>
      <c r="G62" s="106"/>
      <c r="H62" s="106"/>
      <c r="I62" s="107">
        <f t="shared" si="12"/>
        <v>0</v>
      </c>
      <c r="J62" s="106"/>
      <c r="K62" s="106"/>
      <c r="L62" s="106"/>
      <c r="M62" s="106"/>
      <c r="N62" s="107">
        <f t="shared" si="13"/>
        <v>0</v>
      </c>
      <c r="O62" s="108"/>
      <c r="P62" s="109">
        <f t="shared" si="14"/>
        <v>0</v>
      </c>
      <c r="Q62" s="110"/>
      <c r="R62" s="52"/>
    </row>
    <row r="63" spans="1:18" ht="14.25" customHeight="1">
      <c r="A63" s="113"/>
      <c r="B63" s="113"/>
      <c r="C63" s="113"/>
      <c r="D63" s="105"/>
      <c r="E63" s="106"/>
      <c r="F63" s="106"/>
      <c r="G63" s="106"/>
      <c r="H63" s="106"/>
      <c r="I63" s="107">
        <f t="shared" si="12"/>
        <v>0</v>
      </c>
      <c r="J63" s="106"/>
      <c r="K63" s="106"/>
      <c r="L63" s="106"/>
      <c r="M63" s="106"/>
      <c r="N63" s="107">
        <f t="shared" si="13"/>
        <v>0</v>
      </c>
      <c r="O63" s="108"/>
      <c r="P63" s="109">
        <f t="shared" si="14"/>
        <v>0</v>
      </c>
      <c r="Q63" s="110"/>
      <c r="R63" s="52"/>
    </row>
    <row r="64" spans="1:18" ht="14.25" customHeight="1">
      <c r="A64" s="113"/>
      <c r="B64" s="113"/>
      <c r="C64" s="113"/>
      <c r="D64" s="105"/>
      <c r="E64" s="106"/>
      <c r="F64" s="106"/>
      <c r="G64" s="106"/>
      <c r="H64" s="106"/>
      <c r="I64" s="107">
        <f t="shared" si="12"/>
        <v>0</v>
      </c>
      <c r="J64" s="106"/>
      <c r="K64" s="106"/>
      <c r="L64" s="106"/>
      <c r="M64" s="106"/>
      <c r="N64" s="107">
        <f t="shared" si="13"/>
        <v>0</v>
      </c>
      <c r="O64" s="108"/>
      <c r="P64" s="109">
        <f t="shared" si="14"/>
        <v>0</v>
      </c>
      <c r="Q64" s="110"/>
      <c r="R64" s="52"/>
    </row>
    <row r="65" spans="1:18" ht="14.25" customHeight="1">
      <c r="A65" s="113"/>
      <c r="B65" s="113"/>
      <c r="C65" s="113"/>
      <c r="D65" s="105"/>
      <c r="E65" s="106"/>
      <c r="F65" s="106"/>
      <c r="G65" s="106"/>
      <c r="H65" s="106"/>
      <c r="I65" s="107">
        <f t="shared" si="12"/>
        <v>0</v>
      </c>
      <c r="J65" s="106"/>
      <c r="K65" s="106"/>
      <c r="L65" s="106"/>
      <c r="M65" s="106"/>
      <c r="N65" s="107">
        <f t="shared" si="13"/>
        <v>0</v>
      </c>
      <c r="O65" s="108"/>
      <c r="P65" s="109">
        <f t="shared" si="14"/>
        <v>0</v>
      </c>
      <c r="Q65" s="110"/>
      <c r="R65" s="52"/>
    </row>
    <row r="66" spans="1:18" ht="14.25" customHeight="1">
      <c r="A66" s="113"/>
      <c r="B66" s="113"/>
      <c r="C66" s="113"/>
      <c r="D66" s="105"/>
      <c r="E66" s="106"/>
      <c r="F66" s="106"/>
      <c r="G66" s="106"/>
      <c r="H66" s="106"/>
      <c r="I66" s="107">
        <f t="shared" si="12"/>
        <v>0</v>
      </c>
      <c r="J66" s="106"/>
      <c r="K66" s="106"/>
      <c r="L66" s="106"/>
      <c r="M66" s="106"/>
      <c r="N66" s="107">
        <f t="shared" si="13"/>
        <v>0</v>
      </c>
      <c r="O66" s="108"/>
      <c r="P66" s="109">
        <f t="shared" si="14"/>
        <v>0</v>
      </c>
      <c r="Q66" s="110"/>
      <c r="R66" s="52"/>
    </row>
    <row r="67" spans="1:18" ht="14.25" customHeight="1">
      <c r="A67" s="113"/>
      <c r="B67" s="113"/>
      <c r="C67" s="113"/>
      <c r="D67" s="105"/>
      <c r="E67" s="106"/>
      <c r="F67" s="106"/>
      <c r="G67" s="106"/>
      <c r="H67" s="106"/>
      <c r="I67" s="107">
        <f t="shared" si="12"/>
        <v>0</v>
      </c>
      <c r="J67" s="106"/>
      <c r="K67" s="106"/>
      <c r="L67" s="106"/>
      <c r="M67" s="106"/>
      <c r="N67" s="107">
        <f t="shared" si="13"/>
        <v>0</v>
      </c>
      <c r="O67" s="108"/>
      <c r="P67" s="109">
        <f t="shared" si="14"/>
        <v>0</v>
      </c>
      <c r="Q67" s="110"/>
      <c r="R67" s="52"/>
    </row>
    <row r="68" spans="1:18" ht="14.25" customHeight="1">
      <c r="A68" s="113"/>
      <c r="B68" s="113"/>
      <c r="C68" s="113"/>
      <c r="D68" s="105"/>
      <c r="E68" s="106"/>
      <c r="F68" s="106"/>
      <c r="G68" s="106"/>
      <c r="H68" s="106"/>
      <c r="I68" s="107">
        <f t="shared" si="12"/>
        <v>0</v>
      </c>
      <c r="J68" s="106"/>
      <c r="K68" s="106"/>
      <c r="L68" s="106"/>
      <c r="M68" s="106"/>
      <c r="N68" s="107">
        <f t="shared" si="13"/>
        <v>0</v>
      </c>
      <c r="O68" s="108"/>
      <c r="P68" s="109">
        <f t="shared" si="14"/>
        <v>0</v>
      </c>
      <c r="Q68" s="110"/>
      <c r="R68" s="52"/>
    </row>
    <row r="69" spans="1:18" ht="14.25" customHeight="1">
      <c r="A69" s="113"/>
      <c r="B69" s="113"/>
      <c r="C69" s="113"/>
      <c r="D69" s="105"/>
      <c r="E69" s="106"/>
      <c r="F69" s="106"/>
      <c r="G69" s="106"/>
      <c r="H69" s="106"/>
      <c r="I69" s="107">
        <f t="shared" si="12"/>
        <v>0</v>
      </c>
      <c r="J69" s="106"/>
      <c r="K69" s="106"/>
      <c r="L69" s="106"/>
      <c r="M69" s="106"/>
      <c r="N69" s="107">
        <f t="shared" si="13"/>
        <v>0</v>
      </c>
      <c r="O69" s="108"/>
      <c r="P69" s="109">
        <f t="shared" si="14"/>
        <v>0</v>
      </c>
      <c r="Q69" s="110"/>
      <c r="R69" s="52"/>
    </row>
    <row r="70" spans="1:18" ht="14.25" customHeight="1">
      <c r="A70" s="113"/>
      <c r="B70" s="113"/>
      <c r="C70" s="113"/>
      <c r="D70" s="105"/>
      <c r="E70" s="106"/>
      <c r="F70" s="106"/>
      <c r="G70" s="106"/>
      <c r="H70" s="106"/>
      <c r="I70" s="107">
        <f t="shared" si="12"/>
        <v>0</v>
      </c>
      <c r="J70" s="106"/>
      <c r="K70" s="106"/>
      <c r="L70" s="106"/>
      <c r="M70" s="106"/>
      <c r="N70" s="107">
        <f t="shared" si="13"/>
        <v>0</v>
      </c>
      <c r="O70" s="108"/>
      <c r="P70" s="109">
        <f t="shared" si="14"/>
        <v>0</v>
      </c>
      <c r="Q70" s="110"/>
      <c r="R70" s="52"/>
    </row>
    <row r="71" spans="1:18" ht="14.25" customHeight="1">
      <c r="A71" s="113"/>
      <c r="B71" s="113"/>
      <c r="C71" s="113"/>
      <c r="D71" s="105"/>
      <c r="E71" s="106"/>
      <c r="F71" s="106"/>
      <c r="G71" s="106"/>
      <c r="H71" s="106"/>
      <c r="I71" s="107">
        <f t="shared" si="12"/>
        <v>0</v>
      </c>
      <c r="J71" s="106"/>
      <c r="K71" s="106"/>
      <c r="L71" s="106"/>
      <c r="M71" s="106"/>
      <c r="N71" s="107">
        <f t="shared" si="13"/>
        <v>0</v>
      </c>
      <c r="O71" s="108"/>
      <c r="P71" s="109">
        <f t="shared" si="14"/>
        <v>0</v>
      </c>
      <c r="Q71" s="110"/>
      <c r="R71" s="52"/>
    </row>
    <row r="72" spans="1:18" ht="14.25" customHeight="1">
      <c r="A72" s="113"/>
      <c r="B72" s="113"/>
      <c r="C72" s="113"/>
      <c r="D72" s="105"/>
      <c r="E72" s="106"/>
      <c r="F72" s="106"/>
      <c r="G72" s="106"/>
      <c r="H72" s="106"/>
      <c r="I72" s="107">
        <f t="shared" si="12"/>
        <v>0</v>
      </c>
      <c r="J72" s="106"/>
      <c r="K72" s="106"/>
      <c r="L72" s="106"/>
      <c r="M72" s="106"/>
      <c r="N72" s="107">
        <f t="shared" si="13"/>
        <v>0</v>
      </c>
      <c r="O72" s="108"/>
      <c r="P72" s="109">
        <f t="shared" si="14"/>
        <v>0</v>
      </c>
      <c r="Q72" s="110"/>
      <c r="R72" s="52"/>
    </row>
    <row r="73" spans="1:18" ht="14.25" customHeight="1">
      <c r="A73" s="113"/>
      <c r="B73" s="113"/>
      <c r="C73" s="113"/>
      <c r="D73" s="105"/>
      <c r="E73" s="106"/>
      <c r="F73" s="106"/>
      <c r="G73" s="106"/>
      <c r="H73" s="106"/>
      <c r="I73" s="107">
        <f t="shared" si="12"/>
        <v>0</v>
      </c>
      <c r="J73" s="106"/>
      <c r="K73" s="106"/>
      <c r="L73" s="106"/>
      <c r="M73" s="106"/>
      <c r="N73" s="107">
        <f t="shared" si="13"/>
        <v>0</v>
      </c>
      <c r="O73" s="108"/>
      <c r="P73" s="109">
        <f t="shared" si="14"/>
        <v>0</v>
      </c>
      <c r="Q73" s="110"/>
      <c r="R73" s="52"/>
    </row>
    <row r="74" spans="1:18" ht="14.25" customHeight="1">
      <c r="A74" s="113"/>
      <c r="B74" s="113"/>
      <c r="C74" s="113"/>
      <c r="D74" s="105"/>
      <c r="E74" s="106"/>
      <c r="F74" s="106"/>
      <c r="G74" s="106"/>
      <c r="H74" s="106"/>
      <c r="I74" s="107">
        <f t="shared" si="12"/>
        <v>0</v>
      </c>
      <c r="J74" s="106"/>
      <c r="K74" s="106"/>
      <c r="L74" s="106"/>
      <c r="M74" s="106"/>
      <c r="N74" s="107">
        <f t="shared" si="13"/>
        <v>0</v>
      </c>
      <c r="O74" s="108"/>
      <c r="P74" s="109">
        <f t="shared" si="14"/>
        <v>0</v>
      </c>
      <c r="Q74" s="110"/>
      <c r="R74" s="52"/>
    </row>
    <row r="75" spans="1:18" ht="14.25" customHeight="1">
      <c r="A75" s="113"/>
      <c r="B75" s="113"/>
      <c r="C75" s="113"/>
      <c r="D75" s="105"/>
      <c r="E75" s="106"/>
      <c r="F75" s="106"/>
      <c r="G75" s="106"/>
      <c r="H75" s="106"/>
      <c r="I75" s="107">
        <f t="shared" si="12"/>
        <v>0</v>
      </c>
      <c r="J75" s="106"/>
      <c r="K75" s="106"/>
      <c r="L75" s="106"/>
      <c r="M75" s="106"/>
      <c r="N75" s="107">
        <f t="shared" si="13"/>
        <v>0</v>
      </c>
      <c r="O75" s="108"/>
      <c r="P75" s="109">
        <f t="shared" si="14"/>
        <v>0</v>
      </c>
      <c r="Q75" s="110"/>
      <c r="R75" s="52"/>
    </row>
    <row r="76" spans="1:18" ht="14.25" customHeight="1">
      <c r="A76" s="113"/>
      <c r="B76" s="113"/>
      <c r="C76" s="113"/>
      <c r="D76" s="105"/>
      <c r="E76" s="106"/>
      <c r="F76" s="106"/>
      <c r="G76" s="106"/>
      <c r="H76" s="106"/>
      <c r="I76" s="107">
        <f t="shared" si="12"/>
        <v>0</v>
      </c>
      <c r="J76" s="106"/>
      <c r="K76" s="106"/>
      <c r="L76" s="106"/>
      <c r="M76" s="106"/>
      <c r="N76" s="107">
        <f t="shared" si="13"/>
        <v>0</v>
      </c>
      <c r="O76" s="108"/>
      <c r="P76" s="109">
        <f t="shared" si="14"/>
        <v>0</v>
      </c>
      <c r="Q76" s="110"/>
      <c r="R76" s="52"/>
    </row>
    <row r="77" spans="1:18" ht="14.25" customHeight="1">
      <c r="A77" s="113"/>
      <c r="B77" s="113"/>
      <c r="C77" s="113"/>
      <c r="D77" s="105"/>
      <c r="E77" s="106"/>
      <c r="F77" s="106"/>
      <c r="G77" s="106"/>
      <c r="H77" s="106"/>
      <c r="I77" s="107">
        <f t="shared" si="12"/>
        <v>0</v>
      </c>
      <c r="J77" s="106"/>
      <c r="K77" s="106"/>
      <c r="L77" s="106"/>
      <c r="M77" s="106"/>
      <c r="N77" s="107">
        <f t="shared" si="13"/>
        <v>0</v>
      </c>
      <c r="O77" s="108"/>
      <c r="P77" s="109">
        <f t="shared" si="14"/>
        <v>0</v>
      </c>
      <c r="Q77" s="110"/>
      <c r="R77" s="52"/>
    </row>
    <row r="78" spans="1:18" ht="14.25" customHeight="1">
      <c r="A78" s="113"/>
      <c r="B78" s="113"/>
      <c r="C78" s="113"/>
      <c r="D78" s="105"/>
      <c r="E78" s="106"/>
      <c r="F78" s="106"/>
      <c r="G78" s="106"/>
      <c r="H78" s="106"/>
      <c r="I78" s="107">
        <f t="shared" si="12"/>
        <v>0</v>
      </c>
      <c r="J78" s="106"/>
      <c r="K78" s="106"/>
      <c r="L78" s="106"/>
      <c r="M78" s="106"/>
      <c r="N78" s="107">
        <f t="shared" si="13"/>
        <v>0</v>
      </c>
      <c r="O78" s="108"/>
      <c r="P78" s="109">
        <f t="shared" si="14"/>
        <v>0</v>
      </c>
      <c r="Q78" s="110"/>
      <c r="R78" s="52"/>
    </row>
    <row r="79" spans="1:18" ht="14.25" customHeight="1">
      <c r="A79" s="113"/>
      <c r="B79" s="113"/>
      <c r="C79" s="113"/>
      <c r="D79" s="105"/>
      <c r="E79" s="106"/>
      <c r="F79" s="106"/>
      <c r="G79" s="106"/>
      <c r="H79" s="106"/>
      <c r="I79" s="107">
        <f t="shared" si="12"/>
        <v>0</v>
      </c>
      <c r="J79" s="106"/>
      <c r="K79" s="106"/>
      <c r="L79" s="106"/>
      <c r="M79" s="106"/>
      <c r="N79" s="107">
        <f t="shared" si="13"/>
        <v>0</v>
      </c>
      <c r="O79" s="108"/>
      <c r="P79" s="109">
        <f t="shared" si="14"/>
        <v>0</v>
      </c>
      <c r="Q79" s="110"/>
      <c r="R79" s="52"/>
    </row>
    <row r="80" spans="1:18" ht="14.25" customHeight="1">
      <c r="A80" s="113"/>
      <c r="B80" s="113"/>
      <c r="C80" s="113"/>
      <c r="D80" s="105"/>
      <c r="E80" s="106"/>
      <c r="F80" s="106"/>
      <c r="G80" s="106"/>
      <c r="H80" s="106"/>
      <c r="I80" s="107">
        <f t="shared" si="12"/>
        <v>0</v>
      </c>
      <c r="J80" s="106"/>
      <c r="K80" s="106"/>
      <c r="L80" s="106"/>
      <c r="M80" s="106"/>
      <c r="N80" s="107">
        <f t="shared" si="13"/>
        <v>0</v>
      </c>
      <c r="O80" s="108"/>
      <c r="P80" s="109">
        <f t="shared" si="14"/>
        <v>0</v>
      </c>
      <c r="Q80" s="110"/>
      <c r="R80" s="52"/>
    </row>
    <row r="81" spans="1:18" ht="14.25" customHeight="1">
      <c r="A81" s="113"/>
      <c r="B81" s="113"/>
      <c r="C81" s="113"/>
      <c r="D81" s="105"/>
      <c r="E81" s="106"/>
      <c r="F81" s="106"/>
      <c r="G81" s="106"/>
      <c r="H81" s="106"/>
      <c r="I81" s="107">
        <f t="shared" si="12"/>
        <v>0</v>
      </c>
      <c r="J81" s="106"/>
      <c r="K81" s="106"/>
      <c r="L81" s="106"/>
      <c r="M81" s="106"/>
      <c r="N81" s="107">
        <f t="shared" si="13"/>
        <v>0</v>
      </c>
      <c r="O81" s="108"/>
      <c r="P81" s="109">
        <f t="shared" si="14"/>
        <v>0</v>
      </c>
      <c r="Q81" s="110"/>
      <c r="R81" s="52"/>
    </row>
    <row r="82" spans="1:18" ht="14.25" customHeight="1">
      <c r="A82" s="113"/>
      <c r="B82" s="113"/>
      <c r="C82" s="113"/>
      <c r="D82" s="105"/>
      <c r="E82" s="106"/>
      <c r="F82" s="106"/>
      <c r="G82" s="106"/>
      <c r="H82" s="106"/>
      <c r="I82" s="107">
        <f t="shared" si="12"/>
        <v>0</v>
      </c>
      <c r="J82" s="106"/>
      <c r="K82" s="106"/>
      <c r="L82" s="106"/>
      <c r="M82" s="106"/>
      <c r="N82" s="107">
        <f t="shared" si="13"/>
        <v>0</v>
      </c>
      <c r="O82" s="108"/>
      <c r="P82" s="109">
        <f t="shared" si="14"/>
        <v>0</v>
      </c>
      <c r="Q82" s="110"/>
      <c r="R82" s="52"/>
    </row>
    <row r="83" spans="1:18" ht="14.25" customHeight="1">
      <c r="A83" s="113"/>
      <c r="B83" s="113"/>
      <c r="C83" s="113"/>
      <c r="D83" s="105"/>
      <c r="E83" s="106"/>
      <c r="F83" s="106"/>
      <c r="G83" s="106"/>
      <c r="H83" s="106"/>
      <c r="I83" s="107">
        <f t="shared" si="12"/>
        <v>0</v>
      </c>
      <c r="J83" s="106"/>
      <c r="K83" s="106"/>
      <c r="L83" s="106"/>
      <c r="M83" s="106"/>
      <c r="N83" s="107">
        <f t="shared" si="13"/>
        <v>0</v>
      </c>
      <c r="O83" s="108"/>
      <c r="P83" s="109">
        <f t="shared" si="14"/>
        <v>0</v>
      </c>
      <c r="Q83" s="110"/>
      <c r="R83" s="52"/>
    </row>
    <row r="84" spans="1:18" ht="14.25" customHeight="1">
      <c r="A84" s="113"/>
      <c r="B84" s="113"/>
      <c r="C84" s="113"/>
      <c r="D84" s="105"/>
      <c r="E84" s="106"/>
      <c r="F84" s="106"/>
      <c r="G84" s="106"/>
      <c r="H84" s="106"/>
      <c r="I84" s="107">
        <f t="shared" si="12"/>
        <v>0</v>
      </c>
      <c r="J84" s="106"/>
      <c r="K84" s="106"/>
      <c r="L84" s="106"/>
      <c r="M84" s="106"/>
      <c r="N84" s="107">
        <f t="shared" si="13"/>
        <v>0</v>
      </c>
      <c r="O84" s="108"/>
      <c r="P84" s="109">
        <f t="shared" si="14"/>
        <v>0</v>
      </c>
      <c r="Q84" s="110"/>
      <c r="R84" s="52"/>
    </row>
    <row r="85" spans="1:18" ht="14.25" customHeight="1">
      <c r="A85" s="113"/>
      <c r="B85" s="113"/>
      <c r="C85" s="113"/>
      <c r="D85" s="105"/>
      <c r="E85" s="106"/>
      <c r="F85" s="106"/>
      <c r="G85" s="106"/>
      <c r="H85" s="106"/>
      <c r="I85" s="107">
        <f t="shared" si="12"/>
        <v>0</v>
      </c>
      <c r="J85" s="106"/>
      <c r="K85" s="106"/>
      <c r="L85" s="106"/>
      <c r="M85" s="106"/>
      <c r="N85" s="107">
        <f t="shared" si="13"/>
        <v>0</v>
      </c>
      <c r="O85" s="108"/>
      <c r="P85" s="109">
        <f t="shared" si="14"/>
        <v>0</v>
      </c>
      <c r="Q85" s="110"/>
      <c r="R85" s="52"/>
    </row>
    <row r="86" spans="1:18" ht="14.25" customHeight="1">
      <c r="A86" s="113"/>
      <c r="B86" s="113"/>
      <c r="C86" s="113"/>
      <c r="D86" s="105"/>
      <c r="E86" s="106"/>
      <c r="F86" s="106"/>
      <c r="G86" s="106"/>
      <c r="H86" s="106"/>
      <c r="I86" s="107">
        <f t="shared" si="12"/>
        <v>0</v>
      </c>
      <c r="J86" s="106"/>
      <c r="K86" s="106"/>
      <c r="L86" s="106"/>
      <c r="M86" s="106"/>
      <c r="N86" s="107">
        <f t="shared" si="13"/>
        <v>0</v>
      </c>
      <c r="O86" s="108"/>
      <c r="P86" s="109">
        <f t="shared" si="14"/>
        <v>0</v>
      </c>
      <c r="Q86" s="110"/>
      <c r="R86" s="52"/>
    </row>
    <row r="87" spans="1:18" ht="14.25" customHeight="1">
      <c r="A87" s="113"/>
      <c r="B87" s="113"/>
      <c r="C87" s="113"/>
      <c r="D87" s="105"/>
      <c r="E87" s="106"/>
      <c r="F87" s="106"/>
      <c r="G87" s="106"/>
      <c r="H87" s="106"/>
      <c r="I87" s="107">
        <f t="shared" si="12"/>
        <v>0</v>
      </c>
      <c r="J87" s="106"/>
      <c r="K87" s="106"/>
      <c r="L87" s="106"/>
      <c r="M87" s="106"/>
      <c r="N87" s="107">
        <f t="shared" si="13"/>
        <v>0</v>
      </c>
      <c r="O87" s="108"/>
      <c r="P87" s="109">
        <f t="shared" si="14"/>
        <v>0</v>
      </c>
      <c r="Q87" s="110"/>
      <c r="R87" s="52"/>
    </row>
    <row r="88" spans="1:18" ht="14.25" customHeight="1">
      <c r="A88" s="113"/>
      <c r="B88" s="113"/>
      <c r="C88" s="113"/>
      <c r="D88" s="105"/>
      <c r="E88" s="106"/>
      <c r="F88" s="106"/>
      <c r="G88" s="106"/>
      <c r="H88" s="106"/>
      <c r="I88" s="107">
        <f t="shared" si="12"/>
        <v>0</v>
      </c>
      <c r="J88" s="106"/>
      <c r="K88" s="106"/>
      <c r="L88" s="106"/>
      <c r="M88" s="106"/>
      <c r="N88" s="107">
        <f t="shared" si="13"/>
        <v>0</v>
      </c>
      <c r="O88" s="108"/>
      <c r="P88" s="109">
        <f t="shared" si="14"/>
        <v>0</v>
      </c>
      <c r="Q88" s="110"/>
      <c r="R88" s="52"/>
    </row>
    <row r="89" spans="1:18" ht="14.25" customHeight="1">
      <c r="A89" s="113"/>
      <c r="B89" s="113"/>
      <c r="C89" s="113"/>
      <c r="D89" s="105"/>
      <c r="E89" s="106"/>
      <c r="F89" s="106"/>
      <c r="G89" s="106"/>
      <c r="H89" s="106"/>
      <c r="I89" s="107">
        <f t="shared" si="12"/>
        <v>0</v>
      </c>
      <c r="J89" s="106"/>
      <c r="K89" s="106"/>
      <c r="L89" s="106"/>
      <c r="M89" s="106"/>
      <c r="N89" s="107">
        <f t="shared" si="13"/>
        <v>0</v>
      </c>
      <c r="O89" s="108"/>
      <c r="P89" s="109">
        <f t="shared" si="14"/>
        <v>0</v>
      </c>
      <c r="Q89" s="110"/>
      <c r="R89" s="52"/>
    </row>
    <row r="90" spans="1:18" ht="14.25" customHeight="1">
      <c r="A90" s="113"/>
      <c r="B90" s="113"/>
      <c r="C90" s="113"/>
      <c r="D90" s="105"/>
      <c r="E90" s="106"/>
      <c r="F90" s="106"/>
      <c r="G90" s="106"/>
      <c r="H90" s="106"/>
      <c r="I90" s="107">
        <f t="shared" si="12"/>
        <v>0</v>
      </c>
      <c r="J90" s="106"/>
      <c r="K90" s="106"/>
      <c r="L90" s="106"/>
      <c r="M90" s="106"/>
      <c r="N90" s="107">
        <f t="shared" si="13"/>
        <v>0</v>
      </c>
      <c r="O90" s="108"/>
      <c r="P90" s="109">
        <f t="shared" si="14"/>
        <v>0</v>
      </c>
      <c r="Q90" s="110"/>
      <c r="R90" s="52"/>
    </row>
    <row r="91" spans="1:18" ht="14.25" customHeight="1">
      <c r="A91" s="113"/>
      <c r="B91" s="113"/>
      <c r="C91" s="113"/>
      <c r="D91" s="105"/>
      <c r="E91" s="106"/>
      <c r="F91" s="106"/>
      <c r="G91" s="106"/>
      <c r="H91" s="106"/>
      <c r="I91" s="107">
        <f aca="true" t="shared" si="15" ref="I91:I122">E91+F91+G91-H91</f>
        <v>0</v>
      </c>
      <c r="J91" s="106"/>
      <c r="K91" s="106"/>
      <c r="L91" s="106"/>
      <c r="M91" s="106"/>
      <c r="N91" s="107">
        <f aca="true" t="shared" si="16" ref="N91:N122">J91+K91+L91-M91</f>
        <v>0</v>
      </c>
      <c r="O91" s="108"/>
      <c r="P91" s="109">
        <f aca="true" t="shared" si="17" ref="P91:P122">MAX(N91,I91)</f>
        <v>0</v>
      </c>
      <c r="Q91" s="110"/>
      <c r="R91" s="52"/>
    </row>
    <row r="92" spans="1:18" ht="14.25" customHeight="1">
      <c r="A92" s="113"/>
      <c r="B92" s="113"/>
      <c r="C92" s="113"/>
      <c r="D92" s="105"/>
      <c r="E92" s="106"/>
      <c r="F92" s="106"/>
      <c r="G92" s="106"/>
      <c r="H92" s="106"/>
      <c r="I92" s="107">
        <f t="shared" si="15"/>
        <v>0</v>
      </c>
      <c r="J92" s="106"/>
      <c r="K92" s="106"/>
      <c r="L92" s="106"/>
      <c r="M92" s="106"/>
      <c r="N92" s="107">
        <f t="shared" si="16"/>
        <v>0</v>
      </c>
      <c r="O92" s="108"/>
      <c r="P92" s="109">
        <f t="shared" si="17"/>
        <v>0</v>
      </c>
      <c r="Q92" s="110"/>
      <c r="R92" s="52"/>
    </row>
    <row r="93" spans="1:18" ht="14.25" customHeight="1">
      <c r="A93" s="113"/>
      <c r="B93" s="113"/>
      <c r="C93" s="113"/>
      <c r="D93" s="105"/>
      <c r="E93" s="106"/>
      <c r="F93" s="106"/>
      <c r="G93" s="106"/>
      <c r="H93" s="106"/>
      <c r="I93" s="107">
        <f t="shared" si="15"/>
        <v>0</v>
      </c>
      <c r="J93" s="106"/>
      <c r="K93" s="106"/>
      <c r="L93" s="106"/>
      <c r="M93" s="106"/>
      <c r="N93" s="107">
        <f t="shared" si="16"/>
        <v>0</v>
      </c>
      <c r="O93" s="108"/>
      <c r="P93" s="109">
        <f t="shared" si="17"/>
        <v>0</v>
      </c>
      <c r="Q93" s="110"/>
      <c r="R93" s="52"/>
    </row>
    <row r="94" spans="1:18" ht="14.25" customHeight="1">
      <c r="A94" s="113"/>
      <c r="B94" s="113"/>
      <c r="C94" s="113"/>
      <c r="D94" s="105"/>
      <c r="E94" s="106"/>
      <c r="F94" s="106"/>
      <c r="G94" s="106"/>
      <c r="H94" s="106"/>
      <c r="I94" s="107">
        <f t="shared" si="15"/>
        <v>0</v>
      </c>
      <c r="J94" s="106"/>
      <c r="K94" s="106"/>
      <c r="L94" s="106"/>
      <c r="M94" s="106"/>
      <c r="N94" s="107">
        <f t="shared" si="16"/>
        <v>0</v>
      </c>
      <c r="O94" s="108"/>
      <c r="P94" s="109">
        <f t="shared" si="17"/>
        <v>0</v>
      </c>
      <c r="Q94" s="110"/>
      <c r="R94" s="52"/>
    </row>
    <row r="95" spans="1:18" ht="14.25" customHeight="1">
      <c r="A95" s="113"/>
      <c r="B95" s="113"/>
      <c r="C95" s="113"/>
      <c r="D95" s="105"/>
      <c r="E95" s="106"/>
      <c r="F95" s="106"/>
      <c r="G95" s="106"/>
      <c r="H95" s="106"/>
      <c r="I95" s="107">
        <f t="shared" si="15"/>
        <v>0</v>
      </c>
      <c r="J95" s="106"/>
      <c r="K95" s="106"/>
      <c r="L95" s="106"/>
      <c r="M95" s="106"/>
      <c r="N95" s="107">
        <f t="shared" si="16"/>
        <v>0</v>
      </c>
      <c r="O95" s="108"/>
      <c r="P95" s="109">
        <f t="shared" si="17"/>
        <v>0</v>
      </c>
      <c r="Q95" s="110"/>
      <c r="R95" s="52"/>
    </row>
    <row r="96" spans="1:18" ht="14.25" customHeight="1">
      <c r="A96" s="113"/>
      <c r="B96" s="113"/>
      <c r="C96" s="113"/>
      <c r="D96" s="105"/>
      <c r="E96" s="106"/>
      <c r="F96" s="106"/>
      <c r="G96" s="106"/>
      <c r="H96" s="106"/>
      <c r="I96" s="107">
        <f t="shared" si="15"/>
        <v>0</v>
      </c>
      <c r="J96" s="106"/>
      <c r="K96" s="106"/>
      <c r="L96" s="106"/>
      <c r="M96" s="106"/>
      <c r="N96" s="107">
        <f t="shared" si="16"/>
        <v>0</v>
      </c>
      <c r="O96" s="108"/>
      <c r="P96" s="109">
        <f t="shared" si="17"/>
        <v>0</v>
      </c>
      <c r="Q96" s="110"/>
      <c r="R96" s="52"/>
    </row>
    <row r="97" spans="1:18" ht="14.25" customHeight="1">
      <c r="A97" s="113"/>
      <c r="B97" s="113"/>
      <c r="C97" s="113"/>
      <c r="D97" s="105"/>
      <c r="E97" s="106"/>
      <c r="F97" s="106"/>
      <c r="G97" s="106"/>
      <c r="H97" s="106"/>
      <c r="I97" s="107">
        <f t="shared" si="15"/>
        <v>0</v>
      </c>
      <c r="J97" s="106"/>
      <c r="K97" s="106"/>
      <c r="L97" s="106"/>
      <c r="M97" s="106"/>
      <c r="N97" s="107">
        <f t="shared" si="16"/>
        <v>0</v>
      </c>
      <c r="O97" s="108"/>
      <c r="P97" s="109">
        <f t="shared" si="17"/>
        <v>0</v>
      </c>
      <c r="Q97" s="110"/>
      <c r="R97" s="52"/>
    </row>
    <row r="98" spans="1:18" ht="14.25" customHeight="1">
      <c r="A98" s="113"/>
      <c r="B98" s="113"/>
      <c r="C98" s="113"/>
      <c r="D98" s="105"/>
      <c r="E98" s="106"/>
      <c r="F98" s="106"/>
      <c r="G98" s="106"/>
      <c r="H98" s="106"/>
      <c r="I98" s="107">
        <f t="shared" si="15"/>
        <v>0</v>
      </c>
      <c r="J98" s="106"/>
      <c r="K98" s="106"/>
      <c r="L98" s="106"/>
      <c r="M98" s="106"/>
      <c r="N98" s="107">
        <f t="shared" si="16"/>
        <v>0</v>
      </c>
      <c r="O98" s="108"/>
      <c r="P98" s="109">
        <f t="shared" si="17"/>
        <v>0</v>
      </c>
      <c r="Q98" s="110"/>
      <c r="R98" s="52"/>
    </row>
    <row r="99" spans="1:18" ht="14.25" customHeight="1">
      <c r="A99" s="113"/>
      <c r="B99" s="113"/>
      <c r="C99" s="113"/>
      <c r="D99" s="105"/>
      <c r="E99" s="106"/>
      <c r="F99" s="106"/>
      <c r="G99" s="106"/>
      <c r="H99" s="106"/>
      <c r="I99" s="107">
        <f t="shared" si="15"/>
        <v>0</v>
      </c>
      <c r="J99" s="106"/>
      <c r="K99" s="106"/>
      <c r="L99" s="106"/>
      <c r="M99" s="106"/>
      <c r="N99" s="107">
        <f t="shared" si="16"/>
        <v>0</v>
      </c>
      <c r="O99" s="108"/>
      <c r="P99" s="109">
        <f t="shared" si="17"/>
        <v>0</v>
      </c>
      <c r="Q99" s="110"/>
      <c r="R99" s="52"/>
    </row>
    <row r="100" spans="1:18" ht="14.25" customHeight="1">
      <c r="A100" s="113"/>
      <c r="B100" s="113"/>
      <c r="C100" s="113"/>
      <c r="D100" s="105"/>
      <c r="E100" s="106"/>
      <c r="F100" s="106"/>
      <c r="G100" s="106"/>
      <c r="H100" s="106"/>
      <c r="I100" s="107">
        <f t="shared" si="15"/>
        <v>0</v>
      </c>
      <c r="J100" s="106"/>
      <c r="K100" s="106"/>
      <c r="L100" s="106"/>
      <c r="M100" s="106"/>
      <c r="N100" s="107">
        <f t="shared" si="16"/>
        <v>0</v>
      </c>
      <c r="O100" s="108"/>
      <c r="P100" s="109">
        <f t="shared" si="17"/>
        <v>0</v>
      </c>
      <c r="Q100" s="110"/>
      <c r="R100" s="52"/>
    </row>
    <row r="101" spans="1:18" ht="14.25" customHeight="1">
      <c r="A101" s="113"/>
      <c r="B101" s="113"/>
      <c r="C101" s="113"/>
      <c r="D101" s="105"/>
      <c r="E101" s="106"/>
      <c r="F101" s="106"/>
      <c r="G101" s="106"/>
      <c r="H101" s="106"/>
      <c r="I101" s="107">
        <f t="shared" si="15"/>
        <v>0</v>
      </c>
      <c r="J101" s="106"/>
      <c r="K101" s="106"/>
      <c r="L101" s="106"/>
      <c r="M101" s="106"/>
      <c r="N101" s="107">
        <f t="shared" si="16"/>
        <v>0</v>
      </c>
      <c r="O101" s="108"/>
      <c r="P101" s="109">
        <f t="shared" si="17"/>
        <v>0</v>
      </c>
      <c r="Q101" s="110"/>
      <c r="R101" s="52"/>
    </row>
    <row r="102" spans="1:18" ht="14.25" customHeight="1">
      <c r="A102" s="113"/>
      <c r="B102" s="113"/>
      <c r="C102" s="113"/>
      <c r="D102" s="105"/>
      <c r="E102" s="106"/>
      <c r="F102" s="106"/>
      <c r="G102" s="106"/>
      <c r="H102" s="106"/>
      <c r="I102" s="107">
        <f t="shared" si="15"/>
        <v>0</v>
      </c>
      <c r="J102" s="106"/>
      <c r="K102" s="106"/>
      <c r="L102" s="106"/>
      <c r="M102" s="106"/>
      <c r="N102" s="107">
        <f t="shared" si="16"/>
        <v>0</v>
      </c>
      <c r="O102" s="108"/>
      <c r="P102" s="109">
        <f t="shared" si="17"/>
        <v>0</v>
      </c>
      <c r="Q102" s="110"/>
      <c r="R102" s="52"/>
    </row>
    <row r="103" spans="1:18" ht="14.25" customHeight="1">
      <c r="A103" s="113"/>
      <c r="B103" s="113"/>
      <c r="C103" s="113"/>
      <c r="D103" s="105"/>
      <c r="E103" s="106"/>
      <c r="F103" s="106"/>
      <c r="G103" s="106"/>
      <c r="H103" s="106"/>
      <c r="I103" s="107">
        <f t="shared" si="15"/>
        <v>0</v>
      </c>
      <c r="J103" s="106"/>
      <c r="K103" s="106"/>
      <c r="L103" s="106"/>
      <c r="M103" s="106"/>
      <c r="N103" s="107">
        <f t="shared" si="16"/>
        <v>0</v>
      </c>
      <c r="O103" s="108"/>
      <c r="P103" s="109">
        <f t="shared" si="17"/>
        <v>0</v>
      </c>
      <c r="Q103" s="110"/>
      <c r="R103" s="52"/>
    </row>
    <row r="104" spans="1:18" ht="14.25" customHeight="1">
      <c r="A104" s="113"/>
      <c r="B104" s="113"/>
      <c r="C104" s="113"/>
      <c r="D104" s="105"/>
      <c r="E104" s="106"/>
      <c r="F104" s="106"/>
      <c r="G104" s="106"/>
      <c r="H104" s="106"/>
      <c r="I104" s="107">
        <f t="shared" si="15"/>
        <v>0</v>
      </c>
      <c r="J104" s="106"/>
      <c r="K104" s="106"/>
      <c r="L104" s="106"/>
      <c r="M104" s="106"/>
      <c r="N104" s="107">
        <f t="shared" si="16"/>
        <v>0</v>
      </c>
      <c r="O104" s="108"/>
      <c r="P104" s="109">
        <f t="shared" si="17"/>
        <v>0</v>
      </c>
      <c r="Q104" s="110"/>
      <c r="R104" s="52"/>
    </row>
    <row r="105" spans="1:18" ht="14.25" customHeight="1">
      <c r="A105" s="113"/>
      <c r="B105" s="113"/>
      <c r="C105" s="113"/>
      <c r="D105" s="105"/>
      <c r="E105" s="106"/>
      <c r="F105" s="106"/>
      <c r="G105" s="106"/>
      <c r="H105" s="106"/>
      <c r="I105" s="107">
        <f t="shared" si="15"/>
        <v>0</v>
      </c>
      <c r="J105" s="106"/>
      <c r="K105" s="106"/>
      <c r="L105" s="106"/>
      <c r="M105" s="106"/>
      <c r="N105" s="107">
        <f t="shared" si="16"/>
        <v>0</v>
      </c>
      <c r="O105" s="108"/>
      <c r="P105" s="109">
        <f t="shared" si="17"/>
        <v>0</v>
      </c>
      <c r="Q105" s="110"/>
      <c r="R105" s="52"/>
    </row>
    <row r="106" spans="1:18" ht="14.25" customHeight="1">
      <c r="A106" s="113"/>
      <c r="B106" s="113"/>
      <c r="C106" s="113"/>
      <c r="D106" s="105"/>
      <c r="E106" s="106"/>
      <c r="F106" s="106"/>
      <c r="G106" s="106"/>
      <c r="H106" s="106"/>
      <c r="I106" s="107">
        <f t="shared" si="15"/>
        <v>0</v>
      </c>
      <c r="J106" s="106"/>
      <c r="K106" s="106"/>
      <c r="L106" s="106"/>
      <c r="M106" s="106"/>
      <c r="N106" s="107">
        <f t="shared" si="16"/>
        <v>0</v>
      </c>
      <c r="O106" s="108"/>
      <c r="P106" s="109">
        <f t="shared" si="17"/>
        <v>0</v>
      </c>
      <c r="Q106" s="110"/>
      <c r="R106" s="52"/>
    </row>
    <row r="107" spans="1:18" ht="14.25" customHeight="1">
      <c r="A107" s="113"/>
      <c r="B107" s="113"/>
      <c r="C107" s="113"/>
      <c r="D107" s="105"/>
      <c r="E107" s="106"/>
      <c r="F107" s="106"/>
      <c r="G107" s="106"/>
      <c r="H107" s="106"/>
      <c r="I107" s="107">
        <f t="shared" si="15"/>
        <v>0</v>
      </c>
      <c r="J107" s="106"/>
      <c r="K107" s="106"/>
      <c r="L107" s="106"/>
      <c r="M107" s="106"/>
      <c r="N107" s="107">
        <f t="shared" si="16"/>
        <v>0</v>
      </c>
      <c r="O107" s="108"/>
      <c r="P107" s="109">
        <f t="shared" si="17"/>
        <v>0</v>
      </c>
      <c r="Q107" s="110"/>
      <c r="R107" s="52"/>
    </row>
    <row r="108" spans="1:18" ht="14.25" customHeight="1">
      <c r="A108" s="113"/>
      <c r="B108" s="113"/>
      <c r="C108" s="113"/>
      <c r="D108" s="105"/>
      <c r="E108" s="106"/>
      <c r="F108" s="106"/>
      <c r="G108" s="106"/>
      <c r="H108" s="106"/>
      <c r="I108" s="107">
        <f t="shared" si="15"/>
        <v>0</v>
      </c>
      <c r="J108" s="106"/>
      <c r="K108" s="106"/>
      <c r="L108" s="106"/>
      <c r="M108" s="106"/>
      <c r="N108" s="107">
        <f t="shared" si="16"/>
        <v>0</v>
      </c>
      <c r="O108" s="108"/>
      <c r="P108" s="109">
        <f t="shared" si="17"/>
        <v>0</v>
      </c>
      <c r="Q108" s="110"/>
      <c r="R108" s="52"/>
    </row>
    <row r="109" spans="1:18" ht="14.25" customHeight="1">
      <c r="A109" s="113"/>
      <c r="B109" s="113"/>
      <c r="C109" s="113"/>
      <c r="D109" s="105"/>
      <c r="E109" s="106"/>
      <c r="F109" s="106"/>
      <c r="G109" s="106"/>
      <c r="H109" s="106"/>
      <c r="I109" s="107">
        <f t="shared" si="15"/>
        <v>0</v>
      </c>
      <c r="J109" s="106"/>
      <c r="K109" s="106"/>
      <c r="L109" s="106"/>
      <c r="M109" s="106"/>
      <c r="N109" s="107">
        <f t="shared" si="16"/>
        <v>0</v>
      </c>
      <c r="O109" s="108"/>
      <c r="P109" s="109">
        <f t="shared" si="17"/>
        <v>0</v>
      </c>
      <c r="Q109" s="110"/>
      <c r="R109" s="52"/>
    </row>
    <row r="110" spans="1:18" ht="14.25" customHeight="1">
      <c r="A110" s="113"/>
      <c r="B110" s="113"/>
      <c r="C110" s="113"/>
      <c r="D110" s="105"/>
      <c r="E110" s="106"/>
      <c r="F110" s="106"/>
      <c r="G110" s="106"/>
      <c r="H110" s="106"/>
      <c r="I110" s="107">
        <f t="shared" si="15"/>
        <v>0</v>
      </c>
      <c r="J110" s="106"/>
      <c r="K110" s="106"/>
      <c r="L110" s="106"/>
      <c r="M110" s="106"/>
      <c r="N110" s="107">
        <f t="shared" si="16"/>
        <v>0</v>
      </c>
      <c r="O110" s="108"/>
      <c r="P110" s="109">
        <f t="shared" si="17"/>
        <v>0</v>
      </c>
      <c r="Q110" s="110"/>
      <c r="R110" s="52"/>
    </row>
    <row r="111" spans="1:18" ht="14.25" customHeight="1">
      <c r="A111" s="113"/>
      <c r="B111" s="113"/>
      <c r="C111" s="113"/>
      <c r="D111" s="105"/>
      <c r="E111" s="106"/>
      <c r="F111" s="106"/>
      <c r="G111" s="106"/>
      <c r="H111" s="106"/>
      <c r="I111" s="107">
        <f t="shared" si="15"/>
        <v>0</v>
      </c>
      <c r="J111" s="106"/>
      <c r="K111" s="106"/>
      <c r="L111" s="106"/>
      <c r="M111" s="106"/>
      <c r="N111" s="107">
        <f t="shared" si="16"/>
        <v>0</v>
      </c>
      <c r="O111" s="108"/>
      <c r="P111" s="109">
        <f t="shared" si="17"/>
        <v>0</v>
      </c>
      <c r="Q111" s="110"/>
      <c r="R111" s="52"/>
    </row>
    <row r="112" spans="1:18" ht="14.25" customHeight="1">
      <c r="A112" s="113"/>
      <c r="B112" s="113"/>
      <c r="C112" s="113"/>
      <c r="D112" s="105"/>
      <c r="E112" s="106"/>
      <c r="F112" s="106"/>
      <c r="G112" s="106"/>
      <c r="H112" s="106"/>
      <c r="I112" s="107">
        <f t="shared" si="15"/>
        <v>0</v>
      </c>
      <c r="J112" s="106"/>
      <c r="K112" s="106"/>
      <c r="L112" s="106"/>
      <c r="M112" s="106"/>
      <c r="N112" s="107">
        <f t="shared" si="16"/>
        <v>0</v>
      </c>
      <c r="O112" s="108"/>
      <c r="P112" s="109">
        <f t="shared" si="17"/>
        <v>0</v>
      </c>
      <c r="Q112" s="110"/>
      <c r="R112" s="52"/>
    </row>
    <row r="113" spans="1:18" ht="14.25" customHeight="1">
      <c r="A113" s="113"/>
      <c r="B113" s="113"/>
      <c r="C113" s="113"/>
      <c r="D113" s="105"/>
      <c r="E113" s="106"/>
      <c r="F113" s="106"/>
      <c r="G113" s="106"/>
      <c r="H113" s="106"/>
      <c r="I113" s="107">
        <f t="shared" si="15"/>
        <v>0</v>
      </c>
      <c r="J113" s="106"/>
      <c r="K113" s="106"/>
      <c r="L113" s="106"/>
      <c r="M113" s="106"/>
      <c r="N113" s="107">
        <f t="shared" si="16"/>
        <v>0</v>
      </c>
      <c r="O113" s="108"/>
      <c r="P113" s="109">
        <f t="shared" si="17"/>
        <v>0</v>
      </c>
      <c r="Q113" s="110"/>
      <c r="R113" s="52"/>
    </row>
    <row r="114" spans="1:18" ht="14.25" customHeight="1">
      <c r="A114" s="113"/>
      <c r="B114" s="113"/>
      <c r="C114" s="113"/>
      <c r="D114" s="105"/>
      <c r="E114" s="106"/>
      <c r="F114" s="106"/>
      <c r="G114" s="106"/>
      <c r="H114" s="106"/>
      <c r="I114" s="107">
        <f t="shared" si="15"/>
        <v>0</v>
      </c>
      <c r="J114" s="106"/>
      <c r="K114" s="106"/>
      <c r="L114" s="106"/>
      <c r="M114" s="106"/>
      <c r="N114" s="107">
        <f t="shared" si="16"/>
        <v>0</v>
      </c>
      <c r="O114" s="108"/>
      <c r="P114" s="109">
        <f t="shared" si="17"/>
        <v>0</v>
      </c>
      <c r="Q114" s="110"/>
      <c r="R114" s="52"/>
    </row>
    <row r="115" spans="1:18" ht="14.25" customHeight="1">
      <c r="A115" s="113"/>
      <c r="B115" s="113"/>
      <c r="C115" s="113"/>
      <c r="D115" s="105"/>
      <c r="E115" s="106"/>
      <c r="F115" s="106"/>
      <c r="G115" s="106"/>
      <c r="H115" s="106"/>
      <c r="I115" s="107">
        <f t="shared" si="15"/>
        <v>0</v>
      </c>
      <c r="J115" s="106"/>
      <c r="K115" s="106"/>
      <c r="L115" s="106"/>
      <c r="M115" s="106"/>
      <c r="N115" s="107">
        <f t="shared" si="16"/>
        <v>0</v>
      </c>
      <c r="O115" s="108"/>
      <c r="P115" s="109">
        <f t="shared" si="17"/>
        <v>0</v>
      </c>
      <c r="Q115" s="110"/>
      <c r="R115" s="52"/>
    </row>
    <row r="116" spans="1:18" ht="14.25" customHeight="1">
      <c r="A116" s="113"/>
      <c r="B116" s="113"/>
      <c r="C116" s="113"/>
      <c r="D116" s="105"/>
      <c r="E116" s="106"/>
      <c r="F116" s="106"/>
      <c r="G116" s="106"/>
      <c r="H116" s="106"/>
      <c r="I116" s="107">
        <f t="shared" si="15"/>
        <v>0</v>
      </c>
      <c r="J116" s="106"/>
      <c r="K116" s="106"/>
      <c r="L116" s="106"/>
      <c r="M116" s="106"/>
      <c r="N116" s="107">
        <f t="shared" si="16"/>
        <v>0</v>
      </c>
      <c r="O116" s="108"/>
      <c r="P116" s="109">
        <f t="shared" si="17"/>
        <v>0</v>
      </c>
      <c r="Q116" s="110"/>
      <c r="R116" s="52"/>
    </row>
    <row r="117" spans="1:18" ht="14.25" customHeight="1">
      <c r="A117" s="113"/>
      <c r="B117" s="113"/>
      <c r="C117" s="113"/>
      <c r="D117" s="105"/>
      <c r="E117" s="106"/>
      <c r="F117" s="106"/>
      <c r="G117" s="106"/>
      <c r="H117" s="106"/>
      <c r="I117" s="107">
        <f t="shared" si="15"/>
        <v>0</v>
      </c>
      <c r="J117" s="106"/>
      <c r="K117" s="106"/>
      <c r="L117" s="106"/>
      <c r="M117" s="106"/>
      <c r="N117" s="107">
        <f t="shared" si="16"/>
        <v>0</v>
      </c>
      <c r="O117" s="108"/>
      <c r="P117" s="109">
        <f t="shared" si="17"/>
        <v>0</v>
      </c>
      <c r="Q117" s="110"/>
      <c r="R117" s="52"/>
    </row>
    <row r="118" spans="1:18" ht="14.25" customHeight="1">
      <c r="A118" s="113"/>
      <c r="B118" s="113"/>
      <c r="C118" s="113"/>
      <c r="D118" s="105"/>
      <c r="E118" s="106"/>
      <c r="F118" s="106"/>
      <c r="G118" s="106"/>
      <c r="H118" s="106"/>
      <c r="I118" s="107">
        <f t="shared" si="15"/>
        <v>0</v>
      </c>
      <c r="J118" s="106"/>
      <c r="K118" s="106"/>
      <c r="L118" s="106"/>
      <c r="M118" s="106"/>
      <c r="N118" s="107">
        <f t="shared" si="16"/>
        <v>0</v>
      </c>
      <c r="O118" s="108"/>
      <c r="P118" s="109">
        <f t="shared" si="17"/>
        <v>0</v>
      </c>
      <c r="Q118" s="110"/>
      <c r="R118" s="52"/>
    </row>
    <row r="119" spans="1:18" ht="14.25" customHeight="1">
      <c r="A119" s="113"/>
      <c r="B119" s="113"/>
      <c r="C119" s="113"/>
      <c r="D119" s="105"/>
      <c r="E119" s="106"/>
      <c r="F119" s="106"/>
      <c r="G119" s="106"/>
      <c r="H119" s="106"/>
      <c r="I119" s="107">
        <f t="shared" si="15"/>
        <v>0</v>
      </c>
      <c r="J119" s="106"/>
      <c r="K119" s="106"/>
      <c r="L119" s="106"/>
      <c r="M119" s="106"/>
      <c r="N119" s="107">
        <f t="shared" si="16"/>
        <v>0</v>
      </c>
      <c r="O119" s="108"/>
      <c r="P119" s="109">
        <f t="shared" si="17"/>
        <v>0</v>
      </c>
      <c r="Q119" s="110"/>
      <c r="R119" s="52"/>
    </row>
    <row r="120" spans="1:18" ht="14.25" customHeight="1">
      <c r="A120" s="113"/>
      <c r="B120" s="113"/>
      <c r="C120" s="113"/>
      <c r="D120" s="105"/>
      <c r="E120" s="106"/>
      <c r="F120" s="106"/>
      <c r="G120" s="106"/>
      <c r="H120" s="106"/>
      <c r="I120" s="107">
        <f t="shared" si="15"/>
        <v>0</v>
      </c>
      <c r="J120" s="106"/>
      <c r="K120" s="106"/>
      <c r="L120" s="106"/>
      <c r="M120" s="106"/>
      <c r="N120" s="107">
        <f t="shared" si="16"/>
        <v>0</v>
      </c>
      <c r="O120" s="108"/>
      <c r="P120" s="109">
        <f t="shared" si="17"/>
        <v>0</v>
      </c>
      <c r="Q120" s="110"/>
      <c r="R120" s="52"/>
    </row>
    <row r="121" spans="1:18" ht="14.25" customHeight="1">
      <c r="A121" s="113"/>
      <c r="B121" s="113"/>
      <c r="C121" s="113"/>
      <c r="D121" s="105"/>
      <c r="E121" s="106"/>
      <c r="F121" s="106"/>
      <c r="G121" s="106"/>
      <c r="H121" s="106"/>
      <c r="I121" s="107">
        <f t="shared" si="15"/>
        <v>0</v>
      </c>
      <c r="J121" s="106"/>
      <c r="K121" s="106"/>
      <c r="L121" s="106"/>
      <c r="M121" s="106"/>
      <c r="N121" s="107">
        <f t="shared" si="16"/>
        <v>0</v>
      </c>
      <c r="O121" s="108"/>
      <c r="P121" s="109">
        <f t="shared" si="17"/>
        <v>0</v>
      </c>
      <c r="Q121" s="110"/>
      <c r="R121" s="52"/>
    </row>
    <row r="122" spans="1:18" ht="14.25" customHeight="1">
      <c r="A122" s="113"/>
      <c r="B122" s="113"/>
      <c r="C122" s="113"/>
      <c r="D122" s="105"/>
      <c r="E122" s="106"/>
      <c r="F122" s="106"/>
      <c r="G122" s="106"/>
      <c r="H122" s="106"/>
      <c r="I122" s="107">
        <f t="shared" si="15"/>
        <v>0</v>
      </c>
      <c r="J122" s="106"/>
      <c r="K122" s="106"/>
      <c r="L122" s="106"/>
      <c r="M122" s="106"/>
      <c r="N122" s="107">
        <f t="shared" si="16"/>
        <v>0</v>
      </c>
      <c r="O122" s="108"/>
      <c r="P122" s="109">
        <f t="shared" si="17"/>
        <v>0</v>
      </c>
      <c r="Q122" s="110"/>
      <c r="R122" s="52"/>
    </row>
    <row r="123" spans="1:18" ht="14.25" customHeight="1">
      <c r="A123" s="113"/>
      <c r="B123" s="113"/>
      <c r="C123" s="113"/>
      <c r="D123" s="105"/>
      <c r="E123" s="106"/>
      <c r="F123" s="106"/>
      <c r="G123" s="106"/>
      <c r="H123" s="106"/>
      <c r="I123" s="107">
        <f aca="true" t="shared" si="18" ref="I123:I135">E123+F123+G123-H123</f>
        <v>0</v>
      </c>
      <c r="J123" s="106"/>
      <c r="K123" s="106"/>
      <c r="L123" s="106"/>
      <c r="M123" s="106"/>
      <c r="N123" s="107">
        <f aca="true" t="shared" si="19" ref="N123:N135">J123+K123+L123-M123</f>
        <v>0</v>
      </c>
      <c r="O123" s="108"/>
      <c r="P123" s="109">
        <f aca="true" t="shared" si="20" ref="P123:P135">MAX(N123,I123)</f>
        <v>0</v>
      </c>
      <c r="Q123" s="110"/>
      <c r="R123" s="52"/>
    </row>
    <row r="124" spans="1:18" ht="14.25" customHeight="1">
      <c r="A124" s="113"/>
      <c r="B124" s="113"/>
      <c r="C124" s="113"/>
      <c r="D124" s="105"/>
      <c r="E124" s="106"/>
      <c r="F124" s="106"/>
      <c r="G124" s="106"/>
      <c r="H124" s="106"/>
      <c r="I124" s="107">
        <f t="shared" si="18"/>
        <v>0</v>
      </c>
      <c r="J124" s="106"/>
      <c r="K124" s="106"/>
      <c r="L124" s="106"/>
      <c r="M124" s="106"/>
      <c r="N124" s="107">
        <f t="shared" si="19"/>
        <v>0</v>
      </c>
      <c r="O124" s="108"/>
      <c r="P124" s="109">
        <f t="shared" si="20"/>
        <v>0</v>
      </c>
      <c r="Q124" s="110"/>
      <c r="R124" s="52"/>
    </row>
    <row r="125" spans="1:18" ht="14.25" customHeight="1">
      <c r="A125" s="113"/>
      <c r="B125" s="113"/>
      <c r="C125" s="113"/>
      <c r="D125" s="105"/>
      <c r="E125" s="106"/>
      <c r="F125" s="106"/>
      <c r="G125" s="106"/>
      <c r="H125" s="106"/>
      <c r="I125" s="107">
        <f t="shared" si="18"/>
        <v>0</v>
      </c>
      <c r="J125" s="106"/>
      <c r="K125" s="106"/>
      <c r="L125" s="106"/>
      <c r="M125" s="106"/>
      <c r="N125" s="107">
        <f t="shared" si="19"/>
        <v>0</v>
      </c>
      <c r="O125" s="108"/>
      <c r="P125" s="109">
        <f t="shared" si="20"/>
        <v>0</v>
      </c>
      <c r="Q125" s="110"/>
      <c r="R125" s="52"/>
    </row>
    <row r="126" spans="1:18" ht="14.25" customHeight="1">
      <c r="A126" s="113"/>
      <c r="B126" s="113"/>
      <c r="C126" s="113"/>
      <c r="D126" s="105"/>
      <c r="E126" s="106"/>
      <c r="F126" s="106"/>
      <c r="G126" s="106"/>
      <c r="H126" s="106"/>
      <c r="I126" s="107">
        <f t="shared" si="18"/>
        <v>0</v>
      </c>
      <c r="J126" s="106"/>
      <c r="K126" s="106"/>
      <c r="L126" s="106"/>
      <c r="M126" s="106"/>
      <c r="N126" s="107">
        <f t="shared" si="19"/>
        <v>0</v>
      </c>
      <c r="O126" s="108"/>
      <c r="P126" s="109">
        <f t="shared" si="20"/>
        <v>0</v>
      </c>
      <c r="Q126" s="110"/>
      <c r="R126" s="52"/>
    </row>
    <row r="127" spans="1:18" ht="14.25" customHeight="1">
      <c r="A127" s="113"/>
      <c r="B127" s="113"/>
      <c r="C127" s="113"/>
      <c r="D127" s="105"/>
      <c r="E127" s="106"/>
      <c r="F127" s="106"/>
      <c r="G127" s="106"/>
      <c r="H127" s="106"/>
      <c r="I127" s="107">
        <f t="shared" si="18"/>
        <v>0</v>
      </c>
      <c r="J127" s="106"/>
      <c r="K127" s="106"/>
      <c r="L127" s="106"/>
      <c r="M127" s="106"/>
      <c r="N127" s="107">
        <f t="shared" si="19"/>
        <v>0</v>
      </c>
      <c r="O127" s="108"/>
      <c r="P127" s="109">
        <f t="shared" si="20"/>
        <v>0</v>
      </c>
      <c r="Q127" s="110"/>
      <c r="R127" s="52"/>
    </row>
    <row r="128" spans="1:18" ht="14.25" customHeight="1">
      <c r="A128" s="113"/>
      <c r="B128" s="113"/>
      <c r="C128" s="113"/>
      <c r="D128" s="105"/>
      <c r="E128" s="106"/>
      <c r="F128" s="106"/>
      <c r="G128" s="106"/>
      <c r="H128" s="106"/>
      <c r="I128" s="107">
        <f t="shared" si="18"/>
        <v>0</v>
      </c>
      <c r="J128" s="106"/>
      <c r="K128" s="106"/>
      <c r="L128" s="106"/>
      <c r="M128" s="106"/>
      <c r="N128" s="107">
        <f t="shared" si="19"/>
        <v>0</v>
      </c>
      <c r="O128" s="108"/>
      <c r="P128" s="109">
        <f t="shared" si="20"/>
        <v>0</v>
      </c>
      <c r="Q128" s="110"/>
      <c r="R128" s="52"/>
    </row>
    <row r="129" spans="1:18" ht="14.25" customHeight="1">
      <c r="A129" s="113"/>
      <c r="B129" s="113"/>
      <c r="C129" s="113"/>
      <c r="D129" s="105"/>
      <c r="E129" s="106"/>
      <c r="F129" s="106"/>
      <c r="G129" s="106"/>
      <c r="H129" s="106"/>
      <c r="I129" s="107">
        <f t="shared" si="18"/>
        <v>0</v>
      </c>
      <c r="J129" s="106"/>
      <c r="K129" s="106"/>
      <c r="L129" s="106"/>
      <c r="M129" s="106"/>
      <c r="N129" s="107">
        <f t="shared" si="19"/>
        <v>0</v>
      </c>
      <c r="O129" s="108"/>
      <c r="P129" s="109">
        <f t="shared" si="20"/>
        <v>0</v>
      </c>
      <c r="Q129" s="110"/>
      <c r="R129" s="52"/>
    </row>
    <row r="130" spans="1:18" ht="14.25" customHeight="1">
      <c r="A130" s="113"/>
      <c r="B130" s="113"/>
      <c r="C130" s="113"/>
      <c r="D130" s="105"/>
      <c r="E130" s="106"/>
      <c r="F130" s="106"/>
      <c r="G130" s="106"/>
      <c r="H130" s="106"/>
      <c r="I130" s="107">
        <f t="shared" si="18"/>
        <v>0</v>
      </c>
      <c r="J130" s="106"/>
      <c r="K130" s="106"/>
      <c r="L130" s="106"/>
      <c r="M130" s="106"/>
      <c r="N130" s="107">
        <f t="shared" si="19"/>
        <v>0</v>
      </c>
      <c r="O130" s="108"/>
      <c r="P130" s="109">
        <f t="shared" si="20"/>
        <v>0</v>
      </c>
      <c r="Q130" s="110"/>
      <c r="R130" s="52"/>
    </row>
    <row r="131" spans="1:18" ht="14.25" customHeight="1">
      <c r="A131" s="113"/>
      <c r="B131" s="113"/>
      <c r="C131" s="113"/>
      <c r="D131" s="105"/>
      <c r="E131" s="106"/>
      <c r="F131" s="106"/>
      <c r="G131" s="106"/>
      <c r="H131" s="106"/>
      <c r="I131" s="107">
        <f t="shared" si="18"/>
        <v>0</v>
      </c>
      <c r="J131" s="106"/>
      <c r="K131" s="106"/>
      <c r="L131" s="106"/>
      <c r="M131" s="106"/>
      <c r="N131" s="107">
        <f t="shared" si="19"/>
        <v>0</v>
      </c>
      <c r="O131" s="108"/>
      <c r="P131" s="109">
        <f t="shared" si="20"/>
        <v>0</v>
      </c>
      <c r="Q131" s="110"/>
      <c r="R131" s="52"/>
    </row>
    <row r="132" spans="1:18" ht="14.25" customHeight="1">
      <c r="A132" s="113"/>
      <c r="B132" s="113"/>
      <c r="C132" s="113"/>
      <c r="D132" s="105"/>
      <c r="E132" s="106"/>
      <c r="F132" s="106"/>
      <c r="G132" s="106"/>
      <c r="H132" s="106"/>
      <c r="I132" s="107">
        <f t="shared" si="18"/>
        <v>0</v>
      </c>
      <c r="J132" s="106"/>
      <c r="K132" s="106"/>
      <c r="L132" s="106"/>
      <c r="M132" s="106"/>
      <c r="N132" s="107">
        <f t="shared" si="19"/>
        <v>0</v>
      </c>
      <c r="O132" s="108"/>
      <c r="P132" s="109">
        <f t="shared" si="20"/>
        <v>0</v>
      </c>
      <c r="Q132" s="110"/>
      <c r="R132" s="52"/>
    </row>
    <row r="133" spans="1:18" ht="14.25" customHeight="1">
      <c r="A133" s="113"/>
      <c r="B133" s="113"/>
      <c r="C133" s="113"/>
      <c r="D133" s="105"/>
      <c r="E133" s="106"/>
      <c r="F133" s="106"/>
      <c r="G133" s="106"/>
      <c r="H133" s="106"/>
      <c r="I133" s="107">
        <f t="shared" si="18"/>
        <v>0</v>
      </c>
      <c r="J133" s="106"/>
      <c r="K133" s="106"/>
      <c r="L133" s="106"/>
      <c r="M133" s="106"/>
      <c r="N133" s="107">
        <f t="shared" si="19"/>
        <v>0</v>
      </c>
      <c r="O133" s="108"/>
      <c r="P133" s="109">
        <f t="shared" si="20"/>
        <v>0</v>
      </c>
      <c r="Q133" s="110"/>
      <c r="R133" s="52"/>
    </row>
    <row r="134" spans="1:18" ht="14.25" customHeight="1">
      <c r="A134" s="113"/>
      <c r="B134" s="113"/>
      <c r="C134" s="113"/>
      <c r="D134" s="105"/>
      <c r="E134" s="106"/>
      <c r="F134" s="106"/>
      <c r="G134" s="106"/>
      <c r="H134" s="106"/>
      <c r="I134" s="107">
        <f t="shared" si="18"/>
        <v>0</v>
      </c>
      <c r="J134" s="106"/>
      <c r="K134" s="106"/>
      <c r="L134" s="106"/>
      <c r="M134" s="106"/>
      <c r="N134" s="107">
        <f t="shared" si="19"/>
        <v>0</v>
      </c>
      <c r="O134" s="108"/>
      <c r="P134" s="109">
        <f t="shared" si="20"/>
        <v>0</v>
      </c>
      <c r="Q134" s="110"/>
      <c r="R134" s="52"/>
    </row>
    <row r="135" spans="1:18" ht="14.25" customHeight="1">
      <c r="A135" s="113"/>
      <c r="B135" s="113"/>
      <c r="C135" s="113"/>
      <c r="D135" s="105"/>
      <c r="E135" s="106"/>
      <c r="F135" s="106"/>
      <c r="G135" s="106"/>
      <c r="H135" s="106"/>
      <c r="I135" s="107">
        <f t="shared" si="18"/>
        <v>0</v>
      </c>
      <c r="J135" s="106"/>
      <c r="K135" s="106"/>
      <c r="L135" s="106"/>
      <c r="M135" s="106"/>
      <c r="N135" s="107">
        <f t="shared" si="19"/>
        <v>0</v>
      </c>
      <c r="O135" s="108"/>
      <c r="P135" s="109">
        <f t="shared" si="20"/>
        <v>0</v>
      </c>
      <c r="Q135" s="110"/>
      <c r="R135" s="52"/>
    </row>
    <row r="136" spans="1:18" ht="12.75">
      <c r="A136" s="115"/>
      <c r="B136" s="115"/>
      <c r="C136" s="115"/>
      <c r="D136" s="116"/>
      <c r="E136" s="117"/>
      <c r="F136" s="117"/>
      <c r="G136" s="117"/>
      <c r="H136" s="117"/>
      <c r="I136" s="118"/>
      <c r="J136" s="117"/>
      <c r="K136" s="117"/>
      <c r="L136" s="117"/>
      <c r="M136" s="117"/>
      <c r="N136" s="118"/>
      <c r="O136" s="52"/>
      <c r="P136" s="119"/>
      <c r="Q136" s="120"/>
      <c r="R136" s="52"/>
    </row>
    <row r="137" spans="1:18" ht="12.75">
      <c r="A137" s="115"/>
      <c r="B137" s="115"/>
      <c r="C137" s="115"/>
      <c r="D137" s="116"/>
      <c r="E137" s="117"/>
      <c r="F137" s="117"/>
      <c r="G137" s="117"/>
      <c r="H137" s="117"/>
      <c r="I137" s="118"/>
      <c r="J137" s="117"/>
      <c r="K137" s="117"/>
      <c r="L137" s="117"/>
      <c r="M137" s="117"/>
      <c r="N137" s="118"/>
      <c r="O137" s="52"/>
      <c r="P137" s="119"/>
      <c r="Q137" s="121"/>
      <c r="R137" s="52"/>
    </row>
    <row r="138" spans="1:18" ht="12.75">
      <c r="A138" s="115"/>
      <c r="B138" s="115"/>
      <c r="C138" s="115"/>
      <c r="D138" s="116"/>
      <c r="E138" s="117"/>
      <c r="F138" s="117"/>
      <c r="G138" s="117"/>
      <c r="H138" s="117"/>
      <c r="I138" s="118"/>
      <c r="J138" s="117"/>
      <c r="K138" s="117"/>
      <c r="L138" s="117"/>
      <c r="M138" s="117"/>
      <c r="N138" s="118"/>
      <c r="O138" s="52"/>
      <c r="P138" s="119"/>
      <c r="Q138" s="121"/>
      <c r="R138" s="52"/>
    </row>
    <row r="139" spans="1:18" ht="12.75">
      <c r="A139" s="115"/>
      <c r="B139" s="115"/>
      <c r="C139" s="115"/>
      <c r="D139" s="116"/>
      <c r="E139" s="117"/>
      <c r="F139" s="117"/>
      <c r="G139" s="117"/>
      <c r="H139" s="117"/>
      <c r="I139" s="118"/>
      <c r="J139" s="117"/>
      <c r="K139" s="117"/>
      <c r="L139" s="117"/>
      <c r="M139" s="117"/>
      <c r="N139" s="118"/>
      <c r="O139" s="52"/>
      <c r="P139" s="119"/>
      <c r="Q139" s="121"/>
      <c r="R139" s="52"/>
    </row>
    <row r="140" spans="1:18" ht="12.75">
      <c r="A140" s="115"/>
      <c r="B140" s="115"/>
      <c r="C140" s="115"/>
      <c r="D140" s="116"/>
      <c r="E140" s="117"/>
      <c r="F140" s="117"/>
      <c r="G140" s="117"/>
      <c r="H140" s="117"/>
      <c r="I140" s="118"/>
      <c r="J140" s="117"/>
      <c r="K140" s="117"/>
      <c r="L140" s="117"/>
      <c r="M140" s="117"/>
      <c r="N140" s="118"/>
      <c r="O140" s="52"/>
      <c r="P140" s="119"/>
      <c r="Q140" s="121"/>
      <c r="R140" s="52"/>
    </row>
    <row r="141" spans="1:18" ht="12.75">
      <c r="A141" s="115"/>
      <c r="B141" s="115"/>
      <c r="C141" s="115"/>
      <c r="D141" s="116"/>
      <c r="E141" s="117"/>
      <c r="F141" s="117"/>
      <c r="G141" s="117"/>
      <c r="H141" s="117"/>
      <c r="I141" s="118"/>
      <c r="J141" s="117"/>
      <c r="K141" s="117"/>
      <c r="L141" s="117"/>
      <c r="M141" s="117"/>
      <c r="N141" s="118"/>
      <c r="O141" s="52"/>
      <c r="P141" s="119"/>
      <c r="Q141" s="121"/>
      <c r="R141" s="52"/>
    </row>
    <row r="142" spans="1:18" ht="12.75">
      <c r="A142" s="115"/>
      <c r="B142" s="115"/>
      <c r="C142" s="115"/>
      <c r="D142" s="116"/>
      <c r="E142" s="117"/>
      <c r="F142" s="117"/>
      <c r="G142" s="117"/>
      <c r="H142" s="117"/>
      <c r="I142" s="118"/>
      <c r="J142" s="117"/>
      <c r="K142" s="117"/>
      <c r="L142" s="117"/>
      <c r="M142" s="117"/>
      <c r="N142" s="118"/>
      <c r="O142" s="52"/>
      <c r="P142" s="119"/>
      <c r="Q142" s="121"/>
      <c r="R142" s="52"/>
    </row>
    <row r="143" spans="1:18" ht="12.75">
      <c r="A143" s="115"/>
      <c r="B143" s="115"/>
      <c r="C143" s="115"/>
      <c r="D143" s="116"/>
      <c r="E143" s="117"/>
      <c r="F143" s="117"/>
      <c r="G143" s="117"/>
      <c r="H143" s="117"/>
      <c r="I143" s="118"/>
      <c r="J143" s="117"/>
      <c r="K143" s="117"/>
      <c r="L143" s="117"/>
      <c r="M143" s="117"/>
      <c r="N143" s="118"/>
      <c r="O143" s="52"/>
      <c r="P143" s="119"/>
      <c r="Q143" s="121"/>
      <c r="R143" s="52"/>
    </row>
    <row r="144" spans="1:18" ht="12.75">
      <c r="A144" s="115"/>
      <c r="B144" s="115"/>
      <c r="C144" s="115"/>
      <c r="D144" s="116"/>
      <c r="E144" s="117"/>
      <c r="F144" s="117"/>
      <c r="G144" s="117"/>
      <c r="H144" s="117"/>
      <c r="I144" s="118"/>
      <c r="J144" s="117"/>
      <c r="K144" s="117"/>
      <c r="L144" s="117"/>
      <c r="M144" s="117"/>
      <c r="N144" s="118"/>
      <c r="O144" s="52"/>
      <c r="P144" s="119"/>
      <c r="Q144" s="121"/>
      <c r="R144" s="52"/>
    </row>
    <row r="145" spans="1:18" ht="12.75">
      <c r="A145" s="115"/>
      <c r="B145" s="115"/>
      <c r="C145" s="115"/>
      <c r="D145" s="116"/>
      <c r="E145" s="117"/>
      <c r="F145" s="117"/>
      <c r="G145" s="117"/>
      <c r="H145" s="117"/>
      <c r="I145" s="118"/>
      <c r="J145" s="117"/>
      <c r="K145" s="117"/>
      <c r="L145" s="117"/>
      <c r="M145" s="117"/>
      <c r="N145" s="118"/>
      <c r="O145" s="52"/>
      <c r="P145" s="119"/>
      <c r="Q145" s="121"/>
      <c r="R145" s="52"/>
    </row>
    <row r="146" spans="1:18" ht="12.75">
      <c r="A146" s="115"/>
      <c r="B146" s="115"/>
      <c r="C146" s="115"/>
      <c r="D146" s="116"/>
      <c r="E146" s="117"/>
      <c r="F146" s="117"/>
      <c r="G146" s="117"/>
      <c r="H146" s="117"/>
      <c r="I146" s="118"/>
      <c r="J146" s="117"/>
      <c r="K146" s="117"/>
      <c r="L146" s="117"/>
      <c r="M146" s="117"/>
      <c r="N146" s="118"/>
      <c r="O146" s="52"/>
      <c r="P146" s="119"/>
      <c r="Q146" s="121"/>
      <c r="R146" s="52"/>
    </row>
    <row r="147" spans="1:18" ht="12.75">
      <c r="A147" s="115"/>
      <c r="B147" s="115"/>
      <c r="C147" s="115"/>
      <c r="D147" s="116"/>
      <c r="E147" s="117"/>
      <c r="F147" s="117"/>
      <c r="G147" s="117"/>
      <c r="H147" s="117"/>
      <c r="I147" s="118"/>
      <c r="J147" s="117"/>
      <c r="K147" s="117"/>
      <c r="L147" s="117"/>
      <c r="M147" s="117"/>
      <c r="N147" s="118"/>
      <c r="O147" s="52"/>
      <c r="P147" s="119"/>
      <c r="Q147" s="121"/>
      <c r="R147" s="52"/>
    </row>
    <row r="148" spans="1:18" ht="12.75">
      <c r="A148" s="115"/>
      <c r="B148" s="115"/>
      <c r="C148" s="115"/>
      <c r="D148" s="116"/>
      <c r="E148" s="117"/>
      <c r="F148" s="117"/>
      <c r="G148" s="117"/>
      <c r="H148" s="117"/>
      <c r="I148" s="118"/>
      <c r="J148" s="117"/>
      <c r="K148" s="117"/>
      <c r="L148" s="117"/>
      <c r="M148" s="117"/>
      <c r="N148" s="118"/>
      <c r="O148" s="52"/>
      <c r="P148" s="119"/>
      <c r="Q148" s="121"/>
      <c r="R148" s="52"/>
    </row>
    <row r="149" spans="1:18" ht="12.75">
      <c r="A149" s="115"/>
      <c r="B149" s="115"/>
      <c r="C149" s="115"/>
      <c r="D149" s="116"/>
      <c r="E149" s="117"/>
      <c r="F149" s="117"/>
      <c r="G149" s="117"/>
      <c r="H149" s="117"/>
      <c r="I149" s="118"/>
      <c r="J149" s="117"/>
      <c r="K149" s="117"/>
      <c r="L149" s="117"/>
      <c r="M149" s="117"/>
      <c r="N149" s="118"/>
      <c r="O149" s="52"/>
      <c r="P149" s="119"/>
      <c r="Q149" s="121"/>
      <c r="R149" s="52"/>
    </row>
    <row r="150" spans="1:18" ht="12.75">
      <c r="A150" s="115"/>
      <c r="B150" s="115"/>
      <c r="C150" s="115"/>
      <c r="D150" s="116"/>
      <c r="E150" s="117"/>
      <c r="F150" s="117"/>
      <c r="G150" s="117"/>
      <c r="H150" s="117"/>
      <c r="I150" s="118"/>
      <c r="J150" s="117"/>
      <c r="K150" s="117"/>
      <c r="L150" s="117"/>
      <c r="M150" s="117"/>
      <c r="N150" s="118"/>
      <c r="O150" s="52"/>
      <c r="P150" s="119"/>
      <c r="Q150" s="121"/>
      <c r="R150" s="52"/>
    </row>
    <row r="151" spans="1:18" ht="12.75">
      <c r="A151" s="115"/>
      <c r="B151" s="115"/>
      <c r="C151" s="115"/>
      <c r="D151" s="116"/>
      <c r="E151" s="117"/>
      <c r="F151" s="117"/>
      <c r="G151" s="117"/>
      <c r="H151" s="117"/>
      <c r="I151" s="118"/>
      <c r="J151" s="117"/>
      <c r="K151" s="117"/>
      <c r="L151" s="117"/>
      <c r="M151" s="117"/>
      <c r="N151" s="118"/>
      <c r="O151" s="52"/>
      <c r="P151" s="119"/>
      <c r="Q151" s="121"/>
      <c r="R151" s="52"/>
    </row>
    <row r="152" spans="1:18" ht="12.75">
      <c r="A152" s="115"/>
      <c r="B152" s="115"/>
      <c r="C152" s="115"/>
      <c r="D152" s="116"/>
      <c r="E152" s="117"/>
      <c r="F152" s="117"/>
      <c r="G152" s="117"/>
      <c r="H152" s="117"/>
      <c r="I152" s="118"/>
      <c r="J152" s="117"/>
      <c r="K152" s="117"/>
      <c r="L152" s="117"/>
      <c r="M152" s="117"/>
      <c r="N152" s="118"/>
      <c r="O152" s="52"/>
      <c r="P152" s="119"/>
      <c r="Q152" s="121"/>
      <c r="R152" s="52"/>
    </row>
    <row r="153" spans="1:18" ht="12.75">
      <c r="A153" s="115"/>
      <c r="B153" s="115"/>
      <c r="C153" s="115"/>
      <c r="D153" s="116"/>
      <c r="E153" s="117"/>
      <c r="F153" s="117"/>
      <c r="G153" s="117"/>
      <c r="H153" s="117"/>
      <c r="I153" s="118"/>
      <c r="J153" s="117"/>
      <c r="K153" s="117"/>
      <c r="L153" s="117"/>
      <c r="M153" s="117"/>
      <c r="N153" s="118"/>
      <c r="O153" s="52"/>
      <c r="P153" s="119"/>
      <c r="Q153" s="121"/>
      <c r="R153" s="52"/>
    </row>
  </sheetData>
  <sheetProtection/>
  <printOptions/>
  <pageMargins left="0.39375" right="0.39375" top="0.9840277777777777" bottom="0.9840277777777777" header="0.5118055555555555" footer="0.5118055555555555"/>
  <pageSetup fitToHeight="4" fitToWidth="1" horizontalDpi="300" verticalDpi="300" orientation="portrait" paperSize="9" scale="63" r:id="rId2"/>
  <headerFooter alignWithMargins="0">
    <oddFooter>&amp;LГлавный судья соревнований&amp;CДата:&amp;RФедерация Роллер Спорта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W262"/>
  <sheetViews>
    <sheetView showGridLines="0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C21" sqref="C21"/>
    </sheetView>
  </sheetViews>
  <sheetFormatPr defaultColWidth="11.28125" defaultRowHeight="12.75"/>
  <cols>
    <col min="1" max="3" width="19.7109375" style="66" customWidth="1"/>
    <col min="4" max="4" width="1.28515625" style="67" customWidth="1"/>
    <col min="5" max="5" width="7.140625" style="68" customWidth="1"/>
    <col min="6" max="6" width="8.00390625" style="68" customWidth="1"/>
    <col min="7" max="7" width="10.8515625" style="69" customWidth="1"/>
    <col min="8" max="8" width="7.140625" style="68" customWidth="1"/>
    <col min="9" max="9" width="8.00390625" style="68" customWidth="1"/>
    <col min="10" max="10" width="10.8515625" style="69" customWidth="1"/>
    <col min="11" max="11" width="2.140625" style="1" customWidth="1"/>
    <col min="12" max="12" width="10.57421875" style="70" customWidth="1"/>
    <col min="13" max="13" width="10.140625" style="122" customWidth="1"/>
    <col min="14" max="14" width="11.28125" style="1" customWidth="1"/>
    <col min="15" max="15" width="4.8515625" style="1" customWidth="1"/>
    <col min="16" max="16" width="11.140625" style="123" customWidth="1"/>
    <col min="17" max="17" width="28.28125" style="123" customWidth="1"/>
    <col min="18" max="18" width="6.00390625" style="1" customWidth="1"/>
    <col min="19" max="19" width="2.140625" style="1" customWidth="1"/>
    <col min="20" max="20" width="9.140625" style="1" customWidth="1"/>
    <col min="21" max="21" width="8.421875" style="1" customWidth="1"/>
    <col min="22" max="22" width="10.7109375" style="1" customWidth="1"/>
    <col min="23" max="23" width="9.7109375" style="1" customWidth="1"/>
    <col min="24" max="24" width="8.00390625" style="1" customWidth="1"/>
    <col min="25" max="25" width="10.57421875" style="1" customWidth="1"/>
    <col min="26" max="26" width="9.140625" style="1" customWidth="1"/>
    <col min="27" max="27" width="7.8515625" style="1" customWidth="1"/>
    <col min="28" max="28" width="10.57421875" style="1" customWidth="1"/>
    <col min="29" max="29" width="2.28125" style="1" customWidth="1"/>
    <col min="30" max="30" width="11.28125" style="1" customWidth="1"/>
    <col min="31" max="32" width="14.8515625" style="1" customWidth="1"/>
    <col min="33" max="34" width="14.8515625" style="124" customWidth="1"/>
    <col min="35" max="35" width="7.57421875" style="1" customWidth="1"/>
    <col min="36" max="38" width="11.28125" style="1" customWidth="1"/>
    <col min="39" max="39" width="1.8515625" style="1" customWidth="1"/>
    <col min="40" max="42" width="11.28125" style="1" customWidth="1"/>
    <col min="43" max="43" width="1.8515625" style="1" customWidth="1"/>
    <col min="44" max="46" width="11.28125" style="1" customWidth="1"/>
    <col min="47" max="49" width="10.8515625" style="1" customWidth="1"/>
    <col min="50" max="16384" width="11.28125" style="1" customWidth="1"/>
  </cols>
  <sheetData>
    <row r="1" spans="1:28" ht="23.25">
      <c r="A1" s="72"/>
      <c r="B1" s="73"/>
      <c r="C1" s="73"/>
      <c r="D1" s="74"/>
      <c r="E1" s="76" t="str">
        <f>V!$E$17</f>
        <v>"Весна в Воронеже - 2009"</v>
      </c>
      <c r="F1" s="77"/>
      <c r="G1" s="77"/>
      <c r="H1" s="77"/>
      <c r="I1" s="77"/>
      <c r="J1" s="77"/>
      <c r="K1" s="77"/>
      <c r="L1" s="77"/>
      <c r="M1" s="77"/>
      <c r="N1" s="77"/>
      <c r="O1" s="281"/>
      <c r="P1" s="282"/>
      <c r="Q1" s="283" t="str">
        <f>E1</f>
        <v>"Весна в Воронеже - 2009"</v>
      </c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4"/>
    </row>
    <row r="2" spans="1:49" ht="24" thickBot="1">
      <c r="A2" s="80"/>
      <c r="B2" s="81"/>
      <c r="C2" s="81"/>
      <c r="D2" s="82"/>
      <c r="E2" s="84" t="str">
        <f>V!$E$18</f>
        <v>Воронеж, 9-10 мая 2009 г.</v>
      </c>
      <c r="F2" s="85"/>
      <c r="G2" s="85"/>
      <c r="H2" s="85"/>
      <c r="I2" s="85"/>
      <c r="J2" s="85"/>
      <c r="K2" s="85"/>
      <c r="L2" s="85"/>
      <c r="M2" s="85"/>
      <c r="N2" s="85"/>
      <c r="O2" s="285"/>
      <c r="P2" s="286"/>
      <c r="Q2" s="287" t="str">
        <f>E2</f>
        <v>Воронеж, 9-10 мая 2009 г.</v>
      </c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8"/>
      <c r="AE2" s="17"/>
      <c r="AF2" s="17"/>
      <c r="AG2" s="127"/>
      <c r="AH2" s="12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1:49" ht="27.75" customHeight="1">
      <c r="A3" s="88"/>
      <c r="B3" s="88"/>
      <c r="C3" s="88"/>
      <c r="D3" s="89"/>
      <c r="E3" s="30"/>
      <c r="F3" s="1"/>
      <c r="G3" s="1"/>
      <c r="H3" s="1"/>
      <c r="I3" s="1"/>
      <c r="J3" s="1"/>
      <c r="L3" s="1"/>
      <c r="M3" s="128"/>
      <c r="AE3" s="17"/>
      <c r="AF3" s="17"/>
      <c r="AG3" s="127"/>
      <c r="AH3" s="12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</row>
    <row r="4" spans="1:49" ht="24" customHeight="1">
      <c r="A4" s="129"/>
      <c r="B4" s="130"/>
      <c r="C4" s="130"/>
      <c r="D4" s="130"/>
      <c r="E4" s="131"/>
      <c r="F4" s="131"/>
      <c r="G4" s="132"/>
      <c r="H4" s="1"/>
      <c r="I4" s="1"/>
      <c r="J4" s="1"/>
      <c r="L4" s="1"/>
      <c r="M4" s="128"/>
      <c r="O4" s="129"/>
      <c r="AE4" s="133"/>
      <c r="AF4" s="17"/>
      <c r="AG4" s="127"/>
      <c r="AH4" s="12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spans="1:49" ht="15.75">
      <c r="A5" s="134"/>
      <c r="B5" s="135"/>
      <c r="C5" s="130"/>
      <c r="D5" s="130"/>
      <c r="E5" s="136"/>
      <c r="F5" s="136"/>
      <c r="G5" s="137"/>
      <c r="H5" s="1"/>
      <c r="I5" s="1"/>
      <c r="J5" s="1"/>
      <c r="L5" s="1"/>
      <c r="M5" s="128"/>
      <c r="AE5" s="17"/>
      <c r="AF5" s="17"/>
      <c r="AG5" s="127"/>
      <c r="AH5" s="12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6" spans="1:49" ht="15.75">
      <c r="A6" s="138" t="s">
        <v>85</v>
      </c>
      <c r="B6" s="139"/>
      <c r="C6" s="140"/>
      <c r="D6" s="89"/>
      <c r="E6" s="93"/>
      <c r="F6" s="141" t="s">
        <v>34</v>
      </c>
      <c r="G6" s="142"/>
      <c r="H6" s="94"/>
      <c r="I6" s="94" t="s">
        <v>35</v>
      </c>
      <c r="J6" s="143"/>
      <c r="K6" s="144"/>
      <c r="L6" s="145"/>
      <c r="M6" s="146"/>
      <c r="O6" s="147" t="s">
        <v>86</v>
      </c>
      <c r="P6" s="148"/>
      <c r="Q6" s="149"/>
      <c r="R6" s="150" t="s">
        <v>87</v>
      </c>
      <c r="T6" s="306" t="s">
        <v>34</v>
      </c>
      <c r="U6" s="306"/>
      <c r="V6" s="306"/>
      <c r="W6" s="306" t="s">
        <v>35</v>
      </c>
      <c r="X6" s="306"/>
      <c r="Y6" s="306"/>
      <c r="Z6" s="306" t="s">
        <v>88</v>
      </c>
      <c r="AA6" s="306"/>
      <c r="AB6" s="306"/>
      <c r="AE6" s="151" t="s">
        <v>89</v>
      </c>
      <c r="AF6" s="152"/>
      <c r="AG6" s="153"/>
      <c r="AH6" s="153"/>
      <c r="AI6" s="154"/>
      <c r="AJ6" s="305"/>
      <c r="AK6" s="305"/>
      <c r="AL6" s="305"/>
      <c r="AM6" s="17"/>
      <c r="AN6" s="305"/>
      <c r="AO6" s="305"/>
      <c r="AP6" s="305"/>
      <c r="AQ6" s="17"/>
      <c r="AR6" s="305"/>
      <c r="AS6" s="305"/>
      <c r="AT6" s="305"/>
      <c r="AU6" s="17"/>
      <c r="AV6" s="17"/>
      <c r="AW6" s="17"/>
    </row>
    <row r="7" spans="1:49" s="161" customFormat="1" ht="29.25" customHeight="1">
      <c r="A7" s="96" t="s">
        <v>20</v>
      </c>
      <c r="B7" s="155" t="s">
        <v>21</v>
      </c>
      <c r="C7" s="96" t="s">
        <v>22</v>
      </c>
      <c r="D7" s="89"/>
      <c r="E7" s="98" t="s">
        <v>90</v>
      </c>
      <c r="F7" s="98" t="s">
        <v>39</v>
      </c>
      <c r="G7" s="156" t="s">
        <v>40</v>
      </c>
      <c r="H7" s="98" t="s">
        <v>90</v>
      </c>
      <c r="I7" s="98" t="s">
        <v>39</v>
      </c>
      <c r="J7" s="157" t="s">
        <v>40</v>
      </c>
      <c r="K7" s="158"/>
      <c r="L7" s="159" t="s">
        <v>91</v>
      </c>
      <c r="M7" s="160" t="s">
        <v>42</v>
      </c>
      <c r="O7" s="23"/>
      <c r="P7" s="162" t="s">
        <v>20</v>
      </c>
      <c r="Q7" s="163" t="s">
        <v>21</v>
      </c>
      <c r="R7" s="160" t="s">
        <v>92</v>
      </c>
      <c r="S7" s="33"/>
      <c r="T7" s="98" t="s">
        <v>90</v>
      </c>
      <c r="U7" s="98" t="s">
        <v>39</v>
      </c>
      <c r="V7" s="156" t="s">
        <v>40</v>
      </c>
      <c r="W7" s="98" t="s">
        <v>90</v>
      </c>
      <c r="X7" s="98" t="s">
        <v>39</v>
      </c>
      <c r="Y7" s="156" t="s">
        <v>40</v>
      </c>
      <c r="Z7" s="98" t="s">
        <v>90</v>
      </c>
      <c r="AA7" s="98" t="s">
        <v>39</v>
      </c>
      <c r="AB7" s="156" t="s">
        <v>40</v>
      </c>
      <c r="AC7" s="33"/>
      <c r="AD7" s="1"/>
      <c r="AE7" s="96" t="s">
        <v>20</v>
      </c>
      <c r="AF7" s="96" t="s">
        <v>21</v>
      </c>
      <c r="AG7" s="96" t="s">
        <v>22</v>
      </c>
      <c r="AH7" s="96" t="s">
        <v>93</v>
      </c>
      <c r="AI7" s="96" t="s">
        <v>42</v>
      </c>
      <c r="AJ7" s="164"/>
      <c r="AK7" s="164"/>
      <c r="AL7" s="165"/>
      <c r="AM7" s="17"/>
      <c r="AN7" s="164"/>
      <c r="AO7" s="164"/>
      <c r="AP7" s="165"/>
      <c r="AQ7" s="17"/>
      <c r="AR7" s="164"/>
      <c r="AS7" s="164"/>
      <c r="AT7" s="165"/>
      <c r="AU7" s="166"/>
      <c r="AV7" s="166"/>
      <c r="AW7" s="166"/>
    </row>
    <row r="8" spans="1:49" ht="15" customHeight="1">
      <c r="A8" s="129" t="s">
        <v>43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167" t="str">
        <f>A8</f>
        <v>Женщины</v>
      </c>
      <c r="Q8" s="168"/>
      <c r="R8" s="33"/>
      <c r="S8" s="33"/>
      <c r="AC8" s="33"/>
      <c r="AE8" s="129" t="s">
        <v>94</v>
      </c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 ht="15" customHeight="1">
      <c r="A9" s="258" t="s">
        <v>44</v>
      </c>
      <c r="B9" s="258" t="s">
        <v>45</v>
      </c>
      <c r="C9" s="271" t="s">
        <v>113</v>
      </c>
      <c r="D9" s="169"/>
      <c r="E9" s="106">
        <v>6.24</v>
      </c>
      <c r="F9" s="106">
        <v>0</v>
      </c>
      <c r="G9" s="107">
        <f>E9+F9*V!$E$20</f>
        <v>6.24</v>
      </c>
      <c r="H9" s="106">
        <v>6.39</v>
      </c>
      <c r="I9" s="106">
        <v>0</v>
      </c>
      <c r="J9" s="107">
        <f>H9+I9*V!$E$20</f>
        <v>6.39</v>
      </c>
      <c r="K9" s="108"/>
      <c r="L9" s="109">
        <f aca="true" t="shared" si="0" ref="L9:L16">MIN(J9,G9)</f>
        <v>6.24</v>
      </c>
      <c r="M9" s="113">
        <v>1</v>
      </c>
      <c r="N9" s="52"/>
      <c r="O9" s="170"/>
      <c r="P9" s="303" t="s">
        <v>98</v>
      </c>
      <c r="Q9" s="303"/>
      <c r="R9" s="132"/>
      <c r="S9" s="132"/>
      <c r="AC9" s="33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1" t="str">
        <f aca="true" t="shared" si="1" ref="AU9:AU39">A9&amp;B9</f>
        <v>СурмачЕкатерина</v>
      </c>
      <c r="AV9" s="171" t="str">
        <f aca="true" t="shared" si="2" ref="AV9:AV39">C9</f>
        <v>Воронеж</v>
      </c>
      <c r="AW9" s="172">
        <f aca="true" t="shared" si="3" ref="AW9:AW39">L9</f>
        <v>6.24</v>
      </c>
    </row>
    <row r="10" spans="1:49" ht="15" customHeight="1">
      <c r="A10" s="258" t="s">
        <v>46</v>
      </c>
      <c r="B10" s="258" t="s">
        <v>47</v>
      </c>
      <c r="C10" s="271" t="s">
        <v>101</v>
      </c>
      <c r="D10" s="169"/>
      <c r="E10" s="106">
        <v>6.33</v>
      </c>
      <c r="F10" s="106">
        <v>1</v>
      </c>
      <c r="G10" s="107">
        <f>E10+F10*V!$E$20</f>
        <v>6.53</v>
      </c>
      <c r="H10" s="106">
        <v>6.34</v>
      </c>
      <c r="I10" s="106">
        <v>0</v>
      </c>
      <c r="J10" s="107">
        <f>H10+I10*V!$E$20</f>
        <v>6.34</v>
      </c>
      <c r="K10" s="108"/>
      <c r="L10" s="109">
        <f t="shared" si="0"/>
        <v>6.34</v>
      </c>
      <c r="M10" s="113">
        <v>2</v>
      </c>
      <c r="N10" s="52"/>
      <c r="O10" s="173" t="s">
        <v>99</v>
      </c>
      <c r="P10" s="49"/>
      <c r="Q10" s="49"/>
      <c r="R10" s="174"/>
      <c r="S10" s="175"/>
      <c r="T10" s="106"/>
      <c r="U10" s="106"/>
      <c r="V10" s="176">
        <f>T10+U10*V!$E$20</f>
        <v>0</v>
      </c>
      <c r="W10" s="106"/>
      <c r="X10" s="106"/>
      <c r="Y10" s="176">
        <f>W10+X10*V!$E$20</f>
        <v>0</v>
      </c>
      <c r="Z10" s="106"/>
      <c r="AA10" s="106"/>
      <c r="AB10" s="176">
        <f>Z10+AA10*V!$E$20</f>
        <v>0</v>
      </c>
      <c r="AC10" s="33"/>
      <c r="AE10" s="260" t="s">
        <v>52</v>
      </c>
      <c r="AF10" s="260" t="s">
        <v>53</v>
      </c>
      <c r="AG10" s="177" t="str">
        <f aca="true" t="shared" si="4" ref="AG10:AG34">VLOOKUP(AE10&amp;AF10,$AU$9:$AV$39,2,FALSE)</f>
        <v>Москва</v>
      </c>
      <c r="AH10" s="177">
        <f aca="true" t="shared" si="5" ref="AH10:AH34">VLOOKUP(AE10&amp;AF10,$AU$9:$AW$39,3,FALSE)</f>
        <v>6.46</v>
      </c>
      <c r="AI10" s="178">
        <v>1</v>
      </c>
      <c r="AJ10" s="30" t="s">
        <v>100</v>
      </c>
      <c r="AK10" s="30"/>
      <c r="AL10" s="30"/>
      <c r="AM10" s="17"/>
      <c r="AN10" s="30"/>
      <c r="AO10" s="30"/>
      <c r="AP10" s="30"/>
      <c r="AQ10" s="17"/>
      <c r="AR10" s="30"/>
      <c r="AS10" s="30"/>
      <c r="AT10" s="30"/>
      <c r="AU10" s="171" t="str">
        <f t="shared" si="1"/>
        <v>ИсаеваЮлия</v>
      </c>
      <c r="AV10" s="171" t="str">
        <f t="shared" si="2"/>
        <v>Новочеркасск</v>
      </c>
      <c r="AW10" s="172">
        <f t="shared" si="3"/>
        <v>6.34</v>
      </c>
    </row>
    <row r="11" spans="1:49" ht="15" customHeight="1">
      <c r="A11" s="260" t="s">
        <v>52</v>
      </c>
      <c r="B11" s="260" t="s">
        <v>53</v>
      </c>
      <c r="C11" s="270" t="s">
        <v>97</v>
      </c>
      <c r="D11" s="169"/>
      <c r="E11" s="106">
        <v>6.49</v>
      </c>
      <c r="F11" s="106">
        <v>0</v>
      </c>
      <c r="G11" s="107">
        <f>E11+F11*V!$E$20</f>
        <v>6.49</v>
      </c>
      <c r="H11" s="106">
        <v>6.46</v>
      </c>
      <c r="I11" s="106">
        <v>0</v>
      </c>
      <c r="J11" s="107">
        <f>H11+I11*V!$E$20</f>
        <v>6.46</v>
      </c>
      <c r="K11" s="108"/>
      <c r="L11" s="109">
        <f t="shared" si="0"/>
        <v>6.46</v>
      </c>
      <c r="M11" s="113">
        <v>3</v>
      </c>
      <c r="N11" s="52"/>
      <c r="O11" s="173" t="s">
        <v>102</v>
      </c>
      <c r="P11" s="179"/>
      <c r="Q11" s="57"/>
      <c r="R11" s="180"/>
      <c r="S11" s="181"/>
      <c r="T11" s="106"/>
      <c r="U11" s="106"/>
      <c r="V11" s="176">
        <f>T11+U11*V!$E$20</f>
        <v>0</v>
      </c>
      <c r="W11" s="106"/>
      <c r="X11" s="106"/>
      <c r="Y11" s="176">
        <f>W11+X11*V!$E$20</f>
        <v>0</v>
      </c>
      <c r="Z11" s="106"/>
      <c r="AA11" s="106"/>
      <c r="AB11" s="176">
        <f>Z11+AA11*V!$E$20</f>
        <v>0</v>
      </c>
      <c r="AC11" s="33"/>
      <c r="AE11" s="258" t="s">
        <v>44</v>
      </c>
      <c r="AF11" s="258" t="s">
        <v>45</v>
      </c>
      <c r="AG11" s="177" t="str">
        <f t="shared" si="4"/>
        <v>Воронеж</v>
      </c>
      <c r="AH11" s="177">
        <f t="shared" si="5"/>
        <v>6.24</v>
      </c>
      <c r="AI11" s="178">
        <v>2</v>
      </c>
      <c r="AJ11" s="30" t="s">
        <v>103</v>
      </c>
      <c r="AK11" s="30"/>
      <c r="AL11" s="30"/>
      <c r="AM11" s="182"/>
      <c r="AN11" s="30"/>
      <c r="AO11" s="30"/>
      <c r="AP11" s="30"/>
      <c r="AQ11" s="182"/>
      <c r="AR11" s="30"/>
      <c r="AS11" s="30"/>
      <c r="AT11" s="30"/>
      <c r="AU11" s="171" t="str">
        <f t="shared" si="1"/>
        <v>ЛысенкоКристина</v>
      </c>
      <c r="AV11" s="171" t="str">
        <f t="shared" si="2"/>
        <v>Москва</v>
      </c>
      <c r="AW11" s="172">
        <f t="shared" si="3"/>
        <v>6.46</v>
      </c>
    </row>
    <row r="12" spans="1:49" ht="15" customHeight="1">
      <c r="A12" s="258" t="s">
        <v>66</v>
      </c>
      <c r="B12" s="258" t="s">
        <v>106</v>
      </c>
      <c r="C12" s="271" t="s">
        <v>107</v>
      </c>
      <c r="D12" s="169"/>
      <c r="E12" s="106">
        <v>6.76</v>
      </c>
      <c r="F12" s="106">
        <v>1</v>
      </c>
      <c r="G12" s="107">
        <f>E12+F12*V!$E$20</f>
        <v>6.96</v>
      </c>
      <c r="H12" s="106">
        <v>6.66</v>
      </c>
      <c r="I12" s="106">
        <v>3</v>
      </c>
      <c r="J12" s="107">
        <f>H12+I12*V!$E$20</f>
        <v>7.26</v>
      </c>
      <c r="K12" s="108"/>
      <c r="L12" s="109">
        <f t="shared" si="0"/>
        <v>6.96</v>
      </c>
      <c r="M12" s="113">
        <v>4</v>
      </c>
      <c r="N12" s="52"/>
      <c r="O12" s="170"/>
      <c r="P12" s="183" t="s">
        <v>104</v>
      </c>
      <c r="Q12" s="184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33"/>
      <c r="AE12" s="258" t="s">
        <v>46</v>
      </c>
      <c r="AF12" s="258" t="s">
        <v>47</v>
      </c>
      <c r="AG12" s="177" t="str">
        <f t="shared" si="4"/>
        <v>Новочеркасск</v>
      </c>
      <c r="AH12" s="177">
        <f t="shared" si="5"/>
        <v>6.34</v>
      </c>
      <c r="AI12" s="185">
        <v>3</v>
      </c>
      <c r="AJ12" s="182" t="s">
        <v>105</v>
      </c>
      <c r="AK12" s="186"/>
      <c r="AL12" s="187"/>
      <c r="AM12" s="182"/>
      <c r="AN12" s="182"/>
      <c r="AO12" s="186"/>
      <c r="AP12" s="187"/>
      <c r="AQ12" s="182"/>
      <c r="AR12" s="182"/>
      <c r="AS12" s="186"/>
      <c r="AT12" s="187"/>
      <c r="AU12" s="171" t="str">
        <f t="shared" si="1"/>
        <v>МелешкевичДарья</v>
      </c>
      <c r="AV12" s="171" t="str">
        <f t="shared" si="2"/>
        <v>Новороссийск</v>
      </c>
      <c r="AW12" s="172">
        <f t="shared" si="3"/>
        <v>6.96</v>
      </c>
    </row>
    <row r="13" spans="1:49" ht="15" customHeight="1">
      <c r="A13" s="258" t="s">
        <v>49</v>
      </c>
      <c r="B13" s="258" t="s">
        <v>50</v>
      </c>
      <c r="C13" s="271" t="s">
        <v>51</v>
      </c>
      <c r="D13" s="169"/>
      <c r="E13" s="106">
        <v>7.59</v>
      </c>
      <c r="F13" s="106">
        <v>0</v>
      </c>
      <c r="G13" s="107">
        <f>E13+F13*V!$E$20</f>
        <v>7.59</v>
      </c>
      <c r="H13" s="106">
        <v>7.82</v>
      </c>
      <c r="I13" s="106">
        <v>13</v>
      </c>
      <c r="J13" s="107">
        <f>H13+I13*V!$E$20</f>
        <v>10.42</v>
      </c>
      <c r="K13" s="108"/>
      <c r="L13" s="109">
        <f t="shared" si="0"/>
        <v>7.59</v>
      </c>
      <c r="M13" s="113">
        <v>5</v>
      </c>
      <c r="N13" s="52"/>
      <c r="O13" s="173" t="s">
        <v>108</v>
      </c>
      <c r="P13" s="49"/>
      <c r="Q13" s="49"/>
      <c r="R13" s="174"/>
      <c r="S13" s="175"/>
      <c r="T13" s="106"/>
      <c r="U13" s="106"/>
      <c r="V13" s="176">
        <f>T13+U13*V!$E$20</f>
        <v>0</v>
      </c>
      <c r="W13" s="106"/>
      <c r="X13" s="106"/>
      <c r="Y13" s="176">
        <f>W13+X13*V!$E$20</f>
        <v>0</v>
      </c>
      <c r="Z13" s="106"/>
      <c r="AA13" s="106"/>
      <c r="AB13" s="176">
        <f>Z13+AA13*V!$E$20</f>
        <v>0</v>
      </c>
      <c r="AC13" s="33"/>
      <c r="AE13" s="258" t="s">
        <v>66</v>
      </c>
      <c r="AF13" s="258" t="s">
        <v>106</v>
      </c>
      <c r="AG13" s="177" t="str">
        <f t="shared" si="4"/>
        <v>Новороссийск</v>
      </c>
      <c r="AH13" s="177">
        <f t="shared" si="5"/>
        <v>6.96</v>
      </c>
      <c r="AI13" s="185">
        <v>4</v>
      </c>
      <c r="AJ13" s="17" t="s">
        <v>109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1" t="str">
        <f t="shared" si="1"/>
        <v>ЕрмоловаАнна</v>
      </c>
      <c r="AV13" s="171" t="str">
        <f t="shared" si="2"/>
        <v>Белгород</v>
      </c>
      <c r="AW13" s="172">
        <f t="shared" si="3"/>
        <v>7.59</v>
      </c>
    </row>
    <row r="14" spans="1:49" ht="15" customHeight="1">
      <c r="A14" s="258" t="s">
        <v>110</v>
      </c>
      <c r="B14" s="258" t="s">
        <v>45</v>
      </c>
      <c r="C14" s="271" t="s">
        <v>107</v>
      </c>
      <c r="D14" s="169"/>
      <c r="E14" s="106">
        <v>7.41</v>
      </c>
      <c r="F14" s="106">
        <v>7</v>
      </c>
      <c r="G14" s="107">
        <f>E14+F14*V!$E$20</f>
        <v>8.81</v>
      </c>
      <c r="H14" s="106">
        <v>7</v>
      </c>
      <c r="I14" s="106">
        <v>4</v>
      </c>
      <c r="J14" s="107">
        <f>H14+I14*V!$E$20</f>
        <v>7.8</v>
      </c>
      <c r="K14" s="108"/>
      <c r="L14" s="109">
        <f t="shared" si="0"/>
        <v>7.8</v>
      </c>
      <c r="M14" s="113">
        <v>6</v>
      </c>
      <c r="N14" s="52"/>
      <c r="O14" s="173" t="s">
        <v>111</v>
      </c>
      <c r="P14" s="179"/>
      <c r="Q14" s="57"/>
      <c r="R14" s="180"/>
      <c r="S14" s="181"/>
      <c r="T14" s="106"/>
      <c r="U14" s="106"/>
      <c r="V14" s="176">
        <f>T14+U14*V!$E$20</f>
        <v>0</v>
      </c>
      <c r="W14" s="106"/>
      <c r="X14" s="106"/>
      <c r="Y14" s="176">
        <f>W14+X14*V!$E$20</f>
        <v>0</v>
      </c>
      <c r="Z14" s="106"/>
      <c r="AA14" s="106"/>
      <c r="AB14" s="176">
        <f>Z14+AA14*V!$E$20</f>
        <v>0</v>
      </c>
      <c r="AC14" s="33"/>
      <c r="AE14" s="258" t="s">
        <v>49</v>
      </c>
      <c r="AF14" s="258" t="s">
        <v>50</v>
      </c>
      <c r="AG14" s="177" t="str">
        <f t="shared" si="4"/>
        <v>Белгород</v>
      </c>
      <c r="AH14" s="177">
        <f t="shared" si="5"/>
        <v>7.59</v>
      </c>
      <c r="AI14" s="188">
        <v>5</v>
      </c>
      <c r="AJ14" s="30" t="s">
        <v>112</v>
      </c>
      <c r="AK14" s="30"/>
      <c r="AL14" s="30"/>
      <c r="AM14" s="17"/>
      <c r="AN14" s="30"/>
      <c r="AO14" s="30"/>
      <c r="AP14" s="30"/>
      <c r="AQ14" s="17"/>
      <c r="AR14" s="30"/>
      <c r="AS14" s="30"/>
      <c r="AT14" s="30"/>
      <c r="AU14" s="171" t="str">
        <f t="shared" si="1"/>
        <v>ГришинаЕкатерина</v>
      </c>
      <c r="AV14" s="171" t="str">
        <f t="shared" si="2"/>
        <v>Новороссийск</v>
      </c>
      <c r="AW14" s="172">
        <f t="shared" si="3"/>
        <v>7.8</v>
      </c>
    </row>
    <row r="15" spans="1:49" ht="15" customHeight="1">
      <c r="A15" s="258" t="s">
        <v>95</v>
      </c>
      <c r="B15" s="258" t="s">
        <v>96</v>
      </c>
      <c r="C15" s="271" t="s">
        <v>97</v>
      </c>
      <c r="D15" s="169"/>
      <c r="E15" s="106">
        <v>7.61</v>
      </c>
      <c r="F15" s="106">
        <v>1</v>
      </c>
      <c r="G15" s="107">
        <f>E15+F15*V!$E$20</f>
        <v>7.8100000000000005</v>
      </c>
      <c r="H15" s="106">
        <v>7.81</v>
      </c>
      <c r="I15" s="106">
        <v>2</v>
      </c>
      <c r="J15" s="107">
        <f>H15+I15*V!$E$20</f>
        <v>8.209999999999999</v>
      </c>
      <c r="K15" s="108"/>
      <c r="L15" s="109">
        <f t="shared" si="0"/>
        <v>7.8100000000000005</v>
      </c>
      <c r="M15" s="113">
        <v>7</v>
      </c>
      <c r="N15" s="52"/>
      <c r="O15" s="170"/>
      <c r="P15" s="183" t="s">
        <v>114</v>
      </c>
      <c r="Q15" s="184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33"/>
      <c r="AE15" s="258" t="s">
        <v>110</v>
      </c>
      <c r="AF15" s="258" t="s">
        <v>45</v>
      </c>
      <c r="AG15" s="177" t="str">
        <f t="shared" si="4"/>
        <v>Новороссийск</v>
      </c>
      <c r="AH15" s="177">
        <f t="shared" si="5"/>
        <v>7.8</v>
      </c>
      <c r="AI15" s="188">
        <v>6</v>
      </c>
      <c r="AJ15" s="30" t="s">
        <v>112</v>
      </c>
      <c r="AK15" s="30"/>
      <c r="AL15" s="30"/>
      <c r="AM15" s="182"/>
      <c r="AN15" s="30"/>
      <c r="AO15" s="30"/>
      <c r="AP15" s="30"/>
      <c r="AQ15" s="182"/>
      <c r="AR15" s="30"/>
      <c r="AS15" s="30"/>
      <c r="AT15" s="30"/>
      <c r="AU15" s="171" t="str">
        <f t="shared" si="1"/>
        <v>ГудылинаМария</v>
      </c>
      <c r="AV15" s="171" t="str">
        <f t="shared" si="2"/>
        <v>Москва</v>
      </c>
      <c r="AW15" s="172">
        <f t="shared" si="3"/>
        <v>7.8100000000000005</v>
      </c>
    </row>
    <row r="16" spans="1:49" ht="15" customHeight="1">
      <c r="A16" s="262" t="s">
        <v>191</v>
      </c>
      <c r="B16" s="262" t="s">
        <v>192</v>
      </c>
      <c r="C16" s="262" t="s">
        <v>97</v>
      </c>
      <c r="D16" s="169"/>
      <c r="E16" s="106">
        <v>7.14</v>
      </c>
      <c r="F16" s="106">
        <v>7</v>
      </c>
      <c r="G16" s="107">
        <f>E16+F16*V!$E$20</f>
        <v>8.54</v>
      </c>
      <c r="H16" s="106">
        <v>7.58</v>
      </c>
      <c r="I16" s="106">
        <v>4</v>
      </c>
      <c r="J16" s="107">
        <f>H16+I16*V!$E$20</f>
        <v>8.38</v>
      </c>
      <c r="K16" s="108"/>
      <c r="L16" s="109">
        <f t="shared" si="0"/>
        <v>8.38</v>
      </c>
      <c r="M16" s="113">
        <v>8</v>
      </c>
      <c r="N16" s="52"/>
      <c r="O16" s="173" t="s">
        <v>115</v>
      </c>
      <c r="P16" s="49"/>
      <c r="Q16" s="49"/>
      <c r="R16" s="174"/>
      <c r="S16" s="175"/>
      <c r="T16" s="106"/>
      <c r="U16" s="106"/>
      <c r="V16" s="176">
        <f>T16+U16*V!$E$20</f>
        <v>0</v>
      </c>
      <c r="W16" s="106"/>
      <c r="X16" s="106"/>
      <c r="Y16" s="176">
        <f>W16+X16*V!$E$20</f>
        <v>0</v>
      </c>
      <c r="Z16" s="106"/>
      <c r="AA16" s="106"/>
      <c r="AB16" s="176">
        <f>Z16+AA16*V!$E$20</f>
        <v>0</v>
      </c>
      <c r="AC16" s="33"/>
      <c r="AE16" s="258" t="s">
        <v>95</v>
      </c>
      <c r="AF16" s="258" t="s">
        <v>96</v>
      </c>
      <c r="AG16" s="177" t="str">
        <f t="shared" si="4"/>
        <v>Москва</v>
      </c>
      <c r="AH16" s="177">
        <f t="shared" si="5"/>
        <v>7.8100000000000005</v>
      </c>
      <c r="AI16" s="188">
        <v>7</v>
      </c>
      <c r="AJ16" s="30" t="s">
        <v>112</v>
      </c>
      <c r="AK16" s="186"/>
      <c r="AL16" s="187"/>
      <c r="AM16" s="182"/>
      <c r="AN16" s="182"/>
      <c r="AO16" s="186"/>
      <c r="AP16" s="187"/>
      <c r="AQ16" s="182"/>
      <c r="AR16" s="182"/>
      <c r="AS16" s="186"/>
      <c r="AT16" s="186"/>
      <c r="AU16" s="171" t="str">
        <f t="shared" si="1"/>
        <v>КрутенюкАнастасия</v>
      </c>
      <c r="AV16" s="171" t="str">
        <f t="shared" si="2"/>
        <v>Москва</v>
      </c>
      <c r="AW16" s="172">
        <f t="shared" si="3"/>
        <v>8.38</v>
      </c>
    </row>
    <row r="17" spans="4:49" ht="15" customHeight="1">
      <c r="D17" s="169"/>
      <c r="E17" s="106"/>
      <c r="F17" s="106"/>
      <c r="G17" s="107">
        <f>E17+F17*V!$E$20</f>
        <v>0</v>
      </c>
      <c r="H17" s="106"/>
      <c r="I17" s="106"/>
      <c r="J17" s="107">
        <f>H17+I17*V!$E$20</f>
        <v>0</v>
      </c>
      <c r="K17" s="108"/>
      <c r="L17" s="109">
        <f aca="true" t="shared" si="6" ref="L17:L39">MIN(J17,G17)</f>
        <v>0</v>
      </c>
      <c r="M17" s="113"/>
      <c r="N17" s="52"/>
      <c r="O17" s="173" t="s">
        <v>116</v>
      </c>
      <c r="P17" s="179"/>
      <c r="Q17" s="57"/>
      <c r="R17" s="180"/>
      <c r="S17" s="181"/>
      <c r="T17" s="106"/>
      <c r="U17" s="106"/>
      <c r="V17" s="176">
        <f>T17+U17*V!$E$20</f>
        <v>0</v>
      </c>
      <c r="W17" s="106"/>
      <c r="X17" s="106"/>
      <c r="Y17" s="176">
        <f>W17+X17*V!$E$20</f>
        <v>0</v>
      </c>
      <c r="Z17" s="106"/>
      <c r="AA17" s="106"/>
      <c r="AB17" s="176">
        <f>Z17+AA17*V!$E$20</f>
        <v>0</v>
      </c>
      <c r="AC17" s="33"/>
      <c r="AE17" s="262" t="s">
        <v>191</v>
      </c>
      <c r="AF17" s="262" t="s">
        <v>192</v>
      </c>
      <c r="AG17" s="177" t="str">
        <f t="shared" si="4"/>
        <v>Москва</v>
      </c>
      <c r="AH17" s="177">
        <f t="shared" si="5"/>
        <v>8.38</v>
      </c>
      <c r="AI17" s="188">
        <v>8</v>
      </c>
      <c r="AJ17" s="30" t="s">
        <v>112</v>
      </c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1" t="str">
        <f>A53&amp;B53</f>
        <v>ШеварутинДмитрий</v>
      </c>
      <c r="AV17" s="171" t="str">
        <f>C53</f>
        <v>Москва</v>
      </c>
      <c r="AW17" s="172">
        <f t="shared" si="3"/>
        <v>0</v>
      </c>
    </row>
    <row r="18" spans="1:49" ht="15" customHeight="1">
      <c r="A18" s="113"/>
      <c r="B18" s="113"/>
      <c r="C18" s="113"/>
      <c r="D18" s="169"/>
      <c r="E18" s="106"/>
      <c r="F18" s="106"/>
      <c r="G18" s="107">
        <f>E18+F18*V!$E$20</f>
        <v>0</v>
      </c>
      <c r="H18" s="106"/>
      <c r="I18" s="106"/>
      <c r="J18" s="107">
        <f>H18+I18*V!$E$20</f>
        <v>0</v>
      </c>
      <c r="K18" s="108"/>
      <c r="L18" s="109">
        <f t="shared" si="6"/>
        <v>0</v>
      </c>
      <c r="M18" s="113"/>
      <c r="N18" s="52"/>
      <c r="O18" s="170"/>
      <c r="P18" s="303" t="s">
        <v>117</v>
      </c>
      <c r="Q18" s="303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33"/>
      <c r="AE18" s="113"/>
      <c r="AF18" s="113"/>
      <c r="AG18" s="177">
        <f t="shared" si="4"/>
        <v>0</v>
      </c>
      <c r="AH18" s="177">
        <f t="shared" si="5"/>
        <v>0</v>
      </c>
      <c r="AI18" s="189">
        <v>9</v>
      </c>
      <c r="AJ18" s="30" t="s">
        <v>118</v>
      </c>
      <c r="AK18" s="30"/>
      <c r="AL18" s="30"/>
      <c r="AM18" s="17"/>
      <c r="AN18" s="30"/>
      <c r="AO18" s="30"/>
      <c r="AP18" s="30"/>
      <c r="AQ18" s="17"/>
      <c r="AR18" s="30"/>
      <c r="AS18" s="30"/>
      <c r="AT18" s="30"/>
      <c r="AU18" s="171">
        <f t="shared" si="1"/>
      </c>
      <c r="AV18" s="171">
        <f t="shared" si="2"/>
        <v>0</v>
      </c>
      <c r="AW18" s="172">
        <f t="shared" si="3"/>
        <v>0</v>
      </c>
    </row>
    <row r="19" spans="1:49" ht="15" customHeight="1">
      <c r="A19" s="113"/>
      <c r="B19" s="113"/>
      <c r="C19" s="113"/>
      <c r="D19" s="169"/>
      <c r="E19" s="106"/>
      <c r="F19" s="106"/>
      <c r="G19" s="107">
        <f>E19+F19*V!$E$20</f>
        <v>0</v>
      </c>
      <c r="H19" s="106"/>
      <c r="I19" s="106"/>
      <c r="J19" s="107">
        <f>H19+I19*V!$E$20</f>
        <v>0</v>
      </c>
      <c r="K19" s="108"/>
      <c r="L19" s="109">
        <f t="shared" si="6"/>
        <v>0</v>
      </c>
      <c r="M19" s="113"/>
      <c r="N19" s="52"/>
      <c r="O19" s="173" t="s">
        <v>119</v>
      </c>
      <c r="P19" s="49"/>
      <c r="Q19" s="49"/>
      <c r="R19" s="174"/>
      <c r="S19" s="175"/>
      <c r="T19" s="106"/>
      <c r="U19" s="106"/>
      <c r="V19" s="176">
        <f>T19+U19*V!$E$20</f>
        <v>0</v>
      </c>
      <c r="W19" s="106"/>
      <c r="X19" s="106"/>
      <c r="Y19" s="176">
        <f>W19+X19*V!$E$20</f>
        <v>0</v>
      </c>
      <c r="Z19" s="106"/>
      <c r="AA19" s="106"/>
      <c r="AB19" s="176">
        <f>Z19+AA19*V!$E$20</f>
        <v>0</v>
      </c>
      <c r="AC19" s="33"/>
      <c r="AE19" s="113"/>
      <c r="AF19" s="113"/>
      <c r="AG19" s="177">
        <f t="shared" si="4"/>
        <v>0</v>
      </c>
      <c r="AH19" s="177">
        <f t="shared" si="5"/>
        <v>0</v>
      </c>
      <c r="AI19" s="189">
        <v>10</v>
      </c>
      <c r="AJ19" s="30"/>
      <c r="AK19" s="30"/>
      <c r="AL19" s="30"/>
      <c r="AM19" s="182"/>
      <c r="AN19" s="30"/>
      <c r="AO19" s="30"/>
      <c r="AP19" s="30"/>
      <c r="AQ19" s="182"/>
      <c r="AR19" s="30"/>
      <c r="AS19" s="30"/>
      <c r="AT19" s="30"/>
      <c r="AU19" s="171">
        <f t="shared" si="1"/>
      </c>
      <c r="AV19" s="171">
        <f t="shared" si="2"/>
        <v>0</v>
      </c>
      <c r="AW19" s="172">
        <f t="shared" si="3"/>
        <v>0</v>
      </c>
    </row>
    <row r="20" spans="1:49" ht="15" customHeight="1">
      <c r="A20" s="113"/>
      <c r="B20" s="113"/>
      <c r="C20" s="113"/>
      <c r="D20" s="169"/>
      <c r="E20" s="106"/>
      <c r="F20" s="106"/>
      <c r="G20" s="107">
        <f>E20+F20*V!$E$20</f>
        <v>0</v>
      </c>
      <c r="H20" s="106"/>
      <c r="I20" s="106"/>
      <c r="J20" s="107">
        <f>H20+I20*V!$E$20</f>
        <v>0</v>
      </c>
      <c r="K20" s="108"/>
      <c r="L20" s="109">
        <f t="shared" si="6"/>
        <v>0</v>
      </c>
      <c r="M20" s="113"/>
      <c r="N20" s="52"/>
      <c r="O20" s="173" t="s">
        <v>120</v>
      </c>
      <c r="P20" s="179"/>
      <c r="Q20" s="57"/>
      <c r="R20" s="180"/>
      <c r="S20" s="181"/>
      <c r="T20" s="106"/>
      <c r="U20" s="106"/>
      <c r="V20" s="176">
        <f>T20+U20*V!$E$20</f>
        <v>0</v>
      </c>
      <c r="W20" s="106"/>
      <c r="X20" s="106"/>
      <c r="Y20" s="176">
        <f>W20+X20*V!$E$20</f>
        <v>0</v>
      </c>
      <c r="Z20" s="106"/>
      <c r="AA20" s="106"/>
      <c r="AB20" s="176">
        <f>Z20+AA20*V!$E$20</f>
        <v>0</v>
      </c>
      <c r="AC20" s="33"/>
      <c r="AE20" s="113"/>
      <c r="AF20" s="113"/>
      <c r="AG20" s="177">
        <f t="shared" si="4"/>
        <v>0</v>
      </c>
      <c r="AH20" s="177">
        <f t="shared" si="5"/>
        <v>0</v>
      </c>
      <c r="AI20" s="189">
        <v>11</v>
      </c>
      <c r="AJ20" s="182"/>
      <c r="AK20" s="186"/>
      <c r="AL20" s="187"/>
      <c r="AM20" s="17"/>
      <c r="AN20" s="182"/>
      <c r="AO20" s="186"/>
      <c r="AP20" s="187"/>
      <c r="AQ20" s="17"/>
      <c r="AR20" s="182"/>
      <c r="AS20" s="186"/>
      <c r="AT20" s="187"/>
      <c r="AU20" s="171">
        <f t="shared" si="1"/>
      </c>
      <c r="AV20" s="171">
        <f t="shared" si="2"/>
        <v>0</v>
      </c>
      <c r="AW20" s="172">
        <f t="shared" si="3"/>
        <v>0</v>
      </c>
    </row>
    <row r="21" spans="1:49" ht="15" customHeight="1">
      <c r="A21" s="113"/>
      <c r="B21" s="113"/>
      <c r="C21" s="113"/>
      <c r="D21" s="169"/>
      <c r="E21" s="106"/>
      <c r="F21" s="106"/>
      <c r="G21" s="107">
        <f>E21+F21*V!$E$20</f>
        <v>0</v>
      </c>
      <c r="H21" s="106"/>
      <c r="I21" s="106"/>
      <c r="J21" s="107">
        <f>H21+I21*V!$E$20</f>
        <v>0</v>
      </c>
      <c r="K21" s="108"/>
      <c r="L21" s="109">
        <f t="shared" si="6"/>
        <v>0</v>
      </c>
      <c r="M21" s="113"/>
      <c r="N21" s="52"/>
      <c r="O21" s="167" t="str">
        <f>O8</f>
        <v>Женщины</v>
      </c>
      <c r="P21" s="190"/>
      <c r="Q21" s="190"/>
      <c r="AE21" s="113"/>
      <c r="AF21" s="113"/>
      <c r="AG21" s="177">
        <f t="shared" si="4"/>
        <v>0</v>
      </c>
      <c r="AH21" s="177">
        <f t="shared" si="5"/>
        <v>0</v>
      </c>
      <c r="AI21" s="189">
        <v>12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1">
        <f t="shared" si="1"/>
      </c>
      <c r="AV21" s="171">
        <f t="shared" si="2"/>
        <v>0</v>
      </c>
      <c r="AW21" s="172">
        <f t="shared" si="3"/>
        <v>0</v>
      </c>
    </row>
    <row r="22" spans="1:49" ht="15" customHeight="1">
      <c r="A22" s="113"/>
      <c r="B22" s="113"/>
      <c r="C22" s="113"/>
      <c r="D22" s="169"/>
      <c r="E22" s="106"/>
      <c r="F22" s="106"/>
      <c r="G22" s="107">
        <f>E22+F22*V!$E$20</f>
        <v>0</v>
      </c>
      <c r="H22" s="106"/>
      <c r="I22" s="106"/>
      <c r="J22" s="107">
        <f>H22+I22*V!$E$20</f>
        <v>0</v>
      </c>
      <c r="K22" s="108"/>
      <c r="L22" s="109">
        <f t="shared" si="6"/>
        <v>0</v>
      </c>
      <c r="M22" s="113"/>
      <c r="N22" s="52"/>
      <c r="O22" s="191"/>
      <c r="P22" s="183" t="s">
        <v>121</v>
      </c>
      <c r="Q22" s="184"/>
      <c r="AE22" s="113"/>
      <c r="AF22" s="113"/>
      <c r="AG22" s="177">
        <f t="shared" si="4"/>
        <v>0</v>
      </c>
      <c r="AH22" s="177">
        <f t="shared" si="5"/>
        <v>0</v>
      </c>
      <c r="AI22" s="189">
        <v>13</v>
      </c>
      <c r="AJ22" s="30"/>
      <c r="AK22" s="30"/>
      <c r="AL22" s="30"/>
      <c r="AM22" s="17"/>
      <c r="AN22" s="30"/>
      <c r="AO22" s="30"/>
      <c r="AP22" s="30"/>
      <c r="AQ22" s="17"/>
      <c r="AR22" s="30"/>
      <c r="AS22" s="30"/>
      <c r="AT22" s="30"/>
      <c r="AU22" s="171">
        <f t="shared" si="1"/>
      </c>
      <c r="AV22" s="171">
        <f t="shared" si="2"/>
        <v>0</v>
      </c>
      <c r="AW22" s="172">
        <f t="shared" si="3"/>
        <v>0</v>
      </c>
    </row>
    <row r="23" spans="1:49" ht="15" customHeight="1">
      <c r="A23" s="113"/>
      <c r="B23" s="113"/>
      <c r="C23" s="113"/>
      <c r="D23" s="169"/>
      <c r="E23" s="106"/>
      <c r="F23" s="106"/>
      <c r="G23" s="107">
        <f>E23+F23*V!$E$20</f>
        <v>0</v>
      </c>
      <c r="H23" s="106"/>
      <c r="I23" s="106"/>
      <c r="J23" s="107">
        <f>H23+I23*V!$E$20</f>
        <v>0</v>
      </c>
      <c r="K23" s="108"/>
      <c r="L23" s="109">
        <f t="shared" si="6"/>
        <v>0</v>
      </c>
      <c r="M23" s="113"/>
      <c r="N23" s="52"/>
      <c r="O23" s="173" t="s">
        <v>122</v>
      </c>
      <c r="P23" s="258" t="s">
        <v>44</v>
      </c>
      <c r="Q23" s="258" t="s">
        <v>45</v>
      </c>
      <c r="R23" s="174" t="s">
        <v>194</v>
      </c>
      <c r="S23" s="175"/>
      <c r="T23" s="106">
        <v>6.52</v>
      </c>
      <c r="U23" s="106">
        <v>0</v>
      </c>
      <c r="V23" s="176">
        <f>T23+U23*V!$E$20</f>
        <v>6.52</v>
      </c>
      <c r="W23" s="106">
        <v>6.62</v>
      </c>
      <c r="X23" s="106">
        <v>0</v>
      </c>
      <c r="Y23" s="176">
        <f>W23+X23*V!$E$20</f>
        <v>6.62</v>
      </c>
      <c r="Z23" s="106"/>
      <c r="AA23" s="106"/>
      <c r="AB23" s="176">
        <f>Z23+AA23*V!$E$20</f>
        <v>0</v>
      </c>
      <c r="AC23" s="33"/>
      <c r="AE23" s="113"/>
      <c r="AF23" s="113"/>
      <c r="AG23" s="177">
        <f t="shared" si="4"/>
        <v>0</v>
      </c>
      <c r="AH23" s="177">
        <f t="shared" si="5"/>
        <v>0</v>
      </c>
      <c r="AI23" s="189">
        <v>14</v>
      </c>
      <c r="AJ23" s="30"/>
      <c r="AK23" s="30"/>
      <c r="AL23" s="30"/>
      <c r="AM23" s="182"/>
      <c r="AN23" s="30"/>
      <c r="AO23" s="30"/>
      <c r="AP23" s="30"/>
      <c r="AQ23" s="182"/>
      <c r="AR23" s="30"/>
      <c r="AS23" s="30"/>
      <c r="AT23" s="30"/>
      <c r="AU23" s="171">
        <f t="shared" si="1"/>
      </c>
      <c r="AV23" s="171">
        <f t="shared" si="2"/>
        <v>0</v>
      </c>
      <c r="AW23" s="172">
        <f t="shared" si="3"/>
        <v>0</v>
      </c>
    </row>
    <row r="24" spans="1:49" ht="15" customHeight="1">
      <c r="A24" s="113"/>
      <c r="B24" s="113"/>
      <c r="C24" s="113"/>
      <c r="D24" s="169"/>
      <c r="E24" s="106"/>
      <c r="F24" s="106"/>
      <c r="G24" s="107">
        <f>E24+F24*V!$E$20</f>
        <v>0</v>
      </c>
      <c r="H24" s="106"/>
      <c r="I24" s="106"/>
      <c r="J24" s="107">
        <f>H24+I24*V!$E$20</f>
        <v>0</v>
      </c>
      <c r="K24" s="108"/>
      <c r="L24" s="109">
        <f t="shared" si="6"/>
        <v>0</v>
      </c>
      <c r="M24" s="113"/>
      <c r="N24" s="52"/>
      <c r="O24" s="173" t="s">
        <v>123</v>
      </c>
      <c r="P24" s="258" t="s">
        <v>66</v>
      </c>
      <c r="Q24" s="258" t="s">
        <v>106</v>
      </c>
      <c r="R24" s="180"/>
      <c r="S24" s="181"/>
      <c r="T24" s="106">
        <v>6.82</v>
      </c>
      <c r="U24" s="106">
        <v>0</v>
      </c>
      <c r="V24" s="176">
        <f>T24+U24*V!$E$20</f>
        <v>6.82</v>
      </c>
      <c r="W24" s="106">
        <v>7.02</v>
      </c>
      <c r="X24" s="106">
        <v>2</v>
      </c>
      <c r="Y24" s="176">
        <f>W24+X24*V!$E$20</f>
        <v>7.42</v>
      </c>
      <c r="Z24" s="106"/>
      <c r="AA24" s="106"/>
      <c r="AB24" s="176">
        <f>Z24+AA24*V!$E$20</f>
        <v>0</v>
      </c>
      <c r="AC24" s="33"/>
      <c r="AE24" s="113"/>
      <c r="AF24" s="113"/>
      <c r="AG24" s="177">
        <f t="shared" si="4"/>
        <v>0</v>
      </c>
      <c r="AH24" s="177">
        <f t="shared" si="5"/>
        <v>0</v>
      </c>
      <c r="AI24" s="189">
        <v>15</v>
      </c>
      <c r="AJ24" s="30"/>
      <c r="AK24" s="30"/>
      <c r="AL24" s="30"/>
      <c r="AM24" s="182"/>
      <c r="AN24" s="30"/>
      <c r="AO24" s="30"/>
      <c r="AP24" s="30"/>
      <c r="AQ24" s="182"/>
      <c r="AR24" s="30"/>
      <c r="AS24" s="30"/>
      <c r="AT24" s="30"/>
      <c r="AU24" s="171">
        <f t="shared" si="1"/>
      </c>
      <c r="AV24" s="171">
        <f t="shared" si="2"/>
        <v>0</v>
      </c>
      <c r="AW24" s="172">
        <f t="shared" si="3"/>
        <v>0</v>
      </c>
    </row>
    <row r="25" spans="1:49" ht="15" customHeight="1">
      <c r="A25" s="113"/>
      <c r="B25" s="113"/>
      <c r="C25" s="113"/>
      <c r="D25" s="169"/>
      <c r="E25" s="106"/>
      <c r="F25" s="106"/>
      <c r="G25" s="107">
        <f>E25+F25*V!$E$20</f>
        <v>0</v>
      </c>
      <c r="H25" s="106"/>
      <c r="I25" s="106"/>
      <c r="J25" s="107">
        <f>H25+I25*V!$E$20</f>
        <v>0</v>
      </c>
      <c r="K25" s="108"/>
      <c r="L25" s="109">
        <f t="shared" si="6"/>
        <v>0</v>
      </c>
      <c r="M25" s="113"/>
      <c r="N25" s="52"/>
      <c r="O25" s="170"/>
      <c r="P25" s="183" t="s">
        <v>124</v>
      </c>
      <c r="Q25" s="184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33"/>
      <c r="AD25" s="33"/>
      <c r="AE25" s="113"/>
      <c r="AF25" s="113"/>
      <c r="AG25" s="177">
        <f t="shared" si="4"/>
        <v>0</v>
      </c>
      <c r="AH25" s="177">
        <f t="shared" si="5"/>
        <v>0</v>
      </c>
      <c r="AI25" s="189">
        <v>16</v>
      </c>
      <c r="AJ25" s="30"/>
      <c r="AK25" s="30"/>
      <c r="AL25" s="30"/>
      <c r="AM25" s="182"/>
      <c r="AN25" s="30"/>
      <c r="AO25" s="30"/>
      <c r="AP25" s="30"/>
      <c r="AQ25" s="182"/>
      <c r="AR25" s="30"/>
      <c r="AS25" s="30"/>
      <c r="AT25" s="30"/>
      <c r="AU25" s="171">
        <f t="shared" si="1"/>
      </c>
      <c r="AV25" s="171">
        <f t="shared" si="2"/>
        <v>0</v>
      </c>
      <c r="AW25" s="172">
        <f t="shared" si="3"/>
        <v>0</v>
      </c>
    </row>
    <row r="26" spans="1:49" ht="15" customHeight="1">
      <c r="A26" s="113"/>
      <c r="B26" s="113"/>
      <c r="C26" s="113"/>
      <c r="D26" s="169"/>
      <c r="E26" s="106"/>
      <c r="F26" s="106"/>
      <c r="G26" s="107">
        <f>E26+F26*V!$E$20</f>
        <v>0</v>
      </c>
      <c r="H26" s="106"/>
      <c r="I26" s="106"/>
      <c r="J26" s="107">
        <f>H26+I26*V!$E$20</f>
        <v>0</v>
      </c>
      <c r="K26" s="108"/>
      <c r="L26" s="109">
        <f t="shared" si="6"/>
        <v>0</v>
      </c>
      <c r="M26" s="113"/>
      <c r="N26" s="52"/>
      <c r="O26" s="173" t="s">
        <v>125</v>
      </c>
      <c r="P26" s="258" t="s">
        <v>46</v>
      </c>
      <c r="Q26" s="258" t="s">
        <v>47</v>
      </c>
      <c r="R26" s="174"/>
      <c r="S26" s="175"/>
      <c r="T26" s="106">
        <v>6.66</v>
      </c>
      <c r="U26" s="106">
        <v>5</v>
      </c>
      <c r="V26" s="176">
        <f>T26+U26*V!$E$20</f>
        <v>7.66</v>
      </c>
      <c r="W26" s="106">
        <v>6.44</v>
      </c>
      <c r="X26" s="106">
        <v>6</v>
      </c>
      <c r="Y26" s="176">
        <f>W26+X26*V!$E$20</f>
        <v>7.640000000000001</v>
      </c>
      <c r="Z26" s="106"/>
      <c r="AA26" s="106"/>
      <c r="AB26" s="176">
        <f>Z26+AA26*V!$E$20</f>
        <v>0</v>
      </c>
      <c r="AC26" s="33"/>
      <c r="AD26" s="33"/>
      <c r="AE26" s="113"/>
      <c r="AF26" s="113"/>
      <c r="AG26" s="177">
        <f t="shared" si="4"/>
        <v>0</v>
      </c>
      <c r="AH26" s="177">
        <f t="shared" si="5"/>
        <v>0</v>
      </c>
      <c r="AI26" s="189">
        <v>17</v>
      </c>
      <c r="AJ26" s="30"/>
      <c r="AK26" s="30"/>
      <c r="AL26" s="30"/>
      <c r="AM26" s="182"/>
      <c r="AN26" s="30"/>
      <c r="AO26" s="30"/>
      <c r="AP26" s="30"/>
      <c r="AQ26" s="182"/>
      <c r="AR26" s="30"/>
      <c r="AS26" s="30"/>
      <c r="AT26" s="30"/>
      <c r="AU26" s="171">
        <f t="shared" si="1"/>
      </c>
      <c r="AV26" s="171">
        <f t="shared" si="2"/>
        <v>0</v>
      </c>
      <c r="AW26" s="172">
        <f t="shared" si="3"/>
        <v>0</v>
      </c>
    </row>
    <row r="27" spans="1:49" ht="15" customHeight="1">
      <c r="A27" s="113"/>
      <c r="B27" s="113"/>
      <c r="C27" s="113"/>
      <c r="D27" s="169"/>
      <c r="E27" s="106"/>
      <c r="F27" s="106"/>
      <c r="G27" s="107">
        <f>E27+F27*V!$E$20</f>
        <v>0</v>
      </c>
      <c r="H27" s="106"/>
      <c r="I27" s="106"/>
      <c r="J27" s="107">
        <f>H27+I27*V!$E$20</f>
        <v>0</v>
      </c>
      <c r="K27" s="108"/>
      <c r="L27" s="109">
        <f t="shared" si="6"/>
        <v>0</v>
      </c>
      <c r="M27" s="113"/>
      <c r="N27" s="52"/>
      <c r="O27" s="173" t="s">
        <v>126</v>
      </c>
      <c r="P27" s="260" t="s">
        <v>52</v>
      </c>
      <c r="Q27" s="260" t="s">
        <v>53</v>
      </c>
      <c r="R27" s="180" t="s">
        <v>194</v>
      </c>
      <c r="S27" s="181"/>
      <c r="T27" s="106">
        <v>6.36</v>
      </c>
      <c r="U27" s="106">
        <v>0</v>
      </c>
      <c r="V27" s="176">
        <f>T27+U27*V!$E$20</f>
        <v>6.36</v>
      </c>
      <c r="W27" s="106">
        <v>6.47</v>
      </c>
      <c r="X27" s="106">
        <v>1</v>
      </c>
      <c r="Y27" s="176">
        <f>W27+X27*V!$E$20</f>
        <v>6.67</v>
      </c>
      <c r="Z27" s="106"/>
      <c r="AA27" s="106"/>
      <c r="AB27" s="176">
        <f>Z27+AA27*V!$E$20</f>
        <v>0</v>
      </c>
      <c r="AC27" s="33"/>
      <c r="AD27" s="33"/>
      <c r="AE27" s="113"/>
      <c r="AF27" s="113"/>
      <c r="AG27" s="177">
        <f t="shared" si="4"/>
        <v>0</v>
      </c>
      <c r="AH27" s="177">
        <f t="shared" si="5"/>
        <v>0</v>
      </c>
      <c r="AI27" s="189">
        <v>18</v>
      </c>
      <c r="AJ27" s="30"/>
      <c r="AK27" s="30"/>
      <c r="AL27" s="30"/>
      <c r="AM27" s="182"/>
      <c r="AN27" s="30"/>
      <c r="AO27" s="30"/>
      <c r="AP27" s="30"/>
      <c r="AQ27" s="182"/>
      <c r="AR27" s="30"/>
      <c r="AS27" s="30"/>
      <c r="AT27" s="30"/>
      <c r="AU27" s="171">
        <f t="shared" si="1"/>
      </c>
      <c r="AV27" s="171">
        <f t="shared" si="2"/>
        <v>0</v>
      </c>
      <c r="AW27" s="172">
        <f t="shared" si="3"/>
        <v>0</v>
      </c>
    </row>
    <row r="28" spans="1:49" ht="15" customHeight="1">
      <c r="A28" s="113"/>
      <c r="B28" s="113"/>
      <c r="C28" s="113"/>
      <c r="D28" s="169"/>
      <c r="E28" s="106"/>
      <c r="F28" s="106"/>
      <c r="G28" s="107">
        <f>E28+F28*V!$E$20</f>
        <v>0</v>
      </c>
      <c r="H28" s="106"/>
      <c r="I28" s="106"/>
      <c r="J28" s="107">
        <f>H28+I28*V!$E$20</f>
        <v>0</v>
      </c>
      <c r="K28" s="108"/>
      <c r="L28" s="109">
        <f t="shared" si="6"/>
        <v>0</v>
      </c>
      <c r="M28" s="113"/>
      <c r="N28" s="52"/>
      <c r="P28" s="192"/>
      <c r="Q28" s="193"/>
      <c r="AD28" s="33"/>
      <c r="AE28" s="113"/>
      <c r="AF28" s="113"/>
      <c r="AG28" s="177">
        <f t="shared" si="4"/>
        <v>0</v>
      </c>
      <c r="AH28" s="177">
        <f t="shared" si="5"/>
        <v>0</v>
      </c>
      <c r="AI28" s="189">
        <v>19</v>
      </c>
      <c r="AJ28" s="30"/>
      <c r="AK28" s="30"/>
      <c r="AL28" s="30"/>
      <c r="AM28" s="182"/>
      <c r="AN28" s="30"/>
      <c r="AO28" s="30"/>
      <c r="AP28" s="30"/>
      <c r="AQ28" s="182"/>
      <c r="AR28" s="30"/>
      <c r="AS28" s="30"/>
      <c r="AT28" s="30"/>
      <c r="AU28" s="171">
        <f t="shared" si="1"/>
      </c>
      <c r="AV28" s="171">
        <f t="shared" si="2"/>
        <v>0</v>
      </c>
      <c r="AW28" s="172">
        <f t="shared" si="3"/>
        <v>0</v>
      </c>
    </row>
    <row r="29" spans="1:49" ht="15" customHeight="1">
      <c r="A29" s="113"/>
      <c r="B29" s="113"/>
      <c r="C29" s="113"/>
      <c r="D29" s="169"/>
      <c r="E29" s="106"/>
      <c r="F29" s="106"/>
      <c r="G29" s="107">
        <f>E29+F29*V!$E$20</f>
        <v>0</v>
      </c>
      <c r="H29" s="106"/>
      <c r="I29" s="106"/>
      <c r="J29" s="107">
        <f>H29+I29*V!$E$20</f>
        <v>0</v>
      </c>
      <c r="K29" s="108"/>
      <c r="L29" s="109">
        <f t="shared" si="6"/>
        <v>0</v>
      </c>
      <c r="M29" s="113"/>
      <c r="N29" s="52"/>
      <c r="O29" s="191"/>
      <c r="P29" s="183" t="s">
        <v>127</v>
      </c>
      <c r="Q29" s="184"/>
      <c r="AD29" s="33"/>
      <c r="AE29" s="113"/>
      <c r="AF29" s="113"/>
      <c r="AG29" s="177">
        <f t="shared" si="4"/>
        <v>0</v>
      </c>
      <c r="AH29" s="177">
        <f t="shared" si="5"/>
        <v>0</v>
      </c>
      <c r="AI29" s="189">
        <v>20</v>
      </c>
      <c r="AJ29" s="30"/>
      <c r="AK29" s="30"/>
      <c r="AL29" s="30"/>
      <c r="AM29" s="182"/>
      <c r="AN29" s="30"/>
      <c r="AO29" s="30"/>
      <c r="AP29" s="30"/>
      <c r="AQ29" s="182"/>
      <c r="AR29" s="30"/>
      <c r="AS29" s="30"/>
      <c r="AT29" s="30"/>
      <c r="AU29" s="171">
        <f t="shared" si="1"/>
      </c>
      <c r="AV29" s="171">
        <f t="shared" si="2"/>
        <v>0</v>
      </c>
      <c r="AW29" s="172">
        <f t="shared" si="3"/>
        <v>0</v>
      </c>
    </row>
    <row r="30" spans="1:49" ht="15" customHeight="1">
      <c r="A30" s="113"/>
      <c r="B30" s="113"/>
      <c r="C30" s="113"/>
      <c r="D30" s="169"/>
      <c r="E30" s="106"/>
      <c r="F30" s="106"/>
      <c r="G30" s="107">
        <f>E30+F30*V!$E$20</f>
        <v>0</v>
      </c>
      <c r="H30" s="106"/>
      <c r="I30" s="106"/>
      <c r="J30" s="107">
        <f>H30+I30*V!$E$20</f>
        <v>0</v>
      </c>
      <c r="K30" s="108"/>
      <c r="L30" s="109">
        <f t="shared" si="6"/>
        <v>0</v>
      </c>
      <c r="M30" s="113"/>
      <c r="N30" s="52"/>
      <c r="O30" s="170"/>
      <c r="P30" s="258" t="s">
        <v>66</v>
      </c>
      <c r="Q30" s="258" t="s">
        <v>106</v>
      </c>
      <c r="R30" s="174"/>
      <c r="S30" s="50"/>
      <c r="T30" s="106">
        <v>7.02</v>
      </c>
      <c r="U30" s="106">
        <v>7</v>
      </c>
      <c r="V30" s="176">
        <f>T30+U30*V!$E$20</f>
        <v>8.42</v>
      </c>
      <c r="W30" s="106">
        <v>6.73</v>
      </c>
      <c r="X30" s="106">
        <v>1</v>
      </c>
      <c r="Y30" s="176">
        <f>W30+X30*V!$E$20</f>
        <v>6.930000000000001</v>
      </c>
      <c r="Z30" s="106"/>
      <c r="AA30" s="106"/>
      <c r="AB30" s="176">
        <f>Z30+AA30*V!$E$20</f>
        <v>0</v>
      </c>
      <c r="AC30" s="33"/>
      <c r="AD30" s="33"/>
      <c r="AE30" s="113"/>
      <c r="AF30" s="113"/>
      <c r="AG30" s="177">
        <f t="shared" si="4"/>
        <v>0</v>
      </c>
      <c r="AH30" s="177">
        <f t="shared" si="5"/>
        <v>0</v>
      </c>
      <c r="AI30" s="189">
        <v>21</v>
      </c>
      <c r="AJ30" s="30"/>
      <c r="AK30" s="30"/>
      <c r="AL30" s="30"/>
      <c r="AM30" s="182"/>
      <c r="AN30" s="30"/>
      <c r="AO30" s="30"/>
      <c r="AP30" s="30"/>
      <c r="AQ30" s="182"/>
      <c r="AR30" s="30"/>
      <c r="AS30" s="30"/>
      <c r="AT30" s="30"/>
      <c r="AU30" s="171">
        <f t="shared" si="1"/>
      </c>
      <c r="AV30" s="171">
        <f t="shared" si="2"/>
        <v>0</v>
      </c>
      <c r="AW30" s="172">
        <f t="shared" si="3"/>
        <v>0</v>
      </c>
    </row>
    <row r="31" spans="1:49" ht="15" customHeight="1">
      <c r="A31" s="113"/>
      <c r="B31" s="113"/>
      <c r="C31" s="113"/>
      <c r="D31" s="169"/>
      <c r="E31" s="106"/>
      <c r="F31" s="106"/>
      <c r="G31" s="107">
        <f>E31+F31*V!$E$20</f>
        <v>0</v>
      </c>
      <c r="H31" s="106"/>
      <c r="I31" s="106"/>
      <c r="J31" s="107">
        <f>H31+I31*V!$E$20</f>
        <v>0</v>
      </c>
      <c r="K31" s="108"/>
      <c r="L31" s="109">
        <f t="shared" si="6"/>
        <v>0</v>
      </c>
      <c r="M31" s="113"/>
      <c r="N31" s="52"/>
      <c r="O31" s="170"/>
      <c r="P31" s="258" t="s">
        <v>46</v>
      </c>
      <c r="Q31" s="258" t="s">
        <v>47</v>
      </c>
      <c r="R31" s="180"/>
      <c r="S31" s="175"/>
      <c r="T31" s="106">
        <v>6.59</v>
      </c>
      <c r="U31" s="106">
        <v>3</v>
      </c>
      <c r="V31" s="176">
        <f>T31+U31*V!$E$20</f>
        <v>7.1899999999999995</v>
      </c>
      <c r="W31" s="106">
        <v>6.73</v>
      </c>
      <c r="X31" s="106">
        <v>0</v>
      </c>
      <c r="Y31" s="176">
        <f>W31+X31*V!$E$20</f>
        <v>6.73</v>
      </c>
      <c r="Z31" s="106"/>
      <c r="AA31" s="106"/>
      <c r="AB31" s="176">
        <f>Z31+AA31*V!$E$20</f>
        <v>0</v>
      </c>
      <c r="AC31" s="33"/>
      <c r="AD31" s="33"/>
      <c r="AE31" s="113"/>
      <c r="AF31" s="113"/>
      <c r="AG31" s="177">
        <f t="shared" si="4"/>
        <v>0</v>
      </c>
      <c r="AH31" s="177">
        <f t="shared" si="5"/>
        <v>0</v>
      </c>
      <c r="AI31" s="189">
        <v>22</v>
      </c>
      <c r="AJ31" s="30"/>
      <c r="AK31" s="30"/>
      <c r="AL31" s="30"/>
      <c r="AM31" s="182"/>
      <c r="AN31" s="30"/>
      <c r="AO31" s="30"/>
      <c r="AP31" s="30"/>
      <c r="AQ31" s="182"/>
      <c r="AR31" s="30"/>
      <c r="AS31" s="30"/>
      <c r="AT31" s="30"/>
      <c r="AU31" s="171">
        <f t="shared" si="1"/>
      </c>
      <c r="AV31" s="171">
        <f t="shared" si="2"/>
        <v>0</v>
      </c>
      <c r="AW31" s="172">
        <f t="shared" si="3"/>
        <v>0</v>
      </c>
    </row>
    <row r="32" spans="1:49" ht="15" customHeight="1">
      <c r="A32" s="113"/>
      <c r="B32" s="113"/>
      <c r="C32" s="113"/>
      <c r="D32" s="169"/>
      <c r="E32" s="106"/>
      <c r="F32" s="106"/>
      <c r="G32" s="107">
        <f>E32+F32*V!$E$20</f>
        <v>0</v>
      </c>
      <c r="H32" s="106"/>
      <c r="I32" s="106"/>
      <c r="J32" s="107">
        <f>H32+I32*V!$E$20</f>
        <v>0</v>
      </c>
      <c r="K32" s="108"/>
      <c r="L32" s="109">
        <f t="shared" si="6"/>
        <v>0</v>
      </c>
      <c r="M32" s="113"/>
      <c r="N32" s="52"/>
      <c r="O32" s="170"/>
      <c r="P32" s="183" t="s">
        <v>128</v>
      </c>
      <c r="Q32" s="184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33"/>
      <c r="AE32" s="113"/>
      <c r="AF32" s="113"/>
      <c r="AG32" s="177">
        <f t="shared" si="4"/>
        <v>0</v>
      </c>
      <c r="AH32" s="177">
        <f t="shared" si="5"/>
        <v>0</v>
      </c>
      <c r="AI32" s="189">
        <v>23</v>
      </c>
      <c r="AJ32" s="30"/>
      <c r="AK32" s="30"/>
      <c r="AL32" s="30"/>
      <c r="AM32" s="182"/>
      <c r="AN32" s="30"/>
      <c r="AO32" s="30"/>
      <c r="AP32" s="30"/>
      <c r="AQ32" s="182"/>
      <c r="AR32" s="30"/>
      <c r="AS32" s="30"/>
      <c r="AT32" s="30"/>
      <c r="AU32" s="171">
        <f t="shared" si="1"/>
      </c>
      <c r="AV32" s="171">
        <f t="shared" si="2"/>
        <v>0</v>
      </c>
      <c r="AW32" s="172">
        <f t="shared" si="3"/>
        <v>0</v>
      </c>
    </row>
    <row r="33" spans="1:49" ht="15" customHeight="1">
      <c r="A33" s="113"/>
      <c r="B33" s="113"/>
      <c r="C33" s="113"/>
      <c r="D33" s="169"/>
      <c r="E33" s="106"/>
      <c r="F33" s="106"/>
      <c r="G33" s="107">
        <f>E33+F33*V!$E$20</f>
        <v>0</v>
      </c>
      <c r="H33" s="106"/>
      <c r="I33" s="106"/>
      <c r="J33" s="107">
        <f>H33+I33*V!$E$20</f>
        <v>0</v>
      </c>
      <c r="K33" s="108"/>
      <c r="L33" s="109">
        <f t="shared" si="6"/>
        <v>0</v>
      </c>
      <c r="M33" s="113"/>
      <c r="N33" s="52"/>
      <c r="O33" s="170"/>
      <c r="P33" s="258" t="s">
        <v>44</v>
      </c>
      <c r="Q33" s="258" t="s">
        <v>45</v>
      </c>
      <c r="R33" s="174"/>
      <c r="S33" s="181"/>
      <c r="T33" s="106">
        <v>6.67</v>
      </c>
      <c r="U33" s="106">
        <v>0</v>
      </c>
      <c r="V33" s="176">
        <f>T33+U33*V!$E$20</f>
        <v>6.67</v>
      </c>
      <c r="W33" s="106">
        <v>6.63</v>
      </c>
      <c r="X33" s="106"/>
      <c r="Y33" s="176">
        <f>W33+X33*V!$E$20</f>
        <v>6.63</v>
      </c>
      <c r="Z33" s="106"/>
      <c r="AA33" s="106"/>
      <c r="AB33" s="176">
        <f>Z33+AA33*V!$E$20</f>
        <v>0</v>
      </c>
      <c r="AC33" s="33"/>
      <c r="AD33" s="33"/>
      <c r="AE33" s="113"/>
      <c r="AF33" s="113"/>
      <c r="AG33" s="177">
        <f t="shared" si="4"/>
        <v>0</v>
      </c>
      <c r="AH33" s="177">
        <f t="shared" si="5"/>
        <v>0</v>
      </c>
      <c r="AI33" s="189">
        <v>24</v>
      </c>
      <c r="AJ33" s="30"/>
      <c r="AK33" s="30"/>
      <c r="AL33" s="30"/>
      <c r="AM33" s="182"/>
      <c r="AN33" s="30"/>
      <c r="AO33" s="30"/>
      <c r="AP33" s="30"/>
      <c r="AQ33" s="182"/>
      <c r="AR33" s="30"/>
      <c r="AS33" s="30"/>
      <c r="AT33" s="30"/>
      <c r="AU33" s="171">
        <f t="shared" si="1"/>
      </c>
      <c r="AV33" s="171">
        <f t="shared" si="2"/>
        <v>0</v>
      </c>
      <c r="AW33" s="172">
        <f t="shared" si="3"/>
        <v>0</v>
      </c>
    </row>
    <row r="34" spans="1:49" ht="15" customHeight="1">
      <c r="A34" s="113"/>
      <c r="B34" s="113"/>
      <c r="C34" s="113"/>
      <c r="D34" s="169"/>
      <c r="E34" s="106"/>
      <c r="F34" s="106"/>
      <c r="G34" s="107">
        <f>E34+F34*V!$E$20</f>
        <v>0</v>
      </c>
      <c r="H34" s="106"/>
      <c r="I34" s="106"/>
      <c r="J34" s="107">
        <f>H34+I34*V!$E$20</f>
        <v>0</v>
      </c>
      <c r="K34" s="108"/>
      <c r="L34" s="109">
        <f t="shared" si="6"/>
        <v>0</v>
      </c>
      <c r="M34" s="113"/>
      <c r="N34" s="52"/>
      <c r="O34" s="170"/>
      <c r="P34" s="260" t="s">
        <v>52</v>
      </c>
      <c r="Q34" s="260" t="s">
        <v>53</v>
      </c>
      <c r="R34" s="180"/>
      <c r="S34" s="175"/>
      <c r="T34" s="106">
        <v>6.33</v>
      </c>
      <c r="U34" s="106">
        <v>0</v>
      </c>
      <c r="V34" s="176">
        <f>T34+U34*V!$E$20</f>
        <v>6.33</v>
      </c>
      <c r="W34" s="106">
        <v>6.34</v>
      </c>
      <c r="X34" s="106">
        <v>1</v>
      </c>
      <c r="Y34" s="176">
        <f>W34+X34*V!$E$20</f>
        <v>6.54</v>
      </c>
      <c r="Z34" s="106"/>
      <c r="AA34" s="106"/>
      <c r="AB34" s="176">
        <f>Z34+AA34*V!$E$20</f>
        <v>0</v>
      </c>
      <c r="AC34" s="33"/>
      <c r="AD34" s="33"/>
      <c r="AE34" s="113"/>
      <c r="AF34" s="113"/>
      <c r="AG34" s="177">
        <f t="shared" si="4"/>
        <v>0</v>
      </c>
      <c r="AH34" s="177">
        <f t="shared" si="5"/>
        <v>0</v>
      </c>
      <c r="AI34" s="189">
        <v>25</v>
      </c>
      <c r="AJ34" s="30"/>
      <c r="AK34" s="30"/>
      <c r="AL34" s="30"/>
      <c r="AM34" s="182"/>
      <c r="AN34" s="30"/>
      <c r="AO34" s="30"/>
      <c r="AP34" s="30"/>
      <c r="AQ34" s="182"/>
      <c r="AR34" s="30"/>
      <c r="AS34" s="30"/>
      <c r="AT34" s="30"/>
      <c r="AU34" s="171">
        <f t="shared" si="1"/>
      </c>
      <c r="AV34" s="171">
        <f t="shared" si="2"/>
        <v>0</v>
      </c>
      <c r="AW34" s="172">
        <f t="shared" si="3"/>
        <v>0</v>
      </c>
    </row>
    <row r="35" spans="1:49" ht="15" customHeight="1">
      <c r="A35" s="113"/>
      <c r="B35" s="113"/>
      <c r="C35" s="113"/>
      <c r="D35" s="169"/>
      <c r="E35" s="106"/>
      <c r="F35" s="106"/>
      <c r="G35" s="107">
        <f>E35+F35*V!$E$20</f>
        <v>0</v>
      </c>
      <c r="H35" s="106"/>
      <c r="I35" s="106"/>
      <c r="J35" s="107">
        <f>H35+I35*V!$E$20</f>
        <v>0</v>
      </c>
      <c r="K35" s="108"/>
      <c r="L35" s="109">
        <f t="shared" si="6"/>
        <v>0</v>
      </c>
      <c r="M35" s="113"/>
      <c r="N35" s="52"/>
      <c r="O35" s="33"/>
      <c r="P35" s="1"/>
      <c r="Q35" s="1"/>
      <c r="AD35" s="33"/>
      <c r="AE35" s="33"/>
      <c r="AF35" s="33"/>
      <c r="AG35" s="194"/>
      <c r="AH35" s="194"/>
      <c r="AI35" s="33"/>
      <c r="AJ35" s="30"/>
      <c r="AK35" s="30"/>
      <c r="AL35" s="30"/>
      <c r="AM35" s="182"/>
      <c r="AN35" s="30"/>
      <c r="AO35" s="30"/>
      <c r="AP35" s="30"/>
      <c r="AQ35" s="182"/>
      <c r="AR35" s="30"/>
      <c r="AS35" s="30"/>
      <c r="AT35" s="30"/>
      <c r="AU35" s="171">
        <f t="shared" si="1"/>
      </c>
      <c r="AV35" s="171">
        <f t="shared" si="2"/>
        <v>0</v>
      </c>
      <c r="AW35" s="172">
        <f t="shared" si="3"/>
        <v>0</v>
      </c>
    </row>
    <row r="36" spans="1:49" ht="15" customHeight="1">
      <c r="A36" s="113"/>
      <c r="B36" s="113"/>
      <c r="C36" s="113"/>
      <c r="D36" s="169"/>
      <c r="E36" s="106"/>
      <c r="F36" s="106"/>
      <c r="G36" s="107">
        <f>E36+F36*V!$E$20</f>
        <v>0</v>
      </c>
      <c r="H36" s="106"/>
      <c r="I36" s="106"/>
      <c r="J36" s="107">
        <f>H36+I36*V!$E$20</f>
        <v>0</v>
      </c>
      <c r="K36" s="108"/>
      <c r="L36" s="109">
        <f t="shared" si="6"/>
        <v>0</v>
      </c>
      <c r="M36" s="113"/>
      <c r="N36" s="52"/>
      <c r="O36" s="33"/>
      <c r="P36" s="192"/>
      <c r="Q36" s="193"/>
      <c r="R36" s="132"/>
      <c r="S36" s="132"/>
      <c r="T36" s="195"/>
      <c r="U36" s="196"/>
      <c r="V36" s="197"/>
      <c r="W36" s="195"/>
      <c r="X36" s="196"/>
      <c r="Y36" s="197"/>
      <c r="Z36" s="195"/>
      <c r="AA36" s="196"/>
      <c r="AB36" s="197"/>
      <c r="AC36" s="33"/>
      <c r="AD36" s="33"/>
      <c r="AE36" s="198"/>
      <c r="AF36" s="198"/>
      <c r="AG36" s="198"/>
      <c r="AH36" s="198"/>
      <c r="AI36" s="198"/>
      <c r="AJ36" s="30"/>
      <c r="AK36" s="30"/>
      <c r="AL36" s="30"/>
      <c r="AM36" s="182"/>
      <c r="AN36" s="30"/>
      <c r="AO36" s="30"/>
      <c r="AP36" s="30"/>
      <c r="AQ36" s="182"/>
      <c r="AR36" s="30"/>
      <c r="AS36" s="30"/>
      <c r="AT36" s="30"/>
      <c r="AU36" s="171">
        <f t="shared" si="1"/>
      </c>
      <c r="AV36" s="171">
        <f t="shared" si="2"/>
        <v>0</v>
      </c>
      <c r="AW36" s="172">
        <f t="shared" si="3"/>
        <v>0</v>
      </c>
    </row>
    <row r="37" spans="1:49" ht="15" customHeight="1">
      <c r="A37" s="113"/>
      <c r="B37" s="113"/>
      <c r="C37" s="113"/>
      <c r="D37" s="169"/>
      <c r="E37" s="106"/>
      <c r="F37" s="106"/>
      <c r="G37" s="107">
        <f>E37+F37*V!$E$20</f>
        <v>0</v>
      </c>
      <c r="H37" s="106"/>
      <c r="I37" s="106"/>
      <c r="J37" s="107">
        <f>H37+I37*V!$E$20</f>
        <v>0</v>
      </c>
      <c r="K37" s="108"/>
      <c r="L37" s="109">
        <f t="shared" si="6"/>
        <v>0</v>
      </c>
      <c r="M37" s="113"/>
      <c r="N37" s="52"/>
      <c r="P37" s="1"/>
      <c r="Q37" s="1"/>
      <c r="AJ37" s="30"/>
      <c r="AK37" s="30"/>
      <c r="AL37" s="30"/>
      <c r="AM37" s="182"/>
      <c r="AN37" s="30"/>
      <c r="AO37" s="30"/>
      <c r="AP37" s="30"/>
      <c r="AQ37" s="182"/>
      <c r="AR37" s="30"/>
      <c r="AS37" s="30"/>
      <c r="AT37" s="30"/>
      <c r="AU37" s="171">
        <f t="shared" si="1"/>
      </c>
      <c r="AV37" s="171">
        <f t="shared" si="2"/>
        <v>0</v>
      </c>
      <c r="AW37" s="172">
        <f t="shared" si="3"/>
        <v>0</v>
      </c>
    </row>
    <row r="38" spans="1:49" ht="15" customHeight="1">
      <c r="A38" s="113"/>
      <c r="B38" s="113"/>
      <c r="C38" s="113"/>
      <c r="D38" s="169"/>
      <c r="E38" s="106"/>
      <c r="F38" s="106"/>
      <c r="G38" s="107">
        <f>E38+F38*V!$E$20</f>
        <v>0</v>
      </c>
      <c r="H38" s="106"/>
      <c r="I38" s="106"/>
      <c r="J38" s="107">
        <f>H38+I38*V!$E$20</f>
        <v>0</v>
      </c>
      <c r="K38" s="108"/>
      <c r="L38" s="109">
        <f t="shared" si="6"/>
        <v>0</v>
      </c>
      <c r="M38" s="113"/>
      <c r="N38" s="52"/>
      <c r="P38" s="1"/>
      <c r="Q38" s="1"/>
      <c r="AJ38" s="30"/>
      <c r="AK38" s="30"/>
      <c r="AL38" s="30"/>
      <c r="AM38" s="182"/>
      <c r="AN38" s="30"/>
      <c r="AO38" s="30"/>
      <c r="AP38" s="30"/>
      <c r="AQ38" s="182"/>
      <c r="AR38" s="30"/>
      <c r="AS38" s="30"/>
      <c r="AT38" s="30"/>
      <c r="AU38" s="171">
        <f t="shared" si="1"/>
      </c>
      <c r="AV38" s="171">
        <f t="shared" si="2"/>
        <v>0</v>
      </c>
      <c r="AW38" s="172">
        <f t="shared" si="3"/>
        <v>0</v>
      </c>
    </row>
    <row r="39" spans="1:49" ht="15" customHeight="1">
      <c r="A39" s="113"/>
      <c r="B39" s="113"/>
      <c r="C39" s="113"/>
      <c r="D39" s="169"/>
      <c r="E39" s="106"/>
      <c r="F39" s="106"/>
      <c r="G39" s="107">
        <f>E39+F39*V!$E$20</f>
        <v>0</v>
      </c>
      <c r="H39" s="106"/>
      <c r="I39" s="106"/>
      <c r="J39" s="107">
        <f>H39+I39*V!$E$20</f>
        <v>0</v>
      </c>
      <c r="K39" s="108"/>
      <c r="L39" s="109">
        <f t="shared" si="6"/>
        <v>0</v>
      </c>
      <c r="M39" s="113"/>
      <c r="N39" s="52"/>
      <c r="P39" s="1"/>
      <c r="Q39" s="1"/>
      <c r="AJ39" s="30"/>
      <c r="AK39" s="30"/>
      <c r="AL39" s="30"/>
      <c r="AM39" s="182"/>
      <c r="AN39" s="30"/>
      <c r="AO39" s="30"/>
      <c r="AP39" s="30"/>
      <c r="AQ39" s="182"/>
      <c r="AR39" s="30"/>
      <c r="AS39" s="30"/>
      <c r="AT39" s="30"/>
      <c r="AU39" s="171">
        <f t="shared" si="1"/>
      </c>
      <c r="AV39" s="171">
        <f t="shared" si="2"/>
        <v>0</v>
      </c>
      <c r="AW39" s="172">
        <f t="shared" si="3"/>
        <v>0</v>
      </c>
    </row>
    <row r="40" spans="1:46" ht="15" customHeight="1">
      <c r="A40" s="10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99"/>
      <c r="N40" s="175"/>
      <c r="O40" s="132"/>
      <c r="P40" s="200"/>
      <c r="Q40" s="200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</row>
    <row r="41" spans="1:46" ht="15" customHeight="1">
      <c r="A41" s="10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99"/>
      <c r="N41" s="175"/>
      <c r="O41" s="132"/>
      <c r="P41" s="200"/>
      <c r="Q41" s="200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</row>
    <row r="42" spans="1:46" ht="15" customHeight="1">
      <c r="A42" s="129" t="s">
        <v>59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99"/>
      <c r="N42" s="175"/>
      <c r="O42" s="167" t="str">
        <f>A42</f>
        <v>Мужчины</v>
      </c>
      <c r="Q42" s="168"/>
      <c r="R42" s="33"/>
      <c r="S42" s="33"/>
      <c r="AC42" s="33"/>
      <c r="AE42" s="167" t="s">
        <v>129</v>
      </c>
      <c r="AI42" s="17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</row>
    <row r="43" spans="1:49" ht="15" customHeight="1" thickBot="1">
      <c r="A43" s="260" t="s">
        <v>132</v>
      </c>
      <c r="B43" s="260" t="s">
        <v>133</v>
      </c>
      <c r="C43" s="270" t="s">
        <v>97</v>
      </c>
      <c r="D43" s="169"/>
      <c r="E43" s="106">
        <v>5.41</v>
      </c>
      <c r="F43" s="106">
        <v>0</v>
      </c>
      <c r="G43" s="107">
        <f>E43+F43*V!$E$20</f>
        <v>5.41</v>
      </c>
      <c r="H43" s="106">
        <v>5.52</v>
      </c>
      <c r="I43" s="106">
        <v>4</v>
      </c>
      <c r="J43" s="107">
        <f>H43+I43*V!$E$20</f>
        <v>6.319999999999999</v>
      </c>
      <c r="K43" s="108"/>
      <c r="L43" s="109">
        <f aca="true" t="shared" si="7" ref="L43:L55">MIN(J43,G43)</f>
        <v>5.41</v>
      </c>
      <c r="M43" s="113">
        <v>1</v>
      </c>
      <c r="N43" s="52"/>
      <c r="O43" s="170"/>
      <c r="P43" s="303" t="s">
        <v>130</v>
      </c>
      <c r="Q43" s="303"/>
      <c r="R43" s="132"/>
      <c r="S43" s="132"/>
      <c r="AC43" s="33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1" t="str">
        <f aca="true" t="shared" si="8" ref="AU43:AU74">A43&amp;B43</f>
        <v>РязанцевКирилл</v>
      </c>
      <c r="AV43" s="171" t="str">
        <f aca="true" t="shared" si="9" ref="AV43:AV74">C43</f>
        <v>Москва</v>
      </c>
      <c r="AW43" s="172">
        <f aca="true" t="shared" si="10" ref="AW43:AW74">L43</f>
        <v>5.41</v>
      </c>
    </row>
    <row r="44" spans="1:49" ht="15" customHeight="1">
      <c r="A44" s="258" t="s">
        <v>137</v>
      </c>
      <c r="B44" s="258" t="s">
        <v>77</v>
      </c>
      <c r="C44" s="271" t="s">
        <v>107</v>
      </c>
      <c r="D44" s="169"/>
      <c r="E44" s="106">
        <v>5.88</v>
      </c>
      <c r="F44" s="106">
        <v>0</v>
      </c>
      <c r="G44" s="107">
        <f>E44+F44*V!$E$20</f>
        <v>5.88</v>
      </c>
      <c r="H44" s="106">
        <v>5.74</v>
      </c>
      <c r="I44" s="106">
        <v>0</v>
      </c>
      <c r="J44" s="107">
        <f>H44+I44*V!$E$20</f>
        <v>5.74</v>
      </c>
      <c r="K44" s="108"/>
      <c r="L44" s="109">
        <f t="shared" si="7"/>
        <v>5.74</v>
      </c>
      <c r="M44" s="113">
        <v>2</v>
      </c>
      <c r="N44" s="52"/>
      <c r="O44" s="173" t="s">
        <v>99</v>
      </c>
      <c r="P44" s="49"/>
      <c r="Q44" s="49"/>
      <c r="R44" s="174"/>
      <c r="S44" s="175"/>
      <c r="T44" s="106"/>
      <c r="U44" s="106"/>
      <c r="V44" s="176">
        <f>T44+U44*V!$E$20</f>
        <v>0</v>
      </c>
      <c r="W44" s="106"/>
      <c r="X44" s="106"/>
      <c r="Y44" s="176">
        <f>W44+X44*V!$E$20</f>
        <v>0</v>
      </c>
      <c r="Z44" s="106"/>
      <c r="AA44" s="106"/>
      <c r="AB44" s="176">
        <f>Z44+AA44*V!$E$20</f>
        <v>0</v>
      </c>
      <c r="AC44" s="33"/>
      <c r="AE44" s="260" t="s">
        <v>132</v>
      </c>
      <c r="AF44" s="260" t="s">
        <v>133</v>
      </c>
      <c r="AG44" s="177" t="str">
        <f aca="true" t="shared" si="11" ref="AG44:AG75">VLOOKUP(AE44&amp;AF44,$AU$43:$AV$93,2,FALSE)</f>
        <v>Москва</v>
      </c>
      <c r="AH44" s="201">
        <f aca="true" t="shared" si="12" ref="AH44:AH75">VLOOKUP(AE44&amp;AF44,$AU$43:$AW$93,3,FALSE)</f>
        <v>5.41</v>
      </c>
      <c r="AI44" s="178">
        <v>1</v>
      </c>
      <c r="AJ44" s="30" t="s">
        <v>100</v>
      </c>
      <c r="AK44" s="30"/>
      <c r="AL44" s="30"/>
      <c r="AM44" s="17"/>
      <c r="AN44" s="30"/>
      <c r="AO44" s="30"/>
      <c r="AP44" s="30"/>
      <c r="AQ44" s="17"/>
      <c r="AR44" s="30"/>
      <c r="AS44" s="30"/>
      <c r="AT44" s="30"/>
      <c r="AU44" s="171" t="str">
        <f t="shared" si="8"/>
        <v>СидоровскийАлександр</v>
      </c>
      <c r="AV44" s="171" t="str">
        <f t="shared" si="9"/>
        <v>Новороссийск</v>
      </c>
      <c r="AW44" s="172">
        <f t="shared" si="10"/>
        <v>5.74</v>
      </c>
    </row>
    <row r="45" spans="1:49" ht="15" customHeight="1" thickBot="1">
      <c r="A45" s="260" t="s">
        <v>64</v>
      </c>
      <c r="B45" s="260" t="s">
        <v>65</v>
      </c>
      <c r="C45" s="270" t="s">
        <v>97</v>
      </c>
      <c r="D45" s="169"/>
      <c r="E45" s="106">
        <v>5.88</v>
      </c>
      <c r="F45" s="106">
        <v>0</v>
      </c>
      <c r="G45" s="107">
        <f>E45+F45*V!$E$20</f>
        <v>5.88</v>
      </c>
      <c r="H45" s="106">
        <v>5.91</v>
      </c>
      <c r="I45" s="106">
        <v>1</v>
      </c>
      <c r="J45" s="107">
        <f>H45+I45*V!$E$20</f>
        <v>6.11</v>
      </c>
      <c r="K45" s="108"/>
      <c r="L45" s="109">
        <f t="shared" si="7"/>
        <v>5.88</v>
      </c>
      <c r="M45" s="113">
        <v>3</v>
      </c>
      <c r="N45" s="52"/>
      <c r="O45" s="173" t="s">
        <v>131</v>
      </c>
      <c r="P45" s="179"/>
      <c r="Q45" s="57"/>
      <c r="R45" s="180"/>
      <c r="S45" s="181"/>
      <c r="T45" s="106"/>
      <c r="U45" s="106"/>
      <c r="V45" s="176">
        <f>T45+U45*V!$E$20</f>
        <v>0</v>
      </c>
      <c r="W45" s="106"/>
      <c r="X45" s="106"/>
      <c r="Y45" s="176">
        <f>W45+X45*V!$E$20</f>
        <v>0</v>
      </c>
      <c r="Z45" s="106"/>
      <c r="AA45" s="106"/>
      <c r="AB45" s="176">
        <f>Z45+AA45*V!$E$20</f>
        <v>0</v>
      </c>
      <c r="AC45" s="33"/>
      <c r="AE45" s="258" t="s">
        <v>137</v>
      </c>
      <c r="AF45" s="258" t="s">
        <v>77</v>
      </c>
      <c r="AG45" s="177" t="str">
        <f t="shared" si="11"/>
        <v>Новороссийск</v>
      </c>
      <c r="AH45" s="201">
        <f t="shared" si="12"/>
        <v>5.74</v>
      </c>
      <c r="AI45" s="178">
        <v>2</v>
      </c>
      <c r="AJ45" s="30" t="s">
        <v>103</v>
      </c>
      <c r="AK45" s="30"/>
      <c r="AL45" s="30"/>
      <c r="AM45" s="182"/>
      <c r="AN45" s="30"/>
      <c r="AO45" s="30"/>
      <c r="AP45" s="30"/>
      <c r="AQ45" s="182"/>
      <c r="AR45" s="30"/>
      <c r="AS45" s="30"/>
      <c r="AT45" s="30"/>
      <c r="AU45" s="171" t="str">
        <f t="shared" si="8"/>
        <v>КресманГеоргий</v>
      </c>
      <c r="AV45" s="171" t="str">
        <f t="shared" si="9"/>
        <v>Москва</v>
      </c>
      <c r="AW45" s="172">
        <f t="shared" si="10"/>
        <v>5.88</v>
      </c>
    </row>
    <row r="46" spans="1:49" ht="15" customHeight="1" thickBot="1">
      <c r="A46" s="258" t="s">
        <v>135</v>
      </c>
      <c r="B46" s="258" t="s">
        <v>83</v>
      </c>
      <c r="C46" s="270" t="s">
        <v>97</v>
      </c>
      <c r="D46" s="169"/>
      <c r="E46" s="106">
        <v>5.92</v>
      </c>
      <c r="F46" s="106">
        <v>0</v>
      </c>
      <c r="G46" s="107">
        <f>E46+F46*V!$E$20</f>
        <v>5.92</v>
      </c>
      <c r="H46" s="106">
        <v>5.97</v>
      </c>
      <c r="I46" s="106">
        <v>4</v>
      </c>
      <c r="J46" s="107">
        <f>H46+I46*V!$E$20</f>
        <v>6.77</v>
      </c>
      <c r="K46" s="108"/>
      <c r="L46" s="109">
        <f t="shared" si="7"/>
        <v>5.92</v>
      </c>
      <c r="M46" s="113">
        <v>4</v>
      </c>
      <c r="N46" s="52"/>
      <c r="O46" s="170"/>
      <c r="P46" s="202" t="s">
        <v>134</v>
      </c>
      <c r="Q46" s="203"/>
      <c r="R46" s="132"/>
      <c r="S46" s="175"/>
      <c r="T46" s="175"/>
      <c r="U46" s="175"/>
      <c r="V46" s="132"/>
      <c r="W46" s="175"/>
      <c r="X46" s="175"/>
      <c r="Y46" s="132"/>
      <c r="Z46" s="175"/>
      <c r="AA46" s="175"/>
      <c r="AB46" s="132"/>
      <c r="AC46" s="33"/>
      <c r="AE46" s="258" t="s">
        <v>72</v>
      </c>
      <c r="AF46" s="258" t="s">
        <v>73</v>
      </c>
      <c r="AG46" s="177" t="str">
        <f t="shared" si="11"/>
        <v>Москва</v>
      </c>
      <c r="AH46" s="201">
        <f t="shared" si="12"/>
        <v>5.99</v>
      </c>
      <c r="AI46" s="185">
        <v>3</v>
      </c>
      <c r="AJ46" s="182" t="s">
        <v>105</v>
      </c>
      <c r="AK46" s="186"/>
      <c r="AL46" s="187"/>
      <c r="AM46" s="182"/>
      <c r="AN46" s="182"/>
      <c r="AO46" s="186"/>
      <c r="AP46" s="187"/>
      <c r="AQ46" s="182"/>
      <c r="AR46" s="182"/>
      <c r="AS46" s="186"/>
      <c r="AT46" s="187"/>
      <c r="AU46" s="171" t="str">
        <f t="shared" si="8"/>
        <v>СёминСергей</v>
      </c>
      <c r="AV46" s="171" t="str">
        <f t="shared" si="9"/>
        <v>Москва</v>
      </c>
      <c r="AW46" s="172">
        <f t="shared" si="10"/>
        <v>5.92</v>
      </c>
    </row>
    <row r="47" spans="1:49" ht="15" customHeight="1">
      <c r="A47" s="258" t="s">
        <v>72</v>
      </c>
      <c r="B47" s="258" t="s">
        <v>73</v>
      </c>
      <c r="C47" s="271" t="s">
        <v>97</v>
      </c>
      <c r="D47" s="169"/>
      <c r="E47" s="106">
        <v>6.03</v>
      </c>
      <c r="F47" s="106">
        <v>0</v>
      </c>
      <c r="G47" s="107">
        <f>E47+F47*V!$E$20</f>
        <v>6.03</v>
      </c>
      <c r="H47" s="106">
        <v>5.99</v>
      </c>
      <c r="I47" s="106">
        <v>0</v>
      </c>
      <c r="J47" s="107">
        <f>H47+I47*V!$E$20</f>
        <v>5.99</v>
      </c>
      <c r="K47" s="108"/>
      <c r="L47" s="109">
        <f t="shared" si="7"/>
        <v>5.99</v>
      </c>
      <c r="M47" s="113">
        <v>5</v>
      </c>
      <c r="N47" s="52"/>
      <c r="O47" s="173" t="s">
        <v>136</v>
      </c>
      <c r="P47" s="49"/>
      <c r="Q47" s="49"/>
      <c r="R47" s="174"/>
      <c r="S47" s="175"/>
      <c r="T47" s="106"/>
      <c r="U47" s="106"/>
      <c r="V47" s="176">
        <f>T47+U47*V!$E$20</f>
        <v>0</v>
      </c>
      <c r="W47" s="106"/>
      <c r="X47" s="106"/>
      <c r="Y47" s="176">
        <f>W47+X47*V!$E$20</f>
        <v>0</v>
      </c>
      <c r="Z47" s="106"/>
      <c r="AA47" s="106"/>
      <c r="AB47" s="176">
        <f>Z47+AA47*V!$E$20</f>
        <v>0</v>
      </c>
      <c r="AC47" s="33"/>
      <c r="AE47" s="265" t="s">
        <v>78</v>
      </c>
      <c r="AF47" s="266" t="s">
        <v>79</v>
      </c>
      <c r="AG47" s="177" t="str">
        <f t="shared" si="11"/>
        <v>Ростов на Дону</v>
      </c>
      <c r="AH47" s="201">
        <f t="shared" si="12"/>
        <v>6.28</v>
      </c>
      <c r="AI47" s="185">
        <v>4</v>
      </c>
      <c r="AJ47" s="17" t="s">
        <v>109</v>
      </c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1" t="str">
        <f t="shared" si="8"/>
        <v>ЦоколовАлексей</v>
      </c>
      <c r="AV47" s="171" t="str">
        <f t="shared" si="9"/>
        <v>Москва</v>
      </c>
      <c r="AW47" s="172">
        <f t="shared" si="10"/>
        <v>5.99</v>
      </c>
    </row>
    <row r="48" spans="1:49" ht="15" customHeight="1" thickBot="1">
      <c r="A48" s="265" t="s">
        <v>78</v>
      </c>
      <c r="B48" s="266" t="s">
        <v>79</v>
      </c>
      <c r="C48" s="266" t="s">
        <v>196</v>
      </c>
      <c r="D48" s="169"/>
      <c r="E48" s="106">
        <v>6.08</v>
      </c>
      <c r="F48" s="106">
        <v>1</v>
      </c>
      <c r="G48" s="107">
        <f>E48+F48*V!$E$20</f>
        <v>6.28</v>
      </c>
      <c r="H48" s="106">
        <v>6.08</v>
      </c>
      <c r="I48" s="106">
        <v>5</v>
      </c>
      <c r="J48" s="107">
        <f>H48+I48*V!$E$20</f>
        <v>7.08</v>
      </c>
      <c r="K48" s="108"/>
      <c r="L48" s="109">
        <f t="shared" si="7"/>
        <v>6.28</v>
      </c>
      <c r="M48" s="113">
        <v>6</v>
      </c>
      <c r="N48" s="52"/>
      <c r="O48" s="173" t="s">
        <v>102</v>
      </c>
      <c r="P48" s="179"/>
      <c r="Q48" s="57"/>
      <c r="R48" s="180"/>
      <c r="S48" s="181"/>
      <c r="T48" s="106"/>
      <c r="U48" s="106"/>
      <c r="V48" s="176">
        <f>T48+U48*V!$E$20</f>
        <v>0</v>
      </c>
      <c r="W48" s="106"/>
      <c r="X48" s="106"/>
      <c r="Y48" s="176">
        <f>W48+X48*V!$E$20</f>
        <v>0</v>
      </c>
      <c r="Z48" s="106"/>
      <c r="AA48" s="106"/>
      <c r="AB48" s="176">
        <f>Z48+AA48*V!$E$20</f>
        <v>0</v>
      </c>
      <c r="AC48" s="33"/>
      <c r="AE48" s="260" t="s">
        <v>64</v>
      </c>
      <c r="AF48" s="260" t="s">
        <v>65</v>
      </c>
      <c r="AG48" s="177" t="str">
        <f t="shared" si="11"/>
        <v>Москва</v>
      </c>
      <c r="AH48" s="201">
        <f t="shared" si="12"/>
        <v>5.88</v>
      </c>
      <c r="AI48" s="188">
        <v>5</v>
      </c>
      <c r="AJ48" s="30" t="s">
        <v>112</v>
      </c>
      <c r="AK48" s="30"/>
      <c r="AL48" s="30"/>
      <c r="AM48" s="17"/>
      <c r="AN48" s="30"/>
      <c r="AO48" s="30"/>
      <c r="AP48" s="30"/>
      <c r="AQ48" s="17"/>
      <c r="AR48" s="30"/>
      <c r="AS48" s="30"/>
      <c r="AT48" s="30"/>
      <c r="AU48" s="171" t="str">
        <f t="shared" si="8"/>
        <v>ХорольскийАндрей</v>
      </c>
      <c r="AV48" s="171" t="str">
        <f t="shared" si="9"/>
        <v>Ростов на Дону</v>
      </c>
      <c r="AW48" s="172">
        <f t="shared" si="10"/>
        <v>6.28</v>
      </c>
    </row>
    <row r="49" spans="1:49" ht="15" customHeight="1" thickBot="1">
      <c r="A49" s="263" t="s">
        <v>140</v>
      </c>
      <c r="B49" s="264" t="s">
        <v>71</v>
      </c>
      <c r="C49" s="264" t="s">
        <v>97</v>
      </c>
      <c r="D49" s="169"/>
      <c r="E49" s="106">
        <v>5.88</v>
      </c>
      <c r="F49" s="106">
        <v>3</v>
      </c>
      <c r="G49" s="107">
        <f>E49+F49*V!$E$20</f>
        <v>6.48</v>
      </c>
      <c r="H49" s="106">
        <v>5.72</v>
      </c>
      <c r="I49" s="106">
        <v>6</v>
      </c>
      <c r="J49" s="107">
        <f>H49+I49*V!$E$20</f>
        <v>6.92</v>
      </c>
      <c r="K49" s="108"/>
      <c r="L49" s="109">
        <f t="shared" si="7"/>
        <v>6.48</v>
      </c>
      <c r="M49" s="113">
        <v>7</v>
      </c>
      <c r="N49" s="52"/>
      <c r="O49" s="170"/>
      <c r="P49" s="202" t="s">
        <v>138</v>
      </c>
      <c r="Q49" s="203"/>
      <c r="R49" s="175"/>
      <c r="S49" s="175"/>
      <c r="T49" s="52"/>
      <c r="U49" s="52"/>
      <c r="W49" s="52"/>
      <c r="X49" s="52"/>
      <c r="Z49" s="52"/>
      <c r="AA49" s="52"/>
      <c r="AC49" s="33"/>
      <c r="AE49" s="258" t="s">
        <v>135</v>
      </c>
      <c r="AF49" s="258" t="s">
        <v>83</v>
      </c>
      <c r="AG49" s="177" t="str">
        <f t="shared" si="11"/>
        <v>Москва</v>
      </c>
      <c r="AH49" s="201">
        <f t="shared" si="12"/>
        <v>5.92</v>
      </c>
      <c r="AI49" s="188">
        <v>6</v>
      </c>
      <c r="AJ49" s="30" t="s">
        <v>112</v>
      </c>
      <c r="AK49" s="30"/>
      <c r="AL49" s="30"/>
      <c r="AM49" s="182"/>
      <c r="AN49" s="30"/>
      <c r="AO49" s="30"/>
      <c r="AP49" s="30"/>
      <c r="AQ49" s="182"/>
      <c r="AR49" s="30"/>
      <c r="AS49" s="30"/>
      <c r="AT49" s="30"/>
      <c r="AU49" s="171" t="str">
        <f t="shared" si="8"/>
        <v>АлексеевЮрий</v>
      </c>
      <c r="AV49" s="171" t="str">
        <f t="shared" si="9"/>
        <v>Москва</v>
      </c>
      <c r="AW49" s="172">
        <f t="shared" si="10"/>
        <v>6.48</v>
      </c>
    </row>
    <row r="50" spans="1:49" ht="15" customHeight="1">
      <c r="A50" s="260" t="s">
        <v>80</v>
      </c>
      <c r="B50" s="260" t="s">
        <v>81</v>
      </c>
      <c r="C50" s="270" t="s">
        <v>97</v>
      </c>
      <c r="D50" s="169"/>
      <c r="E50" s="106">
        <v>6.1</v>
      </c>
      <c r="F50" s="106">
        <v>3</v>
      </c>
      <c r="G50" s="107">
        <f>E50+F50*V!$E$20</f>
        <v>6.699999999999999</v>
      </c>
      <c r="H50" s="106">
        <v>6.25</v>
      </c>
      <c r="I50" s="106">
        <v>7</v>
      </c>
      <c r="J50" s="107">
        <f>H50+I50*V!$E$20</f>
        <v>7.65</v>
      </c>
      <c r="K50" s="108"/>
      <c r="L50" s="109">
        <f t="shared" si="7"/>
        <v>6.699999999999999</v>
      </c>
      <c r="M50" s="113">
        <v>8</v>
      </c>
      <c r="N50" s="52"/>
      <c r="O50" s="173" t="s">
        <v>108</v>
      </c>
      <c r="P50" s="49"/>
      <c r="Q50" s="49"/>
      <c r="R50" s="174"/>
      <c r="S50" s="175"/>
      <c r="T50" s="106"/>
      <c r="U50" s="106"/>
      <c r="V50" s="176">
        <f>T50+U50*V!$E$20</f>
        <v>0</v>
      </c>
      <c r="W50" s="106"/>
      <c r="X50" s="106"/>
      <c r="Y50" s="176">
        <f>W50+X50*V!$E$20</f>
        <v>0</v>
      </c>
      <c r="Z50" s="106"/>
      <c r="AA50" s="106"/>
      <c r="AB50" s="176">
        <f>Z50+AA50*V!$E$20</f>
        <v>0</v>
      </c>
      <c r="AC50" s="33"/>
      <c r="AE50" s="263" t="s">
        <v>140</v>
      </c>
      <c r="AF50" s="264" t="s">
        <v>71</v>
      </c>
      <c r="AG50" s="177" t="str">
        <f t="shared" si="11"/>
        <v>Москва</v>
      </c>
      <c r="AH50" s="201">
        <f t="shared" si="12"/>
        <v>6.48</v>
      </c>
      <c r="AI50" s="188">
        <v>7</v>
      </c>
      <c r="AJ50" s="30" t="s">
        <v>112</v>
      </c>
      <c r="AK50" s="186"/>
      <c r="AL50" s="187"/>
      <c r="AM50" s="182"/>
      <c r="AN50" s="182"/>
      <c r="AO50" s="186"/>
      <c r="AP50" s="187"/>
      <c r="AQ50" s="182"/>
      <c r="AR50" s="182"/>
      <c r="AS50" s="186"/>
      <c r="AT50" s="186"/>
      <c r="AU50" s="171" t="str">
        <f t="shared" si="8"/>
        <v>ИсламовДенис</v>
      </c>
      <c r="AV50" s="171" t="str">
        <f t="shared" si="9"/>
        <v>Москва</v>
      </c>
      <c r="AW50" s="172">
        <f t="shared" si="10"/>
        <v>6.699999999999999</v>
      </c>
    </row>
    <row r="51" spans="1:49" ht="15" customHeight="1" thickBot="1">
      <c r="A51" s="260" t="s">
        <v>66</v>
      </c>
      <c r="B51" s="260" t="s">
        <v>67</v>
      </c>
      <c r="C51" s="270" t="s">
        <v>107</v>
      </c>
      <c r="D51" s="169"/>
      <c r="E51" s="106">
        <v>6.4</v>
      </c>
      <c r="F51" s="106">
        <v>2</v>
      </c>
      <c r="G51" s="107">
        <f>E51+F51*V!$E$20</f>
        <v>6.800000000000001</v>
      </c>
      <c r="H51" s="106">
        <v>6.15</v>
      </c>
      <c r="I51" s="106">
        <v>4</v>
      </c>
      <c r="J51" s="107">
        <f>H51+I51*V!$E$20</f>
        <v>6.95</v>
      </c>
      <c r="K51" s="108"/>
      <c r="L51" s="109">
        <f t="shared" si="7"/>
        <v>6.800000000000001</v>
      </c>
      <c r="M51" s="113">
        <v>9</v>
      </c>
      <c r="N51" s="52"/>
      <c r="O51" s="173" t="s">
        <v>139</v>
      </c>
      <c r="P51" s="179"/>
      <c r="Q51" s="57"/>
      <c r="R51" s="180"/>
      <c r="S51" s="181"/>
      <c r="T51" s="106"/>
      <c r="U51" s="106"/>
      <c r="V51" s="176">
        <f>T51+U51*V!$E$20</f>
        <v>0</v>
      </c>
      <c r="W51" s="106"/>
      <c r="X51" s="106"/>
      <c r="Y51" s="176">
        <f>W51+X51*V!$E$20</f>
        <v>0</v>
      </c>
      <c r="Z51" s="106"/>
      <c r="AA51" s="106"/>
      <c r="AB51" s="176">
        <f>Z51+AA51*V!$E$20</f>
        <v>0</v>
      </c>
      <c r="AC51" s="33"/>
      <c r="AE51" s="260" t="s">
        <v>80</v>
      </c>
      <c r="AF51" s="260" t="s">
        <v>81</v>
      </c>
      <c r="AG51" s="177" t="str">
        <f t="shared" si="11"/>
        <v>Москва</v>
      </c>
      <c r="AH51" s="201">
        <f t="shared" si="12"/>
        <v>6.699999999999999</v>
      </c>
      <c r="AI51" s="188">
        <v>8</v>
      </c>
      <c r="AJ51" s="30" t="s">
        <v>112</v>
      </c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1" t="str">
        <f t="shared" si="8"/>
        <v>МелешкевичВиктор</v>
      </c>
      <c r="AV51" s="171" t="str">
        <f t="shared" si="9"/>
        <v>Новороссийск</v>
      </c>
      <c r="AW51" s="172">
        <f t="shared" si="10"/>
        <v>6.800000000000001</v>
      </c>
    </row>
    <row r="52" spans="1:49" ht="15" customHeight="1" thickBot="1">
      <c r="A52" s="265" t="s">
        <v>195</v>
      </c>
      <c r="B52" s="266" t="s">
        <v>69</v>
      </c>
      <c r="C52" s="266" t="s">
        <v>51</v>
      </c>
      <c r="D52" s="169"/>
      <c r="E52" s="106">
        <v>6.85</v>
      </c>
      <c r="F52" s="106">
        <v>5</v>
      </c>
      <c r="G52" s="107">
        <f>E52+F52*V!$E$20</f>
        <v>7.85</v>
      </c>
      <c r="H52" s="106">
        <v>6.93</v>
      </c>
      <c r="I52" s="106">
        <v>0</v>
      </c>
      <c r="J52" s="107">
        <f>H52+I52*V!$E$20</f>
        <v>6.93</v>
      </c>
      <c r="K52" s="108"/>
      <c r="L52" s="109">
        <f t="shared" si="7"/>
        <v>6.93</v>
      </c>
      <c r="M52" s="113">
        <v>10</v>
      </c>
      <c r="N52" s="52"/>
      <c r="O52" s="170"/>
      <c r="P52" s="304" t="s">
        <v>141</v>
      </c>
      <c r="Q52" s="304"/>
      <c r="R52" s="132"/>
      <c r="S52" s="175"/>
      <c r="T52" s="175"/>
      <c r="U52" s="175"/>
      <c r="V52" s="132"/>
      <c r="W52" s="175"/>
      <c r="X52" s="175"/>
      <c r="Y52" s="132"/>
      <c r="Z52" s="175"/>
      <c r="AA52" s="175"/>
      <c r="AB52" s="132"/>
      <c r="AC52" s="33"/>
      <c r="AE52" s="260" t="s">
        <v>66</v>
      </c>
      <c r="AF52" s="260" t="s">
        <v>67</v>
      </c>
      <c r="AG52" s="177" t="str">
        <f t="shared" si="11"/>
        <v>Новороссийск</v>
      </c>
      <c r="AH52" s="201">
        <f t="shared" si="12"/>
        <v>6.800000000000001</v>
      </c>
      <c r="AI52" s="204">
        <v>9</v>
      </c>
      <c r="AJ52" s="30" t="s">
        <v>118</v>
      </c>
      <c r="AK52" s="30"/>
      <c r="AL52" s="30"/>
      <c r="AM52" s="17"/>
      <c r="AN52" s="30"/>
      <c r="AO52" s="30"/>
      <c r="AP52" s="30"/>
      <c r="AQ52" s="17"/>
      <c r="AR52" s="30"/>
      <c r="AS52" s="30"/>
      <c r="AT52" s="30"/>
      <c r="AU52" s="171" t="str">
        <f t="shared" si="8"/>
        <v>ТуренкоДмитрий</v>
      </c>
      <c r="AV52" s="171" t="str">
        <f t="shared" si="9"/>
        <v>Белгород</v>
      </c>
      <c r="AW52" s="172">
        <f t="shared" si="10"/>
        <v>6.93</v>
      </c>
    </row>
    <row r="53" spans="1:49" ht="15" customHeight="1">
      <c r="A53" s="111" t="s">
        <v>68</v>
      </c>
      <c r="B53" s="111" t="s">
        <v>69</v>
      </c>
      <c r="C53" s="272" t="s">
        <v>97</v>
      </c>
      <c r="D53" s="169"/>
      <c r="E53" s="106">
        <v>6.15</v>
      </c>
      <c r="F53" s="106">
        <v>7</v>
      </c>
      <c r="G53" s="107">
        <f>E53+F53*V!$E$20</f>
        <v>7.550000000000001</v>
      </c>
      <c r="H53" s="106">
        <v>6.4</v>
      </c>
      <c r="I53" s="106">
        <v>4</v>
      </c>
      <c r="J53" s="107">
        <f>H53+I53*V!$E$20</f>
        <v>7.2</v>
      </c>
      <c r="K53" s="108"/>
      <c r="L53" s="109">
        <f t="shared" si="7"/>
        <v>7.2</v>
      </c>
      <c r="M53" s="113">
        <v>11</v>
      </c>
      <c r="N53" s="52"/>
      <c r="O53" s="173" t="s">
        <v>142</v>
      </c>
      <c r="P53" s="49"/>
      <c r="Q53" s="49"/>
      <c r="R53" s="174"/>
      <c r="S53" s="175"/>
      <c r="T53" s="106"/>
      <c r="U53" s="106"/>
      <c r="V53" s="176">
        <f>T53+U53*V!$E$20</f>
        <v>0</v>
      </c>
      <c r="W53" s="106"/>
      <c r="X53" s="106"/>
      <c r="Y53" s="176">
        <f>W53+X53*V!$E$20</f>
        <v>0</v>
      </c>
      <c r="Z53" s="106"/>
      <c r="AA53" s="106"/>
      <c r="AB53" s="176">
        <f>Z53+AA53*V!$E$20</f>
        <v>0</v>
      </c>
      <c r="AC53" s="33"/>
      <c r="AE53" s="265" t="s">
        <v>195</v>
      </c>
      <c r="AF53" s="266" t="s">
        <v>69</v>
      </c>
      <c r="AG53" s="177" t="str">
        <f t="shared" si="11"/>
        <v>Белгород</v>
      </c>
      <c r="AH53" s="201">
        <f t="shared" si="12"/>
        <v>6.93</v>
      </c>
      <c r="AI53" s="204">
        <v>10</v>
      </c>
      <c r="AJ53" s="30"/>
      <c r="AK53" s="30"/>
      <c r="AL53" s="30"/>
      <c r="AM53" s="182"/>
      <c r="AN53" s="30"/>
      <c r="AO53" s="30"/>
      <c r="AP53" s="30"/>
      <c r="AQ53" s="182"/>
      <c r="AR53" s="30"/>
      <c r="AS53" s="30"/>
      <c r="AT53" s="30"/>
      <c r="AU53" s="171" t="e">
        <f>#REF!&amp;#REF!</f>
        <v>#REF!</v>
      </c>
      <c r="AV53" s="171" t="e">
        <f>#REF!</f>
        <v>#REF!</v>
      </c>
      <c r="AW53" s="172">
        <f t="shared" si="10"/>
        <v>7.2</v>
      </c>
    </row>
    <row r="54" spans="1:49" ht="15" customHeight="1" thickBot="1">
      <c r="A54" s="112" t="s">
        <v>76</v>
      </c>
      <c r="B54" s="112" t="s">
        <v>77</v>
      </c>
      <c r="C54" s="273" t="s">
        <v>113</v>
      </c>
      <c r="D54" s="169"/>
      <c r="E54" s="106">
        <v>6.14</v>
      </c>
      <c r="F54" s="106">
        <v>11</v>
      </c>
      <c r="G54" s="107">
        <f>E54+F54*V!$E$20</f>
        <v>8.34</v>
      </c>
      <c r="H54" s="106">
        <v>6.19</v>
      </c>
      <c r="I54" s="106">
        <v>6</v>
      </c>
      <c r="J54" s="107">
        <f>H54+I54*V!$E$20</f>
        <v>7.390000000000001</v>
      </c>
      <c r="K54" s="108"/>
      <c r="L54" s="109">
        <f t="shared" si="7"/>
        <v>7.390000000000001</v>
      </c>
      <c r="M54" s="113">
        <v>12</v>
      </c>
      <c r="N54" s="52"/>
      <c r="O54" s="173" t="s">
        <v>111</v>
      </c>
      <c r="P54" s="179"/>
      <c r="Q54" s="57"/>
      <c r="R54" s="180"/>
      <c r="S54" s="181"/>
      <c r="T54" s="106"/>
      <c r="U54" s="106"/>
      <c r="V54" s="176">
        <f>T54+U54*V!$E$20</f>
        <v>0</v>
      </c>
      <c r="W54" s="106"/>
      <c r="X54" s="106"/>
      <c r="Y54" s="176">
        <f>W54+X54*V!$E$20</f>
        <v>0</v>
      </c>
      <c r="Z54" s="106"/>
      <c r="AA54" s="106"/>
      <c r="AB54" s="176">
        <f>Z54+AA54*V!$E$20</f>
        <v>0</v>
      </c>
      <c r="AC54" s="33"/>
      <c r="AE54" s="111" t="s">
        <v>68</v>
      </c>
      <c r="AF54" s="111" t="s">
        <v>69</v>
      </c>
      <c r="AG54" s="289" t="s">
        <v>97</v>
      </c>
      <c r="AH54" s="201">
        <v>7.2</v>
      </c>
      <c r="AI54" s="204">
        <v>11</v>
      </c>
      <c r="AJ54" s="182"/>
      <c r="AK54" s="186"/>
      <c r="AL54" s="187"/>
      <c r="AM54" s="17"/>
      <c r="AN54" s="182"/>
      <c r="AO54" s="186"/>
      <c r="AP54" s="187"/>
      <c r="AQ54" s="17"/>
      <c r="AR54" s="182"/>
      <c r="AS54" s="186"/>
      <c r="AT54" s="187"/>
      <c r="AU54" s="171" t="str">
        <f t="shared" si="8"/>
        <v>СусловАлександр</v>
      </c>
      <c r="AV54" s="171" t="str">
        <f t="shared" si="9"/>
        <v>Воронеж</v>
      </c>
      <c r="AW54" s="172">
        <f t="shared" si="10"/>
        <v>7.390000000000001</v>
      </c>
    </row>
    <row r="55" spans="1:49" ht="15" customHeight="1" thickBot="1">
      <c r="A55" s="113" t="s">
        <v>193</v>
      </c>
      <c r="B55" s="113" t="s">
        <v>77</v>
      </c>
      <c r="C55" s="113" t="s">
        <v>97</v>
      </c>
      <c r="D55" s="169"/>
      <c r="E55" s="106">
        <v>7.32</v>
      </c>
      <c r="F55" s="106">
        <v>2</v>
      </c>
      <c r="G55" s="107">
        <f>E55+F55*V!$E$20</f>
        <v>7.720000000000001</v>
      </c>
      <c r="H55" s="106">
        <v>7.39</v>
      </c>
      <c r="I55" s="106">
        <v>4</v>
      </c>
      <c r="J55" s="107">
        <f>H55+I55*V!$E$20</f>
        <v>8.19</v>
      </c>
      <c r="K55" s="108"/>
      <c r="L55" s="109">
        <f t="shared" si="7"/>
        <v>7.720000000000001</v>
      </c>
      <c r="M55" s="113">
        <v>13</v>
      </c>
      <c r="N55" s="52"/>
      <c r="O55" s="170"/>
      <c r="P55" s="304" t="s">
        <v>143</v>
      </c>
      <c r="Q55" s="304"/>
      <c r="R55" s="175"/>
      <c r="S55" s="175"/>
      <c r="T55" s="52"/>
      <c r="U55" s="52"/>
      <c r="W55" s="52"/>
      <c r="X55" s="52"/>
      <c r="Z55" s="52"/>
      <c r="AA55" s="52"/>
      <c r="AC55" s="33"/>
      <c r="AE55" s="112" t="s">
        <v>76</v>
      </c>
      <c r="AF55" s="112" t="s">
        <v>77</v>
      </c>
      <c r="AG55" s="177" t="str">
        <f t="shared" si="11"/>
        <v>Воронеж</v>
      </c>
      <c r="AH55" s="201">
        <f t="shared" si="12"/>
        <v>7.390000000000001</v>
      </c>
      <c r="AI55" s="204">
        <v>12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1" t="str">
        <f t="shared" si="8"/>
        <v>КудреватыхАлександр</v>
      </c>
      <c r="AV55" s="171" t="str">
        <f t="shared" si="9"/>
        <v>Москва</v>
      </c>
      <c r="AW55" s="172">
        <f t="shared" si="10"/>
        <v>7.720000000000001</v>
      </c>
    </row>
    <row r="56" spans="1:49" ht="15" customHeight="1">
      <c r="A56" s="61"/>
      <c r="B56" s="62"/>
      <c r="C56" s="57"/>
      <c r="D56" s="169"/>
      <c r="E56" s="106"/>
      <c r="F56" s="106"/>
      <c r="G56" s="107"/>
      <c r="H56" s="106"/>
      <c r="I56" s="106"/>
      <c r="J56" s="107"/>
      <c r="K56" s="108"/>
      <c r="L56" s="109"/>
      <c r="M56" s="113"/>
      <c r="N56" s="52"/>
      <c r="O56" s="173" t="s">
        <v>115</v>
      </c>
      <c r="P56" s="49"/>
      <c r="Q56" s="49"/>
      <c r="R56" s="174"/>
      <c r="S56" s="175"/>
      <c r="T56" s="106"/>
      <c r="U56" s="106"/>
      <c r="V56" s="176">
        <f>T56+U56*V!$E$20</f>
        <v>0</v>
      </c>
      <c r="W56" s="106"/>
      <c r="X56" s="106"/>
      <c r="Y56" s="176">
        <f>W56+X56*V!$E$20</f>
        <v>0</v>
      </c>
      <c r="Z56" s="106"/>
      <c r="AA56" s="106"/>
      <c r="AB56" s="176">
        <f>Z56+AA56*V!$E$20</f>
        <v>0</v>
      </c>
      <c r="AC56" s="33"/>
      <c r="AE56" s="113" t="s">
        <v>193</v>
      </c>
      <c r="AF56" s="113" t="s">
        <v>77</v>
      </c>
      <c r="AG56" s="177" t="str">
        <f t="shared" si="11"/>
        <v>Москва</v>
      </c>
      <c r="AH56" s="201">
        <f t="shared" si="12"/>
        <v>7.720000000000001</v>
      </c>
      <c r="AI56" s="204">
        <v>13</v>
      </c>
      <c r="AJ56" s="30"/>
      <c r="AK56" s="30"/>
      <c r="AL56" s="30"/>
      <c r="AM56" s="17"/>
      <c r="AN56" s="30"/>
      <c r="AO56" s="30"/>
      <c r="AP56" s="30"/>
      <c r="AQ56" s="17"/>
      <c r="AR56" s="30"/>
      <c r="AS56" s="30"/>
      <c r="AT56" s="30"/>
      <c r="AU56" s="171">
        <f t="shared" si="8"/>
      </c>
      <c r="AV56" s="171">
        <f t="shared" si="9"/>
        <v>0</v>
      </c>
      <c r="AW56" s="172">
        <f t="shared" si="10"/>
        <v>0</v>
      </c>
    </row>
    <row r="57" spans="1:49" ht="15" customHeight="1" thickBot="1">
      <c r="A57" s="61"/>
      <c r="B57" s="62"/>
      <c r="C57" s="62"/>
      <c r="D57" s="169"/>
      <c r="E57" s="106"/>
      <c r="F57" s="106"/>
      <c r="G57" s="107"/>
      <c r="H57" s="106"/>
      <c r="I57" s="106"/>
      <c r="J57" s="107"/>
      <c r="K57" s="108"/>
      <c r="L57" s="109"/>
      <c r="M57" s="113"/>
      <c r="N57" s="52"/>
      <c r="O57" s="173" t="s">
        <v>144</v>
      </c>
      <c r="P57" s="179"/>
      <c r="Q57" s="57"/>
      <c r="R57" s="180"/>
      <c r="S57" s="181"/>
      <c r="T57" s="106"/>
      <c r="U57" s="106"/>
      <c r="V57" s="176">
        <f>T57+U57*V!$E$20</f>
        <v>0</v>
      </c>
      <c r="W57" s="106"/>
      <c r="X57" s="106"/>
      <c r="Y57" s="176">
        <f>W57+X57*V!$E$20</f>
        <v>0</v>
      </c>
      <c r="Z57" s="106"/>
      <c r="AA57" s="106"/>
      <c r="AB57" s="176">
        <f>Z57+AA57*V!$E$20</f>
        <v>0</v>
      </c>
      <c r="AC57" s="33"/>
      <c r="AE57" s="61"/>
      <c r="AF57" s="62"/>
      <c r="AG57" s="177">
        <f t="shared" si="11"/>
        <v>0</v>
      </c>
      <c r="AH57" s="201">
        <f t="shared" si="12"/>
        <v>0</v>
      </c>
      <c r="AI57" s="204">
        <v>14</v>
      </c>
      <c r="AJ57" s="30"/>
      <c r="AK57" s="30"/>
      <c r="AL57" s="30"/>
      <c r="AM57" s="182"/>
      <c r="AN57" s="30"/>
      <c r="AO57" s="30"/>
      <c r="AP57" s="30"/>
      <c r="AQ57" s="182"/>
      <c r="AR57" s="30"/>
      <c r="AS57" s="30"/>
      <c r="AT57" s="30"/>
      <c r="AU57" s="171">
        <f t="shared" si="8"/>
      </c>
      <c r="AV57" s="171">
        <f t="shared" si="9"/>
        <v>0</v>
      </c>
      <c r="AW57" s="172">
        <f t="shared" si="10"/>
        <v>0</v>
      </c>
    </row>
    <row r="58" spans="1:49" ht="15" customHeight="1">
      <c r="A58" s="113"/>
      <c r="B58" s="113"/>
      <c r="C58" s="113"/>
      <c r="D58" s="169"/>
      <c r="E58" s="106"/>
      <c r="F58" s="106"/>
      <c r="G58" s="107"/>
      <c r="H58" s="106"/>
      <c r="I58" s="106"/>
      <c r="J58" s="107"/>
      <c r="K58" s="108"/>
      <c r="L58" s="109"/>
      <c r="M58" s="113"/>
      <c r="N58" s="52"/>
      <c r="O58" s="170"/>
      <c r="P58" s="202" t="s">
        <v>145</v>
      </c>
      <c r="Q58" s="203"/>
      <c r="R58" s="132"/>
      <c r="S58" s="175"/>
      <c r="T58" s="175"/>
      <c r="U58" s="175"/>
      <c r="V58" s="132"/>
      <c r="W58" s="175"/>
      <c r="X58" s="175"/>
      <c r="Y58" s="132"/>
      <c r="Z58" s="175"/>
      <c r="AA58" s="175"/>
      <c r="AB58" s="132"/>
      <c r="AC58" s="33"/>
      <c r="AE58" s="61"/>
      <c r="AF58" s="62"/>
      <c r="AG58" s="177">
        <f t="shared" si="11"/>
        <v>0</v>
      </c>
      <c r="AH58" s="201">
        <f t="shared" si="12"/>
        <v>0</v>
      </c>
      <c r="AI58" s="204">
        <v>15</v>
      </c>
      <c r="AJ58" s="30"/>
      <c r="AK58" s="30"/>
      <c r="AL58" s="30"/>
      <c r="AM58" s="182"/>
      <c r="AN58" s="30"/>
      <c r="AO58" s="30"/>
      <c r="AP58" s="30"/>
      <c r="AQ58" s="182"/>
      <c r="AR58" s="30"/>
      <c r="AS58" s="30"/>
      <c r="AT58" s="30"/>
      <c r="AU58" s="171">
        <f t="shared" si="8"/>
      </c>
      <c r="AV58" s="171">
        <f t="shared" si="9"/>
        <v>0</v>
      </c>
      <c r="AW58" s="172">
        <f t="shared" si="10"/>
        <v>0</v>
      </c>
    </row>
    <row r="59" spans="1:49" ht="15" customHeight="1">
      <c r="A59" s="113"/>
      <c r="B59" s="113"/>
      <c r="C59" s="113"/>
      <c r="D59" s="169"/>
      <c r="E59" s="106"/>
      <c r="F59" s="106"/>
      <c r="G59" s="107"/>
      <c r="H59" s="106"/>
      <c r="I59" s="106"/>
      <c r="J59" s="107"/>
      <c r="K59" s="108"/>
      <c r="L59" s="109"/>
      <c r="M59" s="113"/>
      <c r="N59" s="52"/>
      <c r="O59" s="173" t="s">
        <v>146</v>
      </c>
      <c r="P59" s="49"/>
      <c r="Q59" s="49"/>
      <c r="R59" s="174"/>
      <c r="S59" s="175"/>
      <c r="T59" s="106"/>
      <c r="U59" s="106"/>
      <c r="V59" s="176">
        <f>T59+U59*V!$E$20</f>
        <v>0</v>
      </c>
      <c r="W59" s="106"/>
      <c r="X59" s="106"/>
      <c r="Y59" s="176">
        <f>W59+X59*V!$E$20</f>
        <v>0</v>
      </c>
      <c r="Z59" s="106"/>
      <c r="AA59" s="106"/>
      <c r="AB59" s="176">
        <f>Z59+AA59*V!$E$20</f>
        <v>0</v>
      </c>
      <c r="AC59" s="33"/>
      <c r="AE59" s="113"/>
      <c r="AF59" s="113"/>
      <c r="AG59" s="177">
        <f t="shared" si="11"/>
        <v>0</v>
      </c>
      <c r="AH59" s="177">
        <f t="shared" si="12"/>
        <v>0</v>
      </c>
      <c r="AI59" s="204">
        <v>16</v>
      </c>
      <c r="AJ59" s="30"/>
      <c r="AK59" s="30"/>
      <c r="AL59" s="30"/>
      <c r="AM59" s="182"/>
      <c r="AN59" s="30"/>
      <c r="AO59" s="30"/>
      <c r="AP59" s="30"/>
      <c r="AQ59" s="182"/>
      <c r="AR59" s="30"/>
      <c r="AS59" s="30"/>
      <c r="AT59" s="30"/>
      <c r="AU59" s="171">
        <f t="shared" si="8"/>
      </c>
      <c r="AV59" s="171">
        <f t="shared" si="9"/>
        <v>0</v>
      </c>
      <c r="AW59" s="172">
        <f t="shared" si="10"/>
        <v>0</v>
      </c>
    </row>
    <row r="60" spans="1:49" ht="15" customHeight="1">
      <c r="A60" s="113"/>
      <c r="B60" s="113"/>
      <c r="C60" s="113"/>
      <c r="D60" s="169"/>
      <c r="E60" s="106"/>
      <c r="F60" s="106"/>
      <c r="G60" s="107"/>
      <c r="H60" s="106"/>
      <c r="I60" s="106"/>
      <c r="J60" s="107"/>
      <c r="K60" s="108"/>
      <c r="L60" s="109"/>
      <c r="M60" s="113"/>
      <c r="N60" s="52"/>
      <c r="O60" s="173" t="s">
        <v>116</v>
      </c>
      <c r="P60" s="179"/>
      <c r="Q60" s="57"/>
      <c r="R60" s="180"/>
      <c r="S60" s="181"/>
      <c r="T60" s="106"/>
      <c r="U60" s="106"/>
      <c r="V60" s="176">
        <f>T60+U60*V!$E$20</f>
        <v>0</v>
      </c>
      <c r="W60" s="106"/>
      <c r="X60" s="106"/>
      <c r="Y60" s="176">
        <f>W60+X60*V!$E$20</f>
        <v>0</v>
      </c>
      <c r="Z60" s="106"/>
      <c r="AA60" s="106"/>
      <c r="AB60" s="176">
        <f>Z60+AA60*V!$E$20</f>
        <v>0</v>
      </c>
      <c r="AC60" s="33"/>
      <c r="AE60" s="113"/>
      <c r="AF60" s="113"/>
      <c r="AG60" s="177">
        <f t="shared" si="11"/>
        <v>0</v>
      </c>
      <c r="AH60" s="177">
        <f t="shared" si="12"/>
        <v>0</v>
      </c>
      <c r="AI60" s="189">
        <v>17</v>
      </c>
      <c r="AJ60" s="30"/>
      <c r="AK60" s="30"/>
      <c r="AL60" s="30"/>
      <c r="AM60" s="182"/>
      <c r="AN60" s="30"/>
      <c r="AO60" s="30"/>
      <c r="AP60" s="30"/>
      <c r="AQ60" s="182"/>
      <c r="AR60" s="30"/>
      <c r="AS60" s="30"/>
      <c r="AT60" s="30"/>
      <c r="AU60" s="171">
        <f t="shared" si="8"/>
      </c>
      <c r="AV60" s="171">
        <f t="shared" si="9"/>
        <v>0</v>
      </c>
      <c r="AW60" s="172">
        <f t="shared" si="10"/>
        <v>0</v>
      </c>
    </row>
    <row r="61" spans="1:49" ht="15" customHeight="1">
      <c r="A61" s="113"/>
      <c r="B61" s="113"/>
      <c r="C61" s="113"/>
      <c r="D61" s="169"/>
      <c r="E61" s="106"/>
      <c r="F61" s="106"/>
      <c r="G61" s="107"/>
      <c r="H61" s="106"/>
      <c r="I61" s="106"/>
      <c r="J61" s="107"/>
      <c r="K61" s="108"/>
      <c r="L61" s="109"/>
      <c r="M61" s="113"/>
      <c r="N61" s="52"/>
      <c r="O61" s="170"/>
      <c r="P61" s="202" t="s">
        <v>147</v>
      </c>
      <c r="Q61" s="203"/>
      <c r="R61" s="175"/>
      <c r="S61" s="175"/>
      <c r="T61" s="52"/>
      <c r="U61" s="52"/>
      <c r="W61" s="52"/>
      <c r="X61" s="52"/>
      <c r="Z61" s="52"/>
      <c r="AA61" s="52"/>
      <c r="AC61" s="33"/>
      <c r="AE61" s="113"/>
      <c r="AF61" s="113"/>
      <c r="AG61" s="177">
        <f t="shared" si="11"/>
        <v>0</v>
      </c>
      <c r="AH61" s="177">
        <f t="shared" si="12"/>
        <v>0</v>
      </c>
      <c r="AI61" s="189">
        <v>18</v>
      </c>
      <c r="AJ61" s="30"/>
      <c r="AK61" s="30"/>
      <c r="AL61" s="30"/>
      <c r="AM61" s="182"/>
      <c r="AN61" s="30"/>
      <c r="AO61" s="30"/>
      <c r="AP61" s="30"/>
      <c r="AQ61" s="182"/>
      <c r="AR61" s="30"/>
      <c r="AS61" s="30"/>
      <c r="AT61" s="30"/>
      <c r="AU61" s="171">
        <f t="shared" si="8"/>
      </c>
      <c r="AV61" s="171">
        <f t="shared" si="9"/>
        <v>0</v>
      </c>
      <c r="AW61" s="172">
        <f t="shared" si="10"/>
        <v>0</v>
      </c>
    </row>
    <row r="62" spans="1:49" ht="15" customHeight="1">
      <c r="A62" s="113"/>
      <c r="B62" s="113"/>
      <c r="C62" s="113"/>
      <c r="D62" s="169"/>
      <c r="E62" s="106"/>
      <c r="F62" s="106"/>
      <c r="G62" s="107">
        <f>E62+F62*V!$E$20</f>
        <v>0</v>
      </c>
      <c r="H62" s="106"/>
      <c r="I62" s="106"/>
      <c r="J62" s="107">
        <f>H62+I62*V!$E$20</f>
        <v>0</v>
      </c>
      <c r="K62" s="108"/>
      <c r="L62" s="109">
        <f aca="true" t="shared" si="13" ref="L62:L74">MIN(J62,G62)</f>
        <v>0</v>
      </c>
      <c r="M62" s="113"/>
      <c r="N62" s="52"/>
      <c r="O62" s="173" t="s">
        <v>119</v>
      </c>
      <c r="P62" s="49"/>
      <c r="Q62" s="49"/>
      <c r="R62" s="174"/>
      <c r="S62" s="175"/>
      <c r="T62" s="106"/>
      <c r="U62" s="106"/>
      <c r="V62" s="176">
        <f>T62+U62*V!$E$20</f>
        <v>0</v>
      </c>
      <c r="W62" s="106"/>
      <c r="X62" s="106"/>
      <c r="Y62" s="176">
        <f>W62+X62*V!$E$20</f>
        <v>0</v>
      </c>
      <c r="Z62" s="106"/>
      <c r="AA62" s="106"/>
      <c r="AB62" s="176">
        <f>Z62+AA62*V!$E$20</f>
        <v>0</v>
      </c>
      <c r="AC62" s="33"/>
      <c r="AE62" s="113"/>
      <c r="AF62" s="113"/>
      <c r="AG62" s="177">
        <f t="shared" si="11"/>
        <v>0</v>
      </c>
      <c r="AH62" s="177">
        <f t="shared" si="12"/>
        <v>0</v>
      </c>
      <c r="AI62" s="189">
        <v>19</v>
      </c>
      <c r="AJ62" s="30"/>
      <c r="AK62" s="30"/>
      <c r="AL62" s="30"/>
      <c r="AM62" s="182"/>
      <c r="AN62" s="30"/>
      <c r="AO62" s="30"/>
      <c r="AP62" s="30"/>
      <c r="AQ62" s="182"/>
      <c r="AR62" s="30"/>
      <c r="AS62" s="30"/>
      <c r="AT62" s="30"/>
      <c r="AU62" s="171">
        <f t="shared" si="8"/>
      </c>
      <c r="AV62" s="171">
        <f t="shared" si="9"/>
        <v>0</v>
      </c>
      <c r="AW62" s="172">
        <f t="shared" si="10"/>
        <v>0</v>
      </c>
    </row>
    <row r="63" spans="1:49" ht="15" customHeight="1">
      <c r="A63" s="113"/>
      <c r="B63" s="113"/>
      <c r="C63" s="113"/>
      <c r="D63" s="169"/>
      <c r="E63" s="106"/>
      <c r="F63" s="106"/>
      <c r="G63" s="107">
        <f>E63+F63*V!$E$20</f>
        <v>0</v>
      </c>
      <c r="H63" s="106"/>
      <c r="I63" s="106"/>
      <c r="J63" s="107">
        <f>H63+I63*V!$E$20</f>
        <v>0</v>
      </c>
      <c r="K63" s="108"/>
      <c r="L63" s="109">
        <f t="shared" si="13"/>
        <v>0</v>
      </c>
      <c r="M63" s="113"/>
      <c r="N63" s="52"/>
      <c r="O63" s="173" t="s">
        <v>148</v>
      </c>
      <c r="P63" s="179"/>
      <c r="Q63" s="57"/>
      <c r="R63" s="180"/>
      <c r="S63" s="181"/>
      <c r="T63" s="106"/>
      <c r="U63" s="106"/>
      <c r="V63" s="176">
        <f>T63+U63*V!$E$20</f>
        <v>0</v>
      </c>
      <c r="W63" s="106"/>
      <c r="X63" s="106"/>
      <c r="Y63" s="176">
        <f>W63+X63*V!$E$20</f>
        <v>0</v>
      </c>
      <c r="Z63" s="106"/>
      <c r="AA63" s="106"/>
      <c r="AB63" s="176">
        <f>Z63+AA63*V!$E$20</f>
        <v>0</v>
      </c>
      <c r="AC63" s="33"/>
      <c r="AE63" s="113"/>
      <c r="AF63" s="113"/>
      <c r="AG63" s="177">
        <f t="shared" si="11"/>
        <v>0</v>
      </c>
      <c r="AH63" s="177">
        <f t="shared" si="12"/>
        <v>0</v>
      </c>
      <c r="AI63" s="189">
        <v>20</v>
      </c>
      <c r="AJ63" s="30"/>
      <c r="AK63" s="30"/>
      <c r="AL63" s="30"/>
      <c r="AM63" s="182"/>
      <c r="AN63" s="30"/>
      <c r="AO63" s="30"/>
      <c r="AP63" s="30"/>
      <c r="AQ63" s="182"/>
      <c r="AR63" s="30"/>
      <c r="AS63" s="30"/>
      <c r="AT63" s="30"/>
      <c r="AU63" s="171">
        <f t="shared" si="8"/>
      </c>
      <c r="AV63" s="171">
        <f t="shared" si="9"/>
        <v>0</v>
      </c>
      <c r="AW63" s="172">
        <f t="shared" si="10"/>
        <v>0</v>
      </c>
    </row>
    <row r="64" spans="1:49" ht="15" customHeight="1">
      <c r="A64" s="113"/>
      <c r="B64" s="113"/>
      <c r="C64" s="113"/>
      <c r="D64" s="169"/>
      <c r="E64" s="106"/>
      <c r="F64" s="106"/>
      <c r="G64" s="107">
        <f>E64+F64*V!$E$20</f>
        <v>0</v>
      </c>
      <c r="H64" s="106"/>
      <c r="I64" s="106"/>
      <c r="J64" s="107">
        <f>H64+I64*V!$E$20</f>
        <v>0</v>
      </c>
      <c r="K64" s="108"/>
      <c r="L64" s="109">
        <f t="shared" si="13"/>
        <v>0</v>
      </c>
      <c r="M64" s="113"/>
      <c r="N64" s="52"/>
      <c r="O64" s="170"/>
      <c r="P64" s="304" t="s">
        <v>149</v>
      </c>
      <c r="Q64" s="304"/>
      <c r="R64" s="132"/>
      <c r="S64" s="175"/>
      <c r="T64" s="175"/>
      <c r="U64" s="175"/>
      <c r="V64" s="132"/>
      <c r="W64" s="175"/>
      <c r="X64" s="175"/>
      <c r="Y64" s="132"/>
      <c r="Z64" s="175"/>
      <c r="AA64" s="175"/>
      <c r="AB64" s="132"/>
      <c r="AC64" s="33"/>
      <c r="AE64" s="113"/>
      <c r="AF64" s="113"/>
      <c r="AG64" s="177">
        <f t="shared" si="11"/>
        <v>0</v>
      </c>
      <c r="AH64" s="177">
        <f t="shared" si="12"/>
        <v>0</v>
      </c>
      <c r="AI64" s="189">
        <v>21</v>
      </c>
      <c r="AJ64" s="30"/>
      <c r="AK64" s="30"/>
      <c r="AL64" s="30"/>
      <c r="AM64" s="182"/>
      <c r="AN64" s="30"/>
      <c r="AO64" s="30"/>
      <c r="AP64" s="30"/>
      <c r="AQ64" s="182"/>
      <c r="AR64" s="30"/>
      <c r="AS64" s="30"/>
      <c r="AT64" s="30"/>
      <c r="AU64" s="171">
        <f t="shared" si="8"/>
      </c>
      <c r="AV64" s="171">
        <f t="shared" si="9"/>
        <v>0</v>
      </c>
      <c r="AW64" s="172">
        <f t="shared" si="10"/>
        <v>0</v>
      </c>
    </row>
    <row r="65" spans="1:49" ht="15" customHeight="1">
      <c r="A65" s="113"/>
      <c r="B65" s="113"/>
      <c r="C65" s="113"/>
      <c r="D65" s="169"/>
      <c r="E65" s="106"/>
      <c r="F65" s="106"/>
      <c r="G65" s="107">
        <f>E65+F65*V!$E$20</f>
        <v>0</v>
      </c>
      <c r="H65" s="106"/>
      <c r="I65" s="106"/>
      <c r="J65" s="107">
        <f>H65+I65*V!$E$20</f>
        <v>0</v>
      </c>
      <c r="K65" s="108"/>
      <c r="L65" s="109">
        <f t="shared" si="13"/>
        <v>0</v>
      </c>
      <c r="M65" s="113"/>
      <c r="N65" s="52"/>
      <c r="O65" s="173" t="s">
        <v>150</v>
      </c>
      <c r="P65" s="49"/>
      <c r="Q65" s="49"/>
      <c r="R65" s="174"/>
      <c r="S65" s="175"/>
      <c r="T65" s="106"/>
      <c r="U65" s="106"/>
      <c r="V65" s="176">
        <f>T65+U65*V!$E$20</f>
        <v>0</v>
      </c>
      <c r="W65" s="106"/>
      <c r="X65" s="106"/>
      <c r="Y65" s="176">
        <f>W65+X65*V!$E$20</f>
        <v>0</v>
      </c>
      <c r="Z65" s="106"/>
      <c r="AA65" s="106"/>
      <c r="AB65" s="176">
        <f>Z65+AA65*V!$E$20</f>
        <v>0</v>
      </c>
      <c r="AC65" s="33"/>
      <c r="AE65" s="113"/>
      <c r="AF65" s="113"/>
      <c r="AG65" s="177">
        <f t="shared" si="11"/>
        <v>0</v>
      </c>
      <c r="AH65" s="177">
        <f t="shared" si="12"/>
        <v>0</v>
      </c>
      <c r="AI65" s="189">
        <v>22</v>
      </c>
      <c r="AJ65" s="30"/>
      <c r="AK65" s="30"/>
      <c r="AL65" s="30"/>
      <c r="AM65" s="182"/>
      <c r="AN65" s="30"/>
      <c r="AO65" s="30"/>
      <c r="AP65" s="30"/>
      <c r="AQ65" s="182"/>
      <c r="AR65" s="30"/>
      <c r="AS65" s="30"/>
      <c r="AT65" s="30"/>
      <c r="AU65" s="171">
        <f t="shared" si="8"/>
      </c>
      <c r="AV65" s="171">
        <f t="shared" si="9"/>
        <v>0</v>
      </c>
      <c r="AW65" s="172">
        <f t="shared" si="10"/>
        <v>0</v>
      </c>
    </row>
    <row r="66" spans="1:49" ht="15" customHeight="1">
      <c r="A66" s="113"/>
      <c r="B66" s="113"/>
      <c r="C66" s="113"/>
      <c r="D66" s="169"/>
      <c r="E66" s="106"/>
      <c r="F66" s="106"/>
      <c r="G66" s="107">
        <f>E66+F66*V!$E$20</f>
        <v>0</v>
      </c>
      <c r="H66" s="106"/>
      <c r="I66" s="106"/>
      <c r="J66" s="107">
        <f>H66+I66*V!$E$20</f>
        <v>0</v>
      </c>
      <c r="K66" s="108"/>
      <c r="L66" s="109">
        <f t="shared" si="13"/>
        <v>0</v>
      </c>
      <c r="M66" s="113"/>
      <c r="N66" s="52"/>
      <c r="O66" s="173" t="s">
        <v>120</v>
      </c>
      <c r="P66" s="179"/>
      <c r="Q66" s="57"/>
      <c r="R66" s="180"/>
      <c r="S66" s="181"/>
      <c r="T66" s="106"/>
      <c r="U66" s="106"/>
      <c r="V66" s="176">
        <f>T66+U66*V!$E$20</f>
        <v>0</v>
      </c>
      <c r="W66" s="106"/>
      <c r="X66" s="106"/>
      <c r="Y66" s="176">
        <f>W66+X66*V!$E$20</f>
        <v>0</v>
      </c>
      <c r="Z66" s="106"/>
      <c r="AA66" s="106"/>
      <c r="AB66" s="176">
        <f>Z66+AA66*V!$E$20</f>
        <v>0</v>
      </c>
      <c r="AC66" s="33"/>
      <c r="AE66" s="113"/>
      <c r="AF66" s="113"/>
      <c r="AG66" s="177">
        <f t="shared" si="11"/>
        <v>0</v>
      </c>
      <c r="AH66" s="177">
        <f t="shared" si="12"/>
        <v>0</v>
      </c>
      <c r="AI66" s="189">
        <v>23</v>
      </c>
      <c r="AJ66" s="30"/>
      <c r="AK66" s="30"/>
      <c r="AL66" s="30"/>
      <c r="AM66" s="182"/>
      <c r="AN66" s="30"/>
      <c r="AO66" s="30"/>
      <c r="AP66" s="30"/>
      <c r="AQ66" s="182"/>
      <c r="AR66" s="30"/>
      <c r="AS66" s="30"/>
      <c r="AT66" s="30"/>
      <c r="AU66" s="171">
        <f t="shared" si="8"/>
      </c>
      <c r="AV66" s="171">
        <f t="shared" si="9"/>
        <v>0</v>
      </c>
      <c r="AW66" s="172">
        <f t="shared" si="10"/>
        <v>0</v>
      </c>
    </row>
    <row r="67" spans="1:49" ht="15" customHeight="1">
      <c r="A67" s="113"/>
      <c r="B67" s="113"/>
      <c r="C67" s="113"/>
      <c r="D67" s="169"/>
      <c r="E67" s="106"/>
      <c r="F67" s="106"/>
      <c r="G67" s="107">
        <f>E67+F67*V!$E$20</f>
        <v>0</v>
      </c>
      <c r="H67" s="106"/>
      <c r="I67" s="106"/>
      <c r="J67" s="107">
        <f>H67+I67*V!$E$20</f>
        <v>0</v>
      </c>
      <c r="K67" s="108"/>
      <c r="L67" s="109">
        <f t="shared" si="13"/>
        <v>0</v>
      </c>
      <c r="M67" s="113"/>
      <c r="N67" s="52"/>
      <c r="O67" s="33" t="str">
        <f>O42</f>
        <v>Мужчины</v>
      </c>
      <c r="P67" s="50"/>
      <c r="Q67" s="50"/>
      <c r="R67" s="50"/>
      <c r="S67" s="50"/>
      <c r="T67" s="52"/>
      <c r="U67" s="52"/>
      <c r="W67" s="52"/>
      <c r="X67" s="52"/>
      <c r="Z67" s="52"/>
      <c r="AA67" s="52"/>
      <c r="AC67" s="33"/>
      <c r="AE67" s="113"/>
      <c r="AF67" s="113"/>
      <c r="AG67" s="177">
        <f t="shared" si="11"/>
        <v>0</v>
      </c>
      <c r="AH67" s="177">
        <f t="shared" si="12"/>
        <v>0</v>
      </c>
      <c r="AI67" s="189">
        <v>24</v>
      </c>
      <c r="AJ67" s="30"/>
      <c r="AK67" s="30"/>
      <c r="AL67" s="30"/>
      <c r="AM67" s="182"/>
      <c r="AN67" s="30"/>
      <c r="AO67" s="30"/>
      <c r="AP67" s="30"/>
      <c r="AQ67" s="182"/>
      <c r="AR67" s="30"/>
      <c r="AS67" s="30"/>
      <c r="AT67" s="30"/>
      <c r="AU67" s="171">
        <f t="shared" si="8"/>
      </c>
      <c r="AV67" s="171">
        <f t="shared" si="9"/>
        <v>0</v>
      </c>
      <c r="AW67" s="172">
        <f t="shared" si="10"/>
        <v>0</v>
      </c>
    </row>
    <row r="68" spans="1:49" ht="15" customHeight="1">
      <c r="A68" s="113"/>
      <c r="B68" s="113"/>
      <c r="C68" s="113"/>
      <c r="D68" s="169"/>
      <c r="E68" s="106"/>
      <c r="F68" s="106"/>
      <c r="G68" s="107">
        <f>E68+F68*V!$E$20</f>
        <v>0</v>
      </c>
      <c r="H68" s="106"/>
      <c r="I68" s="106"/>
      <c r="J68" s="107">
        <f>H68+I68*V!$E$20</f>
        <v>0</v>
      </c>
      <c r="K68" s="108"/>
      <c r="L68" s="109">
        <f t="shared" si="13"/>
        <v>0</v>
      </c>
      <c r="M68" s="113"/>
      <c r="N68" s="52"/>
      <c r="O68" s="170"/>
      <c r="P68" s="202" t="s">
        <v>98</v>
      </c>
      <c r="Q68" s="203"/>
      <c r="R68" s="175"/>
      <c r="S68" s="175"/>
      <c r="T68" s="52"/>
      <c r="U68" s="52"/>
      <c r="W68" s="52"/>
      <c r="X68" s="52"/>
      <c r="Z68" s="52"/>
      <c r="AA68" s="52"/>
      <c r="AC68" s="33"/>
      <c r="AE68" s="113"/>
      <c r="AF68" s="113"/>
      <c r="AG68" s="177">
        <f t="shared" si="11"/>
        <v>0</v>
      </c>
      <c r="AH68" s="177">
        <f t="shared" si="12"/>
        <v>0</v>
      </c>
      <c r="AI68" s="189">
        <v>25</v>
      </c>
      <c r="AJ68" s="30"/>
      <c r="AK68" s="30"/>
      <c r="AL68" s="30"/>
      <c r="AM68" s="182"/>
      <c r="AN68" s="30"/>
      <c r="AO68" s="30"/>
      <c r="AP68" s="30"/>
      <c r="AQ68" s="182"/>
      <c r="AR68" s="30"/>
      <c r="AS68" s="30"/>
      <c r="AT68" s="30"/>
      <c r="AU68" s="171">
        <f t="shared" si="8"/>
      </c>
      <c r="AV68" s="171">
        <f t="shared" si="9"/>
        <v>0</v>
      </c>
      <c r="AW68" s="172">
        <f t="shared" si="10"/>
        <v>0</v>
      </c>
    </row>
    <row r="69" spans="1:49" ht="15" customHeight="1">
      <c r="A69" s="113"/>
      <c r="B69" s="113"/>
      <c r="C69" s="113"/>
      <c r="D69" s="169"/>
      <c r="E69" s="106"/>
      <c r="F69" s="106"/>
      <c r="G69" s="107">
        <f>E69+F69*V!$E$20</f>
        <v>0</v>
      </c>
      <c r="H69" s="106"/>
      <c r="I69" s="106"/>
      <c r="J69" s="107">
        <f>H69+I69*V!$E$20</f>
        <v>0</v>
      </c>
      <c r="K69" s="108"/>
      <c r="L69" s="109">
        <f t="shared" si="13"/>
        <v>0</v>
      </c>
      <c r="M69" s="113"/>
      <c r="N69" s="52"/>
      <c r="O69" s="173" t="s">
        <v>151</v>
      </c>
      <c r="P69" s="260" t="s">
        <v>132</v>
      </c>
      <c r="Q69" s="260" t="s">
        <v>133</v>
      </c>
      <c r="R69" s="174" t="s">
        <v>194</v>
      </c>
      <c r="S69" s="175"/>
      <c r="T69" s="106">
        <v>5.7</v>
      </c>
      <c r="U69" s="106">
        <v>1</v>
      </c>
      <c r="V69" s="176">
        <f>T69+U69*V!$E$20</f>
        <v>5.9</v>
      </c>
      <c r="W69" s="106">
        <v>5.62</v>
      </c>
      <c r="X69" s="106">
        <v>8</v>
      </c>
      <c r="Y69" s="176">
        <f>W69+X69*V!$E$20</f>
        <v>7.220000000000001</v>
      </c>
      <c r="Z69" s="106">
        <v>5.61</v>
      </c>
      <c r="AA69" s="106">
        <v>0</v>
      </c>
      <c r="AB69" s="176">
        <f>Z69+AA69*V!$E$20</f>
        <v>5.61</v>
      </c>
      <c r="AC69" s="33"/>
      <c r="AE69" s="113"/>
      <c r="AF69" s="113"/>
      <c r="AG69" s="177">
        <f t="shared" si="11"/>
        <v>0</v>
      </c>
      <c r="AH69" s="177">
        <f t="shared" si="12"/>
        <v>0</v>
      </c>
      <c r="AI69" s="189">
        <v>26</v>
      </c>
      <c r="AJ69" s="30"/>
      <c r="AK69" s="30"/>
      <c r="AL69" s="30"/>
      <c r="AM69" s="182"/>
      <c r="AN69" s="30"/>
      <c r="AO69" s="30"/>
      <c r="AP69" s="30"/>
      <c r="AQ69" s="182"/>
      <c r="AR69" s="30"/>
      <c r="AS69" s="30"/>
      <c r="AT69" s="30"/>
      <c r="AU69" s="171">
        <f t="shared" si="8"/>
      </c>
      <c r="AV69" s="171">
        <f t="shared" si="9"/>
        <v>0</v>
      </c>
      <c r="AW69" s="172">
        <f t="shared" si="10"/>
        <v>0</v>
      </c>
    </row>
    <row r="70" spans="1:49" ht="15" customHeight="1">
      <c r="A70" s="113"/>
      <c r="B70" s="113"/>
      <c r="C70" s="113"/>
      <c r="D70" s="169"/>
      <c r="E70" s="106"/>
      <c r="F70" s="106"/>
      <c r="G70" s="107">
        <f>E70+F70*V!$E$20</f>
        <v>0</v>
      </c>
      <c r="H70" s="106"/>
      <c r="I70" s="106"/>
      <c r="J70" s="107">
        <f>H70+I70*V!$E$20</f>
        <v>0</v>
      </c>
      <c r="K70" s="108"/>
      <c r="L70" s="109">
        <f t="shared" si="13"/>
        <v>0</v>
      </c>
      <c r="M70" s="113"/>
      <c r="N70" s="52"/>
      <c r="O70" s="173" t="s">
        <v>152</v>
      </c>
      <c r="P70" s="260" t="s">
        <v>80</v>
      </c>
      <c r="Q70" s="260" t="s">
        <v>81</v>
      </c>
      <c r="R70" s="180"/>
      <c r="S70" s="181"/>
      <c r="T70" s="106">
        <v>6.26</v>
      </c>
      <c r="U70" s="106">
        <v>2</v>
      </c>
      <c r="V70" s="176">
        <f>T70+U70*V!$E$20</f>
        <v>6.66</v>
      </c>
      <c r="W70" s="106">
        <v>5.98</v>
      </c>
      <c r="X70" s="106">
        <v>3</v>
      </c>
      <c r="Y70" s="176">
        <f>W70+X70*V!$E$20</f>
        <v>6.58</v>
      </c>
      <c r="Z70" s="106">
        <v>5.94</v>
      </c>
      <c r="AA70" s="106">
        <v>3</v>
      </c>
      <c r="AB70" s="176">
        <f>Z70+AA70*V!$E$20</f>
        <v>6.540000000000001</v>
      </c>
      <c r="AC70" s="33"/>
      <c r="AE70" s="113"/>
      <c r="AF70" s="113"/>
      <c r="AG70" s="177">
        <f t="shared" si="11"/>
        <v>0</v>
      </c>
      <c r="AH70" s="177">
        <f t="shared" si="12"/>
        <v>0</v>
      </c>
      <c r="AI70" s="189">
        <v>27</v>
      </c>
      <c r="AJ70" s="30"/>
      <c r="AK70" s="30"/>
      <c r="AL70" s="30"/>
      <c r="AM70" s="182"/>
      <c r="AN70" s="30"/>
      <c r="AO70" s="30"/>
      <c r="AP70" s="30"/>
      <c r="AQ70" s="182"/>
      <c r="AR70" s="30"/>
      <c r="AS70" s="30"/>
      <c r="AT70" s="30"/>
      <c r="AU70" s="171">
        <f t="shared" si="8"/>
      </c>
      <c r="AV70" s="171">
        <f t="shared" si="9"/>
        <v>0</v>
      </c>
      <c r="AW70" s="172">
        <f t="shared" si="10"/>
        <v>0</v>
      </c>
    </row>
    <row r="71" spans="1:49" ht="15" customHeight="1">
      <c r="A71" s="113"/>
      <c r="B71" s="113"/>
      <c r="C71" s="113"/>
      <c r="D71" s="169"/>
      <c r="E71" s="106"/>
      <c r="F71" s="106"/>
      <c r="G71" s="107">
        <f>E71+F71*V!$E$20</f>
        <v>0</v>
      </c>
      <c r="H71" s="106"/>
      <c r="I71" s="106"/>
      <c r="J71" s="107">
        <f>H71+I71*V!$E$20</f>
        <v>0</v>
      </c>
      <c r="K71" s="108"/>
      <c r="L71" s="109">
        <f t="shared" si="13"/>
        <v>0</v>
      </c>
      <c r="M71" s="113"/>
      <c r="N71" s="52"/>
      <c r="O71" s="170"/>
      <c r="P71" s="202" t="s">
        <v>104</v>
      </c>
      <c r="Q71" s="203"/>
      <c r="R71" s="132"/>
      <c r="S71" s="175"/>
      <c r="T71" s="175"/>
      <c r="U71" s="175"/>
      <c r="V71" s="132"/>
      <c r="W71" s="175"/>
      <c r="X71" s="175"/>
      <c r="Y71" s="132"/>
      <c r="Z71" s="175"/>
      <c r="AA71" s="175"/>
      <c r="AB71" s="132"/>
      <c r="AC71" s="33"/>
      <c r="AE71" s="113"/>
      <c r="AF71" s="113"/>
      <c r="AG71" s="177">
        <f t="shared" si="11"/>
        <v>0</v>
      </c>
      <c r="AH71" s="177">
        <f t="shared" si="12"/>
        <v>0</v>
      </c>
      <c r="AI71" s="189">
        <v>28</v>
      </c>
      <c r="AJ71" s="30"/>
      <c r="AK71" s="30"/>
      <c r="AL71" s="30"/>
      <c r="AM71" s="182"/>
      <c r="AN71" s="30"/>
      <c r="AO71" s="30"/>
      <c r="AP71" s="30"/>
      <c r="AQ71" s="182"/>
      <c r="AR71" s="30"/>
      <c r="AS71" s="30"/>
      <c r="AT71" s="30"/>
      <c r="AU71" s="171">
        <f t="shared" si="8"/>
      </c>
      <c r="AV71" s="171">
        <f t="shared" si="9"/>
        <v>0</v>
      </c>
      <c r="AW71" s="172">
        <f t="shared" si="10"/>
        <v>0</v>
      </c>
    </row>
    <row r="72" spans="1:49" ht="15" customHeight="1">
      <c r="A72" s="113"/>
      <c r="B72" s="113"/>
      <c r="C72" s="113"/>
      <c r="D72" s="169"/>
      <c r="E72" s="106"/>
      <c r="F72" s="106"/>
      <c r="G72" s="107">
        <f>E72+F72*V!$E$20</f>
        <v>0</v>
      </c>
      <c r="H72" s="106"/>
      <c r="I72" s="106"/>
      <c r="J72" s="107">
        <f>H72+I72*V!$E$20</f>
        <v>0</v>
      </c>
      <c r="K72" s="108"/>
      <c r="L72" s="109">
        <f t="shared" si="13"/>
        <v>0</v>
      </c>
      <c r="M72" s="113"/>
      <c r="N72" s="52"/>
      <c r="O72" s="173" t="s">
        <v>153</v>
      </c>
      <c r="P72" s="258" t="s">
        <v>135</v>
      </c>
      <c r="Q72" s="258" t="s">
        <v>83</v>
      </c>
      <c r="R72" s="174"/>
      <c r="S72" s="175"/>
      <c r="T72" s="106">
        <v>6.15</v>
      </c>
      <c r="U72" s="106">
        <v>2</v>
      </c>
      <c r="V72" s="176">
        <f>T72+U72*V!$E$20</f>
        <v>6.550000000000001</v>
      </c>
      <c r="W72" s="106">
        <v>6</v>
      </c>
      <c r="X72" s="106">
        <v>9</v>
      </c>
      <c r="Y72" s="176">
        <f>W72+X72*V!$E$20</f>
        <v>7.8</v>
      </c>
      <c r="Z72" s="106"/>
      <c r="AA72" s="106"/>
      <c r="AB72" s="176">
        <f>Z72+AA72*V!$E$20</f>
        <v>0</v>
      </c>
      <c r="AC72" s="33"/>
      <c r="AE72" s="113"/>
      <c r="AF72" s="113"/>
      <c r="AG72" s="177">
        <f t="shared" si="11"/>
        <v>0</v>
      </c>
      <c r="AH72" s="177">
        <f t="shared" si="12"/>
        <v>0</v>
      </c>
      <c r="AI72" s="189">
        <v>29</v>
      </c>
      <c r="AJ72" s="30"/>
      <c r="AK72" s="30"/>
      <c r="AL72" s="30"/>
      <c r="AM72" s="182"/>
      <c r="AN72" s="30"/>
      <c r="AO72" s="30"/>
      <c r="AP72" s="30"/>
      <c r="AQ72" s="182"/>
      <c r="AR72" s="30"/>
      <c r="AS72" s="30"/>
      <c r="AT72" s="30"/>
      <c r="AU72" s="171">
        <f t="shared" si="8"/>
      </c>
      <c r="AV72" s="171">
        <f t="shared" si="9"/>
        <v>0</v>
      </c>
      <c r="AW72" s="172">
        <f t="shared" si="10"/>
        <v>0</v>
      </c>
    </row>
    <row r="73" spans="1:49" ht="15" customHeight="1">
      <c r="A73" s="113"/>
      <c r="B73" s="113"/>
      <c r="C73" s="113"/>
      <c r="D73" s="169"/>
      <c r="E73" s="106"/>
      <c r="F73" s="106"/>
      <c r="G73" s="107">
        <f>E73+F73*V!$E$20</f>
        <v>0</v>
      </c>
      <c r="H73" s="106"/>
      <c r="I73" s="106"/>
      <c r="J73" s="107">
        <f>H73+I73*V!$E$20</f>
        <v>0</v>
      </c>
      <c r="K73" s="108"/>
      <c r="L73" s="109">
        <f t="shared" si="13"/>
        <v>0</v>
      </c>
      <c r="M73" s="113"/>
      <c r="N73" s="52"/>
      <c r="O73" s="173" t="s">
        <v>154</v>
      </c>
      <c r="P73" s="258" t="s">
        <v>72</v>
      </c>
      <c r="Q73" s="258" t="s">
        <v>73</v>
      </c>
      <c r="R73" s="180" t="s">
        <v>194</v>
      </c>
      <c r="S73" s="181"/>
      <c r="T73" s="106">
        <v>6.26</v>
      </c>
      <c r="U73" s="106">
        <v>0</v>
      </c>
      <c r="V73" s="176">
        <f>T73+U73*V!$E$20</f>
        <v>6.26</v>
      </c>
      <c r="W73" s="106">
        <v>5.99</v>
      </c>
      <c r="X73" s="106">
        <v>0</v>
      </c>
      <c r="Y73" s="176">
        <f>W73+X73*V!$E$20</f>
        <v>5.99</v>
      </c>
      <c r="Z73" s="106"/>
      <c r="AA73" s="106"/>
      <c r="AB73" s="176">
        <f>Z73+AA73*V!$E$20</f>
        <v>0</v>
      </c>
      <c r="AC73" s="33"/>
      <c r="AE73" s="113"/>
      <c r="AF73" s="113"/>
      <c r="AG73" s="177">
        <f t="shared" si="11"/>
        <v>0</v>
      </c>
      <c r="AH73" s="177">
        <f t="shared" si="12"/>
        <v>0</v>
      </c>
      <c r="AI73" s="189">
        <v>30</v>
      </c>
      <c r="AJ73" s="30"/>
      <c r="AK73" s="30"/>
      <c r="AL73" s="30"/>
      <c r="AM73" s="182"/>
      <c r="AN73" s="30"/>
      <c r="AO73" s="30"/>
      <c r="AP73" s="30"/>
      <c r="AQ73" s="182"/>
      <c r="AR73" s="30"/>
      <c r="AS73" s="30"/>
      <c r="AT73" s="30"/>
      <c r="AU73" s="171">
        <f t="shared" si="8"/>
      </c>
      <c r="AV73" s="171">
        <f t="shared" si="9"/>
        <v>0</v>
      </c>
      <c r="AW73" s="172">
        <f t="shared" si="10"/>
        <v>0</v>
      </c>
    </row>
    <row r="74" spans="1:49" ht="15" customHeight="1">
      <c r="A74" s="113"/>
      <c r="B74" s="113"/>
      <c r="C74" s="113"/>
      <c r="D74" s="169"/>
      <c r="E74" s="106"/>
      <c r="F74" s="106"/>
      <c r="G74" s="107">
        <f>E74+F74*V!$E$20</f>
        <v>0</v>
      </c>
      <c r="H74" s="106"/>
      <c r="I74" s="106"/>
      <c r="J74" s="107">
        <f>H74+I74*V!$E$20</f>
        <v>0</v>
      </c>
      <c r="K74" s="108"/>
      <c r="L74" s="109">
        <f t="shared" si="13"/>
        <v>0</v>
      </c>
      <c r="M74" s="113"/>
      <c r="N74" s="205"/>
      <c r="O74" s="170"/>
      <c r="P74" s="202" t="s">
        <v>114</v>
      </c>
      <c r="Q74" s="203"/>
      <c r="R74" s="175"/>
      <c r="S74" s="175"/>
      <c r="T74" s="52"/>
      <c r="U74" s="52"/>
      <c r="W74" s="52"/>
      <c r="X74" s="52"/>
      <c r="Z74" s="52"/>
      <c r="AA74" s="52"/>
      <c r="AC74" s="33"/>
      <c r="AE74" s="113"/>
      <c r="AF74" s="113"/>
      <c r="AG74" s="177">
        <f t="shared" si="11"/>
        <v>0</v>
      </c>
      <c r="AH74" s="177">
        <f t="shared" si="12"/>
        <v>0</v>
      </c>
      <c r="AI74" s="189">
        <v>31</v>
      </c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71">
        <f t="shared" si="8"/>
      </c>
      <c r="AV74" s="171">
        <f t="shared" si="9"/>
        <v>0</v>
      </c>
      <c r="AW74" s="172">
        <f t="shared" si="10"/>
        <v>0</v>
      </c>
    </row>
    <row r="75" spans="1:49" ht="15" customHeight="1">
      <c r="A75" s="113"/>
      <c r="B75" s="113"/>
      <c r="C75" s="113"/>
      <c r="D75" s="169"/>
      <c r="E75" s="106"/>
      <c r="F75" s="106"/>
      <c r="G75" s="107">
        <f>E75+F75*V!$E$20</f>
        <v>0</v>
      </c>
      <c r="H75" s="106"/>
      <c r="I75" s="106"/>
      <c r="J75" s="107">
        <f>H75+I75*V!$E$20</f>
        <v>0</v>
      </c>
      <c r="K75" s="108"/>
      <c r="L75" s="109">
        <f aca="true" t="shared" si="14" ref="L75:L93">MIN(J75,G75)</f>
        <v>0</v>
      </c>
      <c r="M75" s="113"/>
      <c r="N75" s="206"/>
      <c r="O75" s="173" t="s">
        <v>155</v>
      </c>
      <c r="P75" s="260" t="s">
        <v>64</v>
      </c>
      <c r="Q75" s="260" t="s">
        <v>65</v>
      </c>
      <c r="R75" s="174"/>
      <c r="S75" s="175"/>
      <c r="T75" s="106">
        <v>5.93</v>
      </c>
      <c r="U75" s="106">
        <v>3</v>
      </c>
      <c r="V75" s="176">
        <f>T75+U75*V!$E$20</f>
        <v>6.529999999999999</v>
      </c>
      <c r="W75" s="106">
        <v>5.92</v>
      </c>
      <c r="X75" s="106">
        <v>1</v>
      </c>
      <c r="Y75" s="176">
        <f>W75+X75*V!$E$20</f>
        <v>6.12</v>
      </c>
      <c r="Z75" s="106">
        <v>6.08</v>
      </c>
      <c r="AA75" s="106">
        <v>1</v>
      </c>
      <c r="AB75" s="176">
        <f>Z75+AA75*V!$E$20</f>
        <v>6.28</v>
      </c>
      <c r="AC75" s="33"/>
      <c r="AE75" s="113"/>
      <c r="AF75" s="113"/>
      <c r="AG75" s="177">
        <f t="shared" si="11"/>
        <v>0</v>
      </c>
      <c r="AH75" s="177">
        <f t="shared" si="12"/>
        <v>0</v>
      </c>
      <c r="AI75" s="189">
        <v>32</v>
      </c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71">
        <f aca="true" t="shared" si="15" ref="AU75:AU93">A75&amp;B75</f>
      </c>
      <c r="AV75" s="171">
        <f aca="true" t="shared" si="16" ref="AV75:AV93">C75</f>
        <v>0</v>
      </c>
      <c r="AW75" s="172">
        <f aca="true" t="shared" si="17" ref="AW75:AW93">L75</f>
        <v>0</v>
      </c>
    </row>
    <row r="76" spans="1:49" ht="15" customHeight="1">
      <c r="A76" s="113"/>
      <c r="B76" s="113"/>
      <c r="C76" s="113"/>
      <c r="D76" s="169"/>
      <c r="E76" s="106"/>
      <c r="F76" s="106"/>
      <c r="G76" s="107">
        <f>E76+F76*V!$E$20</f>
        <v>0</v>
      </c>
      <c r="H76" s="106"/>
      <c r="I76" s="106"/>
      <c r="J76" s="107">
        <f>H76+I76*V!$E$20</f>
        <v>0</v>
      </c>
      <c r="K76" s="108"/>
      <c r="L76" s="109">
        <f t="shared" si="14"/>
        <v>0</v>
      </c>
      <c r="M76" s="113"/>
      <c r="N76" s="206"/>
      <c r="O76" s="173" t="s">
        <v>156</v>
      </c>
      <c r="P76" s="265" t="s">
        <v>78</v>
      </c>
      <c r="Q76" s="266" t="s">
        <v>79</v>
      </c>
      <c r="R76" s="180" t="s">
        <v>194</v>
      </c>
      <c r="S76" s="181"/>
      <c r="T76" s="106">
        <v>6.21</v>
      </c>
      <c r="U76" s="106">
        <v>0</v>
      </c>
      <c r="V76" s="176">
        <f>T76+U76*V!$E$20</f>
        <v>6.21</v>
      </c>
      <c r="W76" s="106">
        <v>6.31</v>
      </c>
      <c r="X76" s="106">
        <v>0</v>
      </c>
      <c r="Y76" s="176">
        <f>W76+X76*V!$E$20</f>
        <v>6.31</v>
      </c>
      <c r="Z76" s="106">
        <v>6.19</v>
      </c>
      <c r="AA76" s="106">
        <v>0</v>
      </c>
      <c r="AB76" s="176">
        <f>Z76+AA76*V!$E$20</f>
        <v>6.19</v>
      </c>
      <c r="AC76" s="33"/>
      <c r="AE76" s="113"/>
      <c r="AF76" s="113"/>
      <c r="AG76" s="177">
        <f aca="true" t="shared" si="18" ref="AG76:AG93">VLOOKUP(AE76&amp;AF76,$AU$43:$AV$93,2,FALSE)</f>
        <v>0</v>
      </c>
      <c r="AH76" s="177">
        <f aca="true" t="shared" si="19" ref="AH76:AH93">VLOOKUP(AE76&amp;AF76,$AU$43:$AW$93,3,FALSE)</f>
        <v>0</v>
      </c>
      <c r="AI76" s="189">
        <v>33</v>
      </c>
      <c r="AU76" s="171">
        <f t="shared" si="15"/>
      </c>
      <c r="AV76" s="171">
        <f t="shared" si="16"/>
        <v>0</v>
      </c>
      <c r="AW76" s="172">
        <f t="shared" si="17"/>
        <v>0</v>
      </c>
    </row>
    <row r="77" spans="1:49" ht="15" customHeight="1">
      <c r="A77" s="113"/>
      <c r="B77" s="113"/>
      <c r="C77" s="113"/>
      <c r="D77" s="169"/>
      <c r="E77" s="106"/>
      <c r="F77" s="106"/>
      <c r="G77" s="107">
        <f>E77+F77*V!$E$20</f>
        <v>0</v>
      </c>
      <c r="H77" s="106"/>
      <c r="I77" s="106"/>
      <c r="J77" s="107">
        <f>H77+I77*V!$E$20</f>
        <v>0</v>
      </c>
      <c r="K77" s="108"/>
      <c r="L77" s="109">
        <f t="shared" si="14"/>
        <v>0</v>
      </c>
      <c r="M77" s="113"/>
      <c r="N77" s="206"/>
      <c r="O77" s="170"/>
      <c r="P77" s="202" t="s">
        <v>117</v>
      </c>
      <c r="Q77" s="203"/>
      <c r="R77" s="132"/>
      <c r="S77" s="175"/>
      <c r="T77" s="175"/>
      <c r="U77" s="175"/>
      <c r="V77" s="132"/>
      <c r="W77" s="175"/>
      <c r="X77" s="175"/>
      <c r="Y77" s="132"/>
      <c r="Z77" s="175"/>
      <c r="AA77" s="175"/>
      <c r="AB77" s="132"/>
      <c r="AC77" s="33"/>
      <c r="AE77" s="113"/>
      <c r="AF77" s="113"/>
      <c r="AG77" s="177">
        <f t="shared" si="18"/>
        <v>0</v>
      </c>
      <c r="AH77" s="177">
        <f t="shared" si="19"/>
        <v>0</v>
      </c>
      <c r="AI77" s="189">
        <v>34</v>
      </c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1">
        <f t="shared" si="15"/>
      </c>
      <c r="AV77" s="171">
        <f t="shared" si="16"/>
        <v>0</v>
      </c>
      <c r="AW77" s="172">
        <f t="shared" si="17"/>
        <v>0</v>
      </c>
    </row>
    <row r="78" spans="1:49" ht="15" customHeight="1">
      <c r="A78" s="113"/>
      <c r="B78" s="113"/>
      <c r="C78" s="113"/>
      <c r="D78" s="169"/>
      <c r="E78" s="106"/>
      <c r="F78" s="106"/>
      <c r="G78" s="107">
        <f>E78+F78*V!$E$20</f>
        <v>0</v>
      </c>
      <c r="H78" s="106"/>
      <c r="I78" s="106"/>
      <c r="J78" s="107">
        <f>H78+I78*V!$E$20</f>
        <v>0</v>
      </c>
      <c r="K78" s="108"/>
      <c r="L78" s="109">
        <f t="shared" si="14"/>
        <v>0</v>
      </c>
      <c r="M78" s="113"/>
      <c r="N78" s="206"/>
      <c r="O78" s="173" t="s">
        <v>157</v>
      </c>
      <c r="P78" s="258" t="s">
        <v>137</v>
      </c>
      <c r="Q78" s="258" t="s">
        <v>77</v>
      </c>
      <c r="R78" s="174" t="s">
        <v>194</v>
      </c>
      <c r="S78" s="175"/>
      <c r="T78" s="106">
        <v>5.86</v>
      </c>
      <c r="U78" s="106">
        <v>1</v>
      </c>
      <c r="V78" s="176">
        <f>T78+U78*V!$E$20</f>
        <v>6.0600000000000005</v>
      </c>
      <c r="W78" s="106">
        <v>5.92</v>
      </c>
      <c r="X78" s="106">
        <v>0</v>
      </c>
      <c r="Y78" s="176">
        <f>W78+X78*V!$E$20</f>
        <v>5.92</v>
      </c>
      <c r="Z78" s="106"/>
      <c r="AA78" s="106"/>
      <c r="AB78" s="176">
        <f>Z78+AA78*V!$E$20</f>
        <v>0</v>
      </c>
      <c r="AC78" s="33"/>
      <c r="AE78" s="113"/>
      <c r="AF78" s="113"/>
      <c r="AG78" s="177">
        <f t="shared" si="18"/>
        <v>0</v>
      </c>
      <c r="AH78" s="177">
        <f t="shared" si="19"/>
        <v>0</v>
      </c>
      <c r="AI78" s="189">
        <v>35</v>
      </c>
      <c r="AJ78" s="30"/>
      <c r="AK78" s="30"/>
      <c r="AL78" s="30"/>
      <c r="AM78" s="17"/>
      <c r="AN78" s="30"/>
      <c r="AO78" s="30"/>
      <c r="AP78" s="30"/>
      <c r="AQ78" s="17"/>
      <c r="AR78" s="30"/>
      <c r="AS78" s="30"/>
      <c r="AT78" s="30"/>
      <c r="AU78" s="171">
        <f t="shared" si="15"/>
      </c>
      <c r="AV78" s="171">
        <f t="shared" si="16"/>
        <v>0</v>
      </c>
      <c r="AW78" s="172">
        <f t="shared" si="17"/>
        <v>0</v>
      </c>
    </row>
    <row r="79" spans="1:49" ht="15" customHeight="1">
      <c r="A79" s="113"/>
      <c r="B79" s="113"/>
      <c r="C79" s="113"/>
      <c r="D79" s="169"/>
      <c r="E79" s="106"/>
      <c r="F79" s="106"/>
      <c r="G79" s="107">
        <f>E79+F79*V!$E$20</f>
        <v>0</v>
      </c>
      <c r="H79" s="106"/>
      <c r="I79" s="106"/>
      <c r="J79" s="107">
        <f>H79+I79*V!$E$20</f>
        <v>0</v>
      </c>
      <c r="K79" s="108"/>
      <c r="L79" s="109">
        <f t="shared" si="14"/>
        <v>0</v>
      </c>
      <c r="M79" s="113"/>
      <c r="N79" s="206"/>
      <c r="O79" s="173" t="s">
        <v>158</v>
      </c>
      <c r="P79" s="263" t="s">
        <v>140</v>
      </c>
      <c r="Q79" s="264" t="s">
        <v>71</v>
      </c>
      <c r="R79" s="180"/>
      <c r="S79" s="181"/>
      <c r="T79" s="106">
        <v>5.75</v>
      </c>
      <c r="U79" s="106">
        <v>4</v>
      </c>
      <c r="V79" s="176">
        <f>T79+U79*V!$E$20</f>
        <v>6.55</v>
      </c>
      <c r="W79" s="106">
        <v>5.77</v>
      </c>
      <c r="X79" s="106">
        <v>6</v>
      </c>
      <c r="Y79" s="176">
        <f>W79+X79*V!$E$20</f>
        <v>6.97</v>
      </c>
      <c r="Z79" s="106"/>
      <c r="AA79" s="106"/>
      <c r="AB79" s="176">
        <f>Z79+AA79*V!$E$20</f>
        <v>0</v>
      </c>
      <c r="AC79" s="33"/>
      <c r="AE79" s="113"/>
      <c r="AF79" s="113"/>
      <c r="AG79" s="177">
        <f t="shared" si="18"/>
        <v>0</v>
      </c>
      <c r="AH79" s="177">
        <f t="shared" si="19"/>
        <v>0</v>
      </c>
      <c r="AI79" s="189">
        <v>36</v>
      </c>
      <c r="AJ79" s="30"/>
      <c r="AK79" s="30"/>
      <c r="AL79" s="30"/>
      <c r="AM79" s="182"/>
      <c r="AN79" s="30"/>
      <c r="AO79" s="30"/>
      <c r="AP79" s="30"/>
      <c r="AQ79" s="182"/>
      <c r="AR79" s="30"/>
      <c r="AS79" s="30"/>
      <c r="AT79" s="30"/>
      <c r="AU79" s="171">
        <f t="shared" si="15"/>
      </c>
      <c r="AV79" s="171">
        <f t="shared" si="16"/>
        <v>0</v>
      </c>
      <c r="AW79" s="172">
        <f t="shared" si="17"/>
        <v>0</v>
      </c>
    </row>
    <row r="80" spans="1:49" ht="15" customHeight="1">
      <c r="A80" s="113"/>
      <c r="B80" s="113"/>
      <c r="C80" s="113"/>
      <c r="D80" s="169"/>
      <c r="E80" s="106"/>
      <c r="F80" s="106"/>
      <c r="G80" s="107">
        <f>E80+F80*V!$E$20</f>
        <v>0</v>
      </c>
      <c r="H80" s="106"/>
      <c r="I80" s="106"/>
      <c r="J80" s="107">
        <f>H80+I80*V!$E$20</f>
        <v>0</v>
      </c>
      <c r="K80" s="108"/>
      <c r="L80" s="109">
        <f t="shared" si="14"/>
        <v>0</v>
      </c>
      <c r="M80" s="113"/>
      <c r="N80" s="206"/>
      <c r="O80" s="17"/>
      <c r="P80" s="207"/>
      <c r="Q80" s="207"/>
      <c r="R80" s="206"/>
      <c r="S80" s="206"/>
      <c r="T80" s="52"/>
      <c r="U80" s="52"/>
      <c r="W80" s="52"/>
      <c r="X80" s="52"/>
      <c r="Z80" s="52"/>
      <c r="AA80" s="52"/>
      <c r="AC80" s="17"/>
      <c r="AD80" s="17"/>
      <c r="AE80" s="113"/>
      <c r="AF80" s="113"/>
      <c r="AG80" s="177">
        <f t="shared" si="18"/>
        <v>0</v>
      </c>
      <c r="AH80" s="177">
        <f t="shared" si="19"/>
        <v>0</v>
      </c>
      <c r="AI80" s="189">
        <v>37</v>
      </c>
      <c r="AJ80" s="182"/>
      <c r="AK80" s="186"/>
      <c r="AL80" s="187"/>
      <c r="AM80" s="182"/>
      <c r="AN80" s="182"/>
      <c r="AO80" s="186"/>
      <c r="AP80" s="187"/>
      <c r="AQ80" s="182"/>
      <c r="AR80" s="182"/>
      <c r="AS80" s="186"/>
      <c r="AT80" s="187"/>
      <c r="AU80" s="171">
        <f t="shared" si="15"/>
      </c>
      <c r="AV80" s="171">
        <f t="shared" si="16"/>
        <v>0</v>
      </c>
      <c r="AW80" s="172">
        <f t="shared" si="17"/>
        <v>0</v>
      </c>
    </row>
    <row r="81" spans="1:49" ht="15" customHeight="1">
      <c r="A81" s="113"/>
      <c r="B81" s="113"/>
      <c r="C81" s="113"/>
      <c r="D81" s="169"/>
      <c r="E81" s="106"/>
      <c r="F81" s="106"/>
      <c r="G81" s="107">
        <f>E81+F81*V!$E$20</f>
        <v>0</v>
      </c>
      <c r="H81" s="106"/>
      <c r="I81" s="106"/>
      <c r="J81" s="107">
        <f>H81+I81*V!$E$20</f>
        <v>0</v>
      </c>
      <c r="K81" s="108"/>
      <c r="L81" s="109">
        <f t="shared" si="14"/>
        <v>0</v>
      </c>
      <c r="M81" s="113"/>
      <c r="N81" s="206"/>
      <c r="O81" s="170"/>
      <c r="P81" s="202" t="s">
        <v>121</v>
      </c>
      <c r="Q81" s="203"/>
      <c r="R81" s="206"/>
      <c r="S81" s="206"/>
      <c r="T81" s="206"/>
      <c r="U81" s="206"/>
      <c r="V81" s="17"/>
      <c r="W81" s="206"/>
      <c r="X81" s="206"/>
      <c r="Y81" s="17"/>
      <c r="Z81" s="206"/>
      <c r="AA81" s="206"/>
      <c r="AB81" s="17"/>
      <c r="AC81" s="17"/>
      <c r="AD81" s="17"/>
      <c r="AE81" s="113"/>
      <c r="AF81" s="113"/>
      <c r="AG81" s="177">
        <f t="shared" si="18"/>
        <v>0</v>
      </c>
      <c r="AH81" s="177">
        <f t="shared" si="19"/>
        <v>0</v>
      </c>
      <c r="AI81" s="189">
        <v>38</v>
      </c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1">
        <f t="shared" si="15"/>
      </c>
      <c r="AV81" s="171">
        <f t="shared" si="16"/>
        <v>0</v>
      </c>
      <c r="AW81" s="172">
        <f t="shared" si="17"/>
        <v>0</v>
      </c>
    </row>
    <row r="82" spans="1:49" ht="15" customHeight="1">
      <c r="A82" s="113"/>
      <c r="B82" s="113"/>
      <c r="C82" s="113"/>
      <c r="D82" s="169"/>
      <c r="E82" s="106"/>
      <c r="F82" s="106"/>
      <c r="G82" s="107">
        <f>E82+F82*V!$E$20</f>
        <v>0</v>
      </c>
      <c r="H82" s="106"/>
      <c r="I82" s="106"/>
      <c r="J82" s="107">
        <f>H82+I82*V!$E$20</f>
        <v>0</v>
      </c>
      <c r="K82" s="108"/>
      <c r="L82" s="109">
        <f t="shared" si="14"/>
        <v>0</v>
      </c>
      <c r="M82" s="113"/>
      <c r="N82" s="206"/>
      <c r="O82" s="173" t="s">
        <v>122</v>
      </c>
      <c r="P82" s="260" t="s">
        <v>132</v>
      </c>
      <c r="Q82" s="260" t="s">
        <v>133</v>
      </c>
      <c r="R82" s="174" t="s">
        <v>194</v>
      </c>
      <c r="S82" s="175"/>
      <c r="T82" s="106">
        <v>5.58</v>
      </c>
      <c r="U82" s="106">
        <v>0</v>
      </c>
      <c r="V82" s="176">
        <f>T82+U82*V!$E$20</f>
        <v>5.58</v>
      </c>
      <c r="W82" s="106">
        <v>5.6</v>
      </c>
      <c r="X82" s="106">
        <v>0</v>
      </c>
      <c r="Y82" s="176">
        <f>W82+X82*V!$E$20</f>
        <v>5.6</v>
      </c>
      <c r="Z82" s="106"/>
      <c r="AA82" s="106"/>
      <c r="AB82" s="176">
        <f>Z82+AA82*V!$E$20</f>
        <v>0</v>
      </c>
      <c r="AC82" s="33"/>
      <c r="AE82" s="113"/>
      <c r="AF82" s="113"/>
      <c r="AG82" s="177">
        <f t="shared" si="18"/>
        <v>0</v>
      </c>
      <c r="AH82" s="177">
        <f t="shared" si="19"/>
        <v>0</v>
      </c>
      <c r="AI82" s="189">
        <v>39</v>
      </c>
      <c r="AJ82" s="30"/>
      <c r="AK82" s="30"/>
      <c r="AL82" s="30"/>
      <c r="AM82" s="17"/>
      <c r="AN82" s="30"/>
      <c r="AO82" s="30"/>
      <c r="AP82" s="30"/>
      <c r="AQ82" s="17"/>
      <c r="AR82" s="30"/>
      <c r="AS82" s="30"/>
      <c r="AT82" s="30"/>
      <c r="AU82" s="171">
        <f t="shared" si="15"/>
      </c>
      <c r="AV82" s="171">
        <f t="shared" si="16"/>
        <v>0</v>
      </c>
      <c r="AW82" s="172">
        <f t="shared" si="17"/>
        <v>0</v>
      </c>
    </row>
    <row r="83" spans="1:49" ht="15" customHeight="1">
      <c r="A83" s="113"/>
      <c r="B83" s="113"/>
      <c r="C83" s="113"/>
      <c r="D83" s="169"/>
      <c r="E83" s="106"/>
      <c r="F83" s="106"/>
      <c r="G83" s="107">
        <f>E83+F83*V!$E$20</f>
        <v>0</v>
      </c>
      <c r="H83" s="106"/>
      <c r="I83" s="106"/>
      <c r="J83" s="107">
        <f>H83+I83*V!$E$20</f>
        <v>0</v>
      </c>
      <c r="K83" s="108"/>
      <c r="L83" s="109">
        <f t="shared" si="14"/>
        <v>0</v>
      </c>
      <c r="M83" s="113"/>
      <c r="N83" s="206"/>
      <c r="O83" s="173" t="s">
        <v>123</v>
      </c>
      <c r="P83" s="258" t="s">
        <v>72</v>
      </c>
      <c r="Q83" s="258" t="s">
        <v>73</v>
      </c>
      <c r="R83" s="180"/>
      <c r="S83" s="181"/>
      <c r="T83" s="106">
        <v>5.84</v>
      </c>
      <c r="U83" s="106">
        <v>0</v>
      </c>
      <c r="V83" s="176">
        <f>T83+U83*V!$E$20</f>
        <v>5.84</v>
      </c>
      <c r="W83" s="106">
        <v>6.04</v>
      </c>
      <c r="X83" s="106">
        <v>13</v>
      </c>
      <c r="Y83" s="176">
        <f>W83+X83*V!$E$20</f>
        <v>8.64</v>
      </c>
      <c r="Z83" s="106"/>
      <c r="AA83" s="106"/>
      <c r="AB83" s="176">
        <f>Z83+AA83*V!$E$20</f>
        <v>0</v>
      </c>
      <c r="AC83" s="33"/>
      <c r="AE83" s="113"/>
      <c r="AF83" s="113"/>
      <c r="AG83" s="177">
        <f t="shared" si="18"/>
        <v>0</v>
      </c>
      <c r="AH83" s="177">
        <f t="shared" si="19"/>
        <v>0</v>
      </c>
      <c r="AI83" s="189">
        <v>40</v>
      </c>
      <c r="AJ83" s="30"/>
      <c r="AK83" s="30"/>
      <c r="AL83" s="30"/>
      <c r="AM83" s="182"/>
      <c r="AN83" s="30"/>
      <c r="AO83" s="30"/>
      <c r="AP83" s="30"/>
      <c r="AQ83" s="182"/>
      <c r="AR83" s="30"/>
      <c r="AS83" s="30"/>
      <c r="AT83" s="30"/>
      <c r="AU83" s="171">
        <f t="shared" si="15"/>
      </c>
      <c r="AV83" s="171">
        <f t="shared" si="16"/>
        <v>0</v>
      </c>
      <c r="AW83" s="172">
        <f t="shared" si="17"/>
        <v>0</v>
      </c>
    </row>
    <row r="84" spans="1:49" ht="15" customHeight="1">
      <c r="A84" s="113"/>
      <c r="B84" s="113"/>
      <c r="C84" s="113"/>
      <c r="D84" s="169"/>
      <c r="E84" s="106"/>
      <c r="F84" s="106"/>
      <c r="G84" s="107">
        <f>E84+F84*V!$E$20</f>
        <v>0</v>
      </c>
      <c r="H84" s="106"/>
      <c r="I84" s="106"/>
      <c r="J84" s="107">
        <f>H84+I84*V!$E$20</f>
        <v>0</v>
      </c>
      <c r="K84" s="108"/>
      <c r="L84" s="109">
        <f t="shared" si="14"/>
        <v>0</v>
      </c>
      <c r="M84" s="113"/>
      <c r="N84" s="206"/>
      <c r="O84" s="170"/>
      <c r="P84" s="202" t="s">
        <v>124</v>
      </c>
      <c r="Q84" s="203"/>
      <c r="R84" s="132"/>
      <c r="S84" s="175"/>
      <c r="T84" s="175"/>
      <c r="U84" s="175"/>
      <c r="V84" s="132"/>
      <c r="W84" s="175"/>
      <c r="X84" s="175"/>
      <c r="Y84" s="132"/>
      <c r="Z84" s="175"/>
      <c r="AA84" s="175"/>
      <c r="AB84" s="132"/>
      <c r="AC84" s="33"/>
      <c r="AD84" s="33"/>
      <c r="AE84" s="113"/>
      <c r="AF84" s="113"/>
      <c r="AG84" s="177">
        <f t="shared" si="18"/>
        <v>0</v>
      </c>
      <c r="AH84" s="177">
        <f t="shared" si="19"/>
        <v>0</v>
      </c>
      <c r="AI84" s="189">
        <v>41</v>
      </c>
      <c r="AJ84" s="17"/>
      <c r="AK84" s="186"/>
      <c r="AL84" s="187"/>
      <c r="AM84" s="182"/>
      <c r="AN84" s="182"/>
      <c r="AO84" s="186"/>
      <c r="AP84" s="187"/>
      <c r="AQ84" s="182"/>
      <c r="AR84" s="182"/>
      <c r="AS84" s="186"/>
      <c r="AT84" s="186"/>
      <c r="AU84" s="171">
        <f t="shared" si="15"/>
      </c>
      <c r="AV84" s="171">
        <f t="shared" si="16"/>
        <v>0</v>
      </c>
      <c r="AW84" s="172">
        <f t="shared" si="17"/>
        <v>0</v>
      </c>
    </row>
    <row r="85" spans="1:49" ht="15" customHeight="1">
      <c r="A85" s="113"/>
      <c r="B85" s="113"/>
      <c r="C85" s="113"/>
      <c r="D85" s="169"/>
      <c r="E85" s="106"/>
      <c r="F85" s="106"/>
      <c r="G85" s="107">
        <f>E85+F85*V!$E$20</f>
        <v>0</v>
      </c>
      <c r="H85" s="106"/>
      <c r="I85" s="106"/>
      <c r="J85" s="107">
        <f>H85+I85*V!$E$20</f>
        <v>0</v>
      </c>
      <c r="K85" s="108"/>
      <c r="L85" s="109">
        <f t="shared" si="14"/>
        <v>0</v>
      </c>
      <c r="M85" s="113"/>
      <c r="N85" s="206"/>
      <c r="O85" s="173" t="s">
        <v>125</v>
      </c>
      <c r="P85" s="265" t="s">
        <v>78</v>
      </c>
      <c r="Q85" s="266" t="s">
        <v>79</v>
      </c>
      <c r="R85" s="174"/>
      <c r="S85" s="175"/>
      <c r="T85" s="106">
        <v>6.13</v>
      </c>
      <c r="U85" s="106">
        <v>2</v>
      </c>
      <c r="V85" s="176">
        <f>T85+U85*V!$E$20</f>
        <v>6.53</v>
      </c>
      <c r="W85" s="106">
        <v>5.96</v>
      </c>
      <c r="X85" s="106">
        <v>2</v>
      </c>
      <c r="Y85" s="176">
        <f>W85+X85*V!$E$20</f>
        <v>6.36</v>
      </c>
      <c r="Z85" s="106"/>
      <c r="AA85" s="106"/>
      <c r="AB85" s="176">
        <f>Z85+AA85*V!$E$20</f>
        <v>0</v>
      </c>
      <c r="AC85" s="33"/>
      <c r="AD85" s="33"/>
      <c r="AE85" s="113"/>
      <c r="AF85" s="113"/>
      <c r="AG85" s="177">
        <f t="shared" si="18"/>
        <v>0</v>
      </c>
      <c r="AH85" s="177">
        <f t="shared" si="19"/>
        <v>0</v>
      </c>
      <c r="AI85" s="189">
        <v>42</v>
      </c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1">
        <f t="shared" si="15"/>
      </c>
      <c r="AV85" s="171">
        <f t="shared" si="16"/>
        <v>0</v>
      </c>
      <c r="AW85" s="172">
        <f t="shared" si="17"/>
        <v>0</v>
      </c>
    </row>
    <row r="86" spans="1:49" ht="15" customHeight="1">
      <c r="A86" s="113"/>
      <c r="B86" s="113"/>
      <c r="C86" s="113"/>
      <c r="D86" s="169"/>
      <c r="E86" s="106"/>
      <c r="F86" s="106"/>
      <c r="G86" s="107">
        <f>E86+F86*V!$E$20</f>
        <v>0</v>
      </c>
      <c r="H86" s="106"/>
      <c r="I86" s="106"/>
      <c r="J86" s="107">
        <f>H86+I86*V!$E$20</f>
        <v>0</v>
      </c>
      <c r="K86" s="108"/>
      <c r="L86" s="109">
        <f t="shared" si="14"/>
        <v>0</v>
      </c>
      <c r="M86" s="113"/>
      <c r="N86" s="206"/>
      <c r="O86" s="173" t="s">
        <v>126</v>
      </c>
      <c r="P86" s="258" t="s">
        <v>137</v>
      </c>
      <c r="Q86" s="258" t="s">
        <v>77</v>
      </c>
      <c r="R86" s="180" t="s">
        <v>194</v>
      </c>
      <c r="S86" s="181"/>
      <c r="T86" s="106">
        <v>5.85</v>
      </c>
      <c r="U86" s="106">
        <v>0</v>
      </c>
      <c r="V86" s="176">
        <f>T86+U86*V!$E$20</f>
        <v>5.85</v>
      </c>
      <c r="W86" s="106">
        <v>5.85</v>
      </c>
      <c r="X86" s="106">
        <v>0</v>
      </c>
      <c r="Y86" s="176">
        <f>W86+X86*V!$E$20</f>
        <v>5.85</v>
      </c>
      <c r="Z86" s="106"/>
      <c r="AA86" s="106"/>
      <c r="AB86" s="176">
        <f>Z86+AA86*V!$E$20</f>
        <v>0</v>
      </c>
      <c r="AC86" s="33"/>
      <c r="AD86" s="33"/>
      <c r="AE86" s="113"/>
      <c r="AF86" s="113"/>
      <c r="AG86" s="177">
        <f t="shared" si="18"/>
        <v>0</v>
      </c>
      <c r="AH86" s="177">
        <f t="shared" si="19"/>
        <v>0</v>
      </c>
      <c r="AI86" s="189">
        <v>43</v>
      </c>
      <c r="AJ86" s="30"/>
      <c r="AK86" s="30"/>
      <c r="AL86" s="30"/>
      <c r="AM86" s="17"/>
      <c r="AN86" s="30"/>
      <c r="AO86" s="30"/>
      <c r="AP86" s="30"/>
      <c r="AQ86" s="17"/>
      <c r="AR86" s="30"/>
      <c r="AS86" s="30"/>
      <c r="AT86" s="30"/>
      <c r="AU86" s="171">
        <f t="shared" si="15"/>
      </c>
      <c r="AV86" s="171">
        <f t="shared" si="16"/>
        <v>0</v>
      </c>
      <c r="AW86" s="172">
        <f t="shared" si="17"/>
        <v>0</v>
      </c>
    </row>
    <row r="87" spans="1:49" ht="15" customHeight="1">
      <c r="A87" s="113"/>
      <c r="B87" s="113"/>
      <c r="C87" s="113"/>
      <c r="D87" s="169"/>
      <c r="E87" s="106"/>
      <c r="F87" s="106"/>
      <c r="G87" s="107">
        <f>E87+F87*V!$E$20</f>
        <v>0</v>
      </c>
      <c r="H87" s="106"/>
      <c r="I87" s="106"/>
      <c r="J87" s="107">
        <f>H87+I87*V!$E$20</f>
        <v>0</v>
      </c>
      <c r="K87" s="108"/>
      <c r="L87" s="109">
        <f t="shared" si="14"/>
        <v>0</v>
      </c>
      <c r="M87" s="113"/>
      <c r="N87" s="206"/>
      <c r="O87" s="17"/>
      <c r="P87" s="208"/>
      <c r="Q87" s="205"/>
      <c r="R87" s="206"/>
      <c r="S87" s="206"/>
      <c r="T87" s="206"/>
      <c r="U87" s="206"/>
      <c r="V87" s="17"/>
      <c r="W87" s="206"/>
      <c r="X87" s="206"/>
      <c r="Y87" s="17"/>
      <c r="Z87" s="206"/>
      <c r="AA87" s="206"/>
      <c r="AB87" s="17"/>
      <c r="AC87" s="17"/>
      <c r="AD87" s="33"/>
      <c r="AE87" s="113"/>
      <c r="AF87" s="113"/>
      <c r="AG87" s="177">
        <f t="shared" si="18"/>
        <v>0</v>
      </c>
      <c r="AH87" s="177">
        <f t="shared" si="19"/>
        <v>0</v>
      </c>
      <c r="AI87" s="189">
        <v>44</v>
      </c>
      <c r="AJ87" s="30"/>
      <c r="AK87" s="30"/>
      <c r="AL87" s="30"/>
      <c r="AM87" s="182"/>
      <c r="AN87" s="30"/>
      <c r="AO87" s="30"/>
      <c r="AP87" s="30"/>
      <c r="AQ87" s="182"/>
      <c r="AR87" s="30"/>
      <c r="AS87" s="30"/>
      <c r="AT87" s="30"/>
      <c r="AU87" s="171">
        <f t="shared" si="15"/>
      </c>
      <c r="AV87" s="171">
        <f t="shared" si="16"/>
        <v>0</v>
      </c>
      <c r="AW87" s="172">
        <f t="shared" si="17"/>
        <v>0</v>
      </c>
    </row>
    <row r="88" spans="1:49" ht="15" customHeight="1">
      <c r="A88" s="113"/>
      <c r="B88" s="113"/>
      <c r="C88" s="113"/>
      <c r="D88" s="169"/>
      <c r="E88" s="106"/>
      <c r="F88" s="106"/>
      <c r="G88" s="107">
        <f>E88+F88*V!$E$20</f>
        <v>0</v>
      </c>
      <c r="H88" s="106"/>
      <c r="I88" s="106"/>
      <c r="J88" s="107">
        <f>H88+I88*V!$E$20</f>
        <v>0</v>
      </c>
      <c r="K88" s="108"/>
      <c r="L88" s="109">
        <f t="shared" si="14"/>
        <v>0</v>
      </c>
      <c r="M88" s="113"/>
      <c r="N88" s="206"/>
      <c r="O88" s="170"/>
      <c r="P88" s="202" t="s">
        <v>127</v>
      </c>
      <c r="Q88" s="203"/>
      <c r="R88" s="206"/>
      <c r="S88" s="206"/>
      <c r="T88" s="206"/>
      <c r="U88" s="206"/>
      <c r="V88" s="17"/>
      <c r="W88" s="206"/>
      <c r="X88" s="206"/>
      <c r="Y88" s="17"/>
      <c r="Z88" s="206"/>
      <c r="AA88" s="206"/>
      <c r="AB88" s="17"/>
      <c r="AC88" s="17"/>
      <c r="AD88" s="33"/>
      <c r="AE88" s="113"/>
      <c r="AF88" s="113"/>
      <c r="AG88" s="177">
        <f t="shared" si="18"/>
        <v>0</v>
      </c>
      <c r="AH88" s="177">
        <f t="shared" si="19"/>
        <v>0</v>
      </c>
      <c r="AI88" s="189">
        <v>45</v>
      </c>
      <c r="AJ88" s="182"/>
      <c r="AK88" s="186"/>
      <c r="AL88" s="187"/>
      <c r="AM88" s="17"/>
      <c r="AN88" s="182"/>
      <c r="AO88" s="186"/>
      <c r="AP88" s="187"/>
      <c r="AQ88" s="17"/>
      <c r="AR88" s="182"/>
      <c r="AS88" s="186"/>
      <c r="AT88" s="187"/>
      <c r="AU88" s="171">
        <f t="shared" si="15"/>
      </c>
      <c r="AV88" s="171">
        <f t="shared" si="16"/>
        <v>0</v>
      </c>
      <c r="AW88" s="172">
        <f t="shared" si="17"/>
        <v>0</v>
      </c>
    </row>
    <row r="89" spans="1:49" ht="15" customHeight="1">
      <c r="A89" s="113"/>
      <c r="B89" s="113"/>
      <c r="C89" s="113"/>
      <c r="D89" s="169"/>
      <c r="E89" s="106"/>
      <c r="F89" s="106"/>
      <c r="G89" s="107">
        <f>E89+F89*V!$E$20</f>
        <v>0</v>
      </c>
      <c r="H89" s="106"/>
      <c r="I89" s="106"/>
      <c r="J89" s="107">
        <f>H89+I89*V!$E$20</f>
        <v>0</v>
      </c>
      <c r="K89" s="108"/>
      <c r="L89" s="109">
        <f t="shared" si="14"/>
        <v>0</v>
      </c>
      <c r="M89" s="113"/>
      <c r="N89" s="206"/>
      <c r="O89" s="170"/>
      <c r="P89" s="258" t="s">
        <v>72</v>
      </c>
      <c r="Q89" s="258" t="s">
        <v>73</v>
      </c>
      <c r="R89" s="174" t="s">
        <v>194</v>
      </c>
      <c r="S89" s="50"/>
      <c r="T89" s="106">
        <v>6</v>
      </c>
      <c r="U89" s="106">
        <v>0</v>
      </c>
      <c r="V89" s="176">
        <f>T89+U89*V!$E$20</f>
        <v>6</v>
      </c>
      <c r="W89" s="106">
        <v>5.99</v>
      </c>
      <c r="X89" s="106">
        <v>0</v>
      </c>
      <c r="Y89" s="176">
        <f>W89+X89*V!$E$20</f>
        <v>5.99</v>
      </c>
      <c r="Z89" s="106"/>
      <c r="AA89" s="106"/>
      <c r="AB89" s="176">
        <f>Z89+AA89*V!$E$20</f>
        <v>0</v>
      </c>
      <c r="AC89" s="33"/>
      <c r="AD89" s="33"/>
      <c r="AE89" s="113"/>
      <c r="AF89" s="113"/>
      <c r="AG89" s="177">
        <f t="shared" si="18"/>
        <v>0</v>
      </c>
      <c r="AH89" s="177">
        <f t="shared" si="19"/>
        <v>0</v>
      </c>
      <c r="AI89" s="189">
        <v>46</v>
      </c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1">
        <f t="shared" si="15"/>
      </c>
      <c r="AV89" s="171">
        <f t="shared" si="16"/>
        <v>0</v>
      </c>
      <c r="AW89" s="172">
        <f t="shared" si="17"/>
        <v>0</v>
      </c>
    </row>
    <row r="90" spans="1:49" ht="15" customHeight="1">
      <c r="A90" s="113"/>
      <c r="B90" s="113"/>
      <c r="C90" s="113"/>
      <c r="D90" s="169"/>
      <c r="E90" s="106"/>
      <c r="F90" s="106"/>
      <c r="G90" s="107">
        <f>E90+F90*V!$E$20</f>
        <v>0</v>
      </c>
      <c r="H90" s="106"/>
      <c r="I90" s="106"/>
      <c r="J90" s="107">
        <f>H90+I90*V!$E$20</f>
        <v>0</v>
      </c>
      <c r="K90" s="108"/>
      <c r="L90" s="109">
        <f t="shared" si="14"/>
        <v>0</v>
      </c>
      <c r="M90" s="113"/>
      <c r="N90" s="206"/>
      <c r="O90" s="170"/>
      <c r="P90" s="265" t="s">
        <v>78</v>
      </c>
      <c r="Q90" s="266" t="s">
        <v>79</v>
      </c>
      <c r="R90" s="180"/>
      <c r="S90" s="175"/>
      <c r="T90" s="106">
        <v>6.18</v>
      </c>
      <c r="U90" s="106">
        <v>0</v>
      </c>
      <c r="V90" s="176">
        <f>T90+U90*V!$E$20</f>
        <v>6.18</v>
      </c>
      <c r="W90" s="106">
        <v>6.19</v>
      </c>
      <c r="X90" s="106">
        <v>2</v>
      </c>
      <c r="Y90" s="176">
        <f>W90+X90*V!$E$20</f>
        <v>6.590000000000001</v>
      </c>
      <c r="Z90" s="106"/>
      <c r="AA90" s="106"/>
      <c r="AB90" s="176">
        <f>Z90+AA90*V!$E$20</f>
        <v>0</v>
      </c>
      <c r="AC90" s="33"/>
      <c r="AD90" s="33"/>
      <c r="AE90" s="113"/>
      <c r="AF90" s="113"/>
      <c r="AG90" s="177">
        <f t="shared" si="18"/>
        <v>0</v>
      </c>
      <c r="AH90" s="177">
        <f t="shared" si="19"/>
        <v>0</v>
      </c>
      <c r="AI90" s="189">
        <v>47</v>
      </c>
      <c r="AJ90" s="30"/>
      <c r="AK90" s="30"/>
      <c r="AL90" s="30"/>
      <c r="AM90" s="17"/>
      <c r="AN90" s="30"/>
      <c r="AO90" s="30"/>
      <c r="AP90" s="30"/>
      <c r="AQ90" s="17"/>
      <c r="AR90" s="30"/>
      <c r="AS90" s="30"/>
      <c r="AT90" s="30"/>
      <c r="AU90" s="171">
        <f t="shared" si="15"/>
      </c>
      <c r="AV90" s="171">
        <f t="shared" si="16"/>
        <v>0</v>
      </c>
      <c r="AW90" s="172">
        <f t="shared" si="17"/>
        <v>0</v>
      </c>
    </row>
    <row r="91" spans="1:49" ht="15" customHeight="1">
      <c r="A91" s="113"/>
      <c r="B91" s="113"/>
      <c r="C91" s="113"/>
      <c r="D91" s="169"/>
      <c r="E91" s="106"/>
      <c r="F91" s="106"/>
      <c r="G91" s="107">
        <f>E91+F91*V!$E$20</f>
        <v>0</v>
      </c>
      <c r="H91" s="106"/>
      <c r="I91" s="106"/>
      <c r="J91" s="107">
        <f>H91+I91*V!$E$20</f>
        <v>0</v>
      </c>
      <c r="K91" s="108"/>
      <c r="L91" s="109">
        <f t="shared" si="14"/>
        <v>0</v>
      </c>
      <c r="M91" s="113"/>
      <c r="N91" s="206"/>
      <c r="O91" s="170"/>
      <c r="P91" s="202" t="s">
        <v>128</v>
      </c>
      <c r="Q91" s="203"/>
      <c r="R91" s="132"/>
      <c r="S91" s="175"/>
      <c r="T91" s="175"/>
      <c r="U91" s="175"/>
      <c r="V91" s="132"/>
      <c r="W91" s="175"/>
      <c r="X91" s="175"/>
      <c r="Y91" s="132"/>
      <c r="Z91" s="175"/>
      <c r="AA91" s="175"/>
      <c r="AB91" s="132"/>
      <c r="AC91" s="132"/>
      <c r="AD91" s="33"/>
      <c r="AE91" s="113"/>
      <c r="AF91" s="113"/>
      <c r="AG91" s="177">
        <f t="shared" si="18"/>
        <v>0</v>
      </c>
      <c r="AH91" s="177">
        <f t="shared" si="19"/>
        <v>0</v>
      </c>
      <c r="AI91" s="189">
        <v>48</v>
      </c>
      <c r="AJ91" s="30"/>
      <c r="AK91" s="30"/>
      <c r="AL91" s="30"/>
      <c r="AM91" s="182"/>
      <c r="AN91" s="30"/>
      <c r="AO91" s="30"/>
      <c r="AP91" s="30"/>
      <c r="AQ91" s="182"/>
      <c r="AR91" s="30"/>
      <c r="AS91" s="30"/>
      <c r="AT91" s="30"/>
      <c r="AU91" s="171">
        <f t="shared" si="15"/>
      </c>
      <c r="AV91" s="171">
        <f t="shared" si="16"/>
        <v>0</v>
      </c>
      <c r="AW91" s="172">
        <f t="shared" si="17"/>
        <v>0</v>
      </c>
    </row>
    <row r="92" spans="1:49" ht="15" customHeight="1">
      <c r="A92" s="113"/>
      <c r="B92" s="113"/>
      <c r="C92" s="113"/>
      <c r="D92" s="169"/>
      <c r="E92" s="106"/>
      <c r="F92" s="106"/>
      <c r="G92" s="107">
        <f>E92+F92*V!$E$20</f>
        <v>0</v>
      </c>
      <c r="H92" s="106"/>
      <c r="I92" s="106"/>
      <c r="J92" s="107">
        <f>H92+I92*V!$E$20</f>
        <v>0</v>
      </c>
      <c r="K92" s="108"/>
      <c r="L92" s="109">
        <f t="shared" si="14"/>
        <v>0</v>
      </c>
      <c r="M92" s="113"/>
      <c r="N92" s="206"/>
      <c r="O92" s="170"/>
      <c r="P92" s="260" t="s">
        <v>132</v>
      </c>
      <c r="Q92" s="260" t="s">
        <v>133</v>
      </c>
      <c r="R92" s="174"/>
      <c r="S92" s="181"/>
      <c r="T92" s="106">
        <v>5.55</v>
      </c>
      <c r="U92" s="106">
        <v>0</v>
      </c>
      <c r="V92" s="176">
        <f>T92+U92*V!$E$20</f>
        <v>5.55</v>
      </c>
      <c r="W92" s="106">
        <v>5.47</v>
      </c>
      <c r="X92" s="106">
        <v>1</v>
      </c>
      <c r="Y92" s="176">
        <f>W92+X92*V!$E$20</f>
        <v>5.67</v>
      </c>
      <c r="Z92" s="106"/>
      <c r="AA92" s="106"/>
      <c r="AB92" s="176">
        <f>Z92+AA92*V!$E$20</f>
        <v>0</v>
      </c>
      <c r="AC92" s="33"/>
      <c r="AD92" s="33"/>
      <c r="AE92" s="113"/>
      <c r="AF92" s="113"/>
      <c r="AG92" s="177">
        <f t="shared" si="18"/>
        <v>0</v>
      </c>
      <c r="AH92" s="177">
        <f t="shared" si="19"/>
        <v>0</v>
      </c>
      <c r="AI92" s="189">
        <v>49</v>
      </c>
      <c r="AJ92" s="30"/>
      <c r="AK92" s="30"/>
      <c r="AL92" s="30"/>
      <c r="AM92" s="182"/>
      <c r="AN92" s="30"/>
      <c r="AO92" s="30"/>
      <c r="AP92" s="30"/>
      <c r="AQ92" s="182"/>
      <c r="AR92" s="30"/>
      <c r="AS92" s="30"/>
      <c r="AT92" s="30"/>
      <c r="AU92" s="171">
        <f t="shared" si="15"/>
      </c>
      <c r="AV92" s="171">
        <f t="shared" si="16"/>
        <v>0</v>
      </c>
      <c r="AW92" s="172">
        <f t="shared" si="17"/>
        <v>0</v>
      </c>
    </row>
    <row r="93" spans="1:49" ht="15" customHeight="1">
      <c r="A93" s="113"/>
      <c r="B93" s="113"/>
      <c r="C93" s="113"/>
      <c r="D93" s="169"/>
      <c r="E93" s="106"/>
      <c r="F93" s="106"/>
      <c r="G93" s="107">
        <f>E93+F93*V!$E$20</f>
        <v>0</v>
      </c>
      <c r="H93" s="106"/>
      <c r="I93" s="106"/>
      <c r="J93" s="107">
        <f>H93+I93*V!$E$20</f>
        <v>0</v>
      </c>
      <c r="K93" s="108"/>
      <c r="L93" s="109">
        <f t="shared" si="14"/>
        <v>0</v>
      </c>
      <c r="M93" s="113"/>
      <c r="N93" s="206"/>
      <c r="O93" s="170"/>
      <c r="P93" s="258" t="s">
        <v>137</v>
      </c>
      <c r="Q93" s="258" t="s">
        <v>77</v>
      </c>
      <c r="R93" s="180"/>
      <c r="S93" s="175"/>
      <c r="T93" s="106">
        <v>5.68</v>
      </c>
      <c r="U93" s="106">
        <v>0</v>
      </c>
      <c r="V93" s="176">
        <f>T93+U93*V!$E$20</f>
        <v>5.68</v>
      </c>
      <c r="W93" s="106">
        <v>5.68</v>
      </c>
      <c r="X93" s="106">
        <v>0</v>
      </c>
      <c r="Y93" s="176">
        <f>W93+X93*V!$E$20</f>
        <v>5.68</v>
      </c>
      <c r="Z93" s="106"/>
      <c r="AA93" s="106"/>
      <c r="AB93" s="176">
        <f>Z93+AA93*V!$E$20</f>
        <v>0</v>
      </c>
      <c r="AC93" s="33"/>
      <c r="AD93" s="33"/>
      <c r="AE93" s="113"/>
      <c r="AF93" s="113"/>
      <c r="AG93" s="177">
        <f t="shared" si="18"/>
        <v>0</v>
      </c>
      <c r="AH93" s="177">
        <f t="shared" si="19"/>
        <v>0</v>
      </c>
      <c r="AI93" s="189">
        <v>50</v>
      </c>
      <c r="AJ93" s="30"/>
      <c r="AK93" s="30"/>
      <c r="AL93" s="30"/>
      <c r="AM93" s="182"/>
      <c r="AN93" s="30"/>
      <c r="AO93" s="30"/>
      <c r="AP93" s="30"/>
      <c r="AQ93" s="182"/>
      <c r="AR93" s="30"/>
      <c r="AS93" s="30"/>
      <c r="AT93" s="30"/>
      <c r="AU93" s="171">
        <f t="shared" si="15"/>
      </c>
      <c r="AV93" s="171">
        <f t="shared" si="16"/>
        <v>0</v>
      </c>
      <c r="AW93" s="172">
        <f t="shared" si="17"/>
        <v>0</v>
      </c>
    </row>
    <row r="94" spans="1:49" ht="15" customHeight="1">
      <c r="A94" s="169"/>
      <c r="B94" s="169"/>
      <c r="C94" s="169"/>
      <c r="D94" s="169"/>
      <c r="E94" s="209"/>
      <c r="F94" s="209"/>
      <c r="G94" s="206"/>
      <c r="H94" s="209"/>
      <c r="I94" s="209"/>
      <c r="J94" s="206"/>
      <c r="K94" s="206"/>
      <c r="L94" s="210"/>
      <c r="M94" s="169"/>
      <c r="N94" s="206"/>
      <c r="P94" s="1"/>
      <c r="Q94" s="1"/>
      <c r="AE94" s="211"/>
      <c r="AF94" s="212"/>
      <c r="AG94" s="213"/>
      <c r="AH94" s="213"/>
      <c r="AI94" s="17"/>
      <c r="AJ94" s="30"/>
      <c r="AK94" s="30"/>
      <c r="AL94" s="30"/>
      <c r="AM94" s="182"/>
      <c r="AN94" s="30"/>
      <c r="AO94" s="30"/>
      <c r="AP94" s="30"/>
      <c r="AQ94" s="182"/>
      <c r="AR94" s="30"/>
      <c r="AS94" s="30"/>
      <c r="AT94" s="30"/>
      <c r="AU94" s="30"/>
      <c r="AV94" s="30"/>
      <c r="AW94" s="30"/>
    </row>
    <row r="95" spans="1:49" ht="15" customHeight="1">
      <c r="A95" s="169"/>
      <c r="B95" s="169"/>
      <c r="C95" s="169"/>
      <c r="D95" s="169"/>
      <c r="E95" s="209"/>
      <c r="F95" s="209"/>
      <c r="G95" s="206"/>
      <c r="H95" s="209"/>
      <c r="I95" s="209"/>
      <c r="J95" s="206"/>
      <c r="K95" s="206"/>
      <c r="L95" s="210"/>
      <c r="M95" s="169"/>
      <c r="N95" s="206"/>
      <c r="P95" s="1"/>
      <c r="Q95" s="1"/>
      <c r="AE95" s="211"/>
      <c r="AF95" s="212"/>
      <c r="AG95" s="213"/>
      <c r="AH95" s="213"/>
      <c r="AI95" s="17"/>
      <c r="AJ95" s="30"/>
      <c r="AK95" s="30"/>
      <c r="AL95" s="30"/>
      <c r="AM95" s="182"/>
      <c r="AN95" s="30"/>
      <c r="AO95" s="30"/>
      <c r="AP95" s="30"/>
      <c r="AQ95" s="182"/>
      <c r="AR95" s="30"/>
      <c r="AS95" s="30"/>
      <c r="AT95" s="30"/>
      <c r="AU95" s="30"/>
      <c r="AV95" s="30"/>
      <c r="AW95" s="30"/>
    </row>
    <row r="96" spans="1:49" ht="15" customHeight="1">
      <c r="A96" s="169"/>
      <c r="B96" s="169"/>
      <c r="C96" s="169"/>
      <c r="D96" s="169"/>
      <c r="E96" s="209"/>
      <c r="F96" s="209"/>
      <c r="G96" s="206"/>
      <c r="H96" s="209"/>
      <c r="I96" s="209"/>
      <c r="J96" s="206"/>
      <c r="K96" s="206"/>
      <c r="L96" s="210"/>
      <c r="M96" s="169"/>
      <c r="N96" s="206"/>
      <c r="P96" s="1"/>
      <c r="Q96" s="1"/>
      <c r="AE96" s="211"/>
      <c r="AF96" s="212"/>
      <c r="AG96" s="213"/>
      <c r="AH96" s="213"/>
      <c r="AI96" s="17"/>
      <c r="AJ96" s="30"/>
      <c r="AK96" s="30"/>
      <c r="AL96" s="30"/>
      <c r="AM96" s="182"/>
      <c r="AN96" s="30"/>
      <c r="AO96" s="30"/>
      <c r="AP96" s="30"/>
      <c r="AQ96" s="182"/>
      <c r="AR96" s="30"/>
      <c r="AS96" s="30"/>
      <c r="AT96" s="30"/>
      <c r="AU96" s="30"/>
      <c r="AV96" s="30"/>
      <c r="AW96" s="30"/>
    </row>
    <row r="97" spans="1:49" ht="15" customHeight="1">
      <c r="A97" s="169"/>
      <c r="B97" s="169"/>
      <c r="C97" s="169"/>
      <c r="D97" s="169"/>
      <c r="E97" s="209"/>
      <c r="F97" s="209"/>
      <c r="G97" s="206"/>
      <c r="H97" s="209"/>
      <c r="I97" s="209"/>
      <c r="J97" s="206"/>
      <c r="K97" s="206"/>
      <c r="L97" s="210"/>
      <c r="M97" s="169"/>
      <c r="N97" s="206"/>
      <c r="P97" s="1"/>
      <c r="Q97" s="1"/>
      <c r="AE97" s="211"/>
      <c r="AF97" s="212"/>
      <c r="AG97" s="213"/>
      <c r="AH97" s="213"/>
      <c r="AI97" s="17"/>
      <c r="AJ97" s="30"/>
      <c r="AK97" s="30"/>
      <c r="AL97" s="30"/>
      <c r="AM97" s="182"/>
      <c r="AN97" s="30"/>
      <c r="AO97" s="30"/>
      <c r="AP97" s="30"/>
      <c r="AQ97" s="182"/>
      <c r="AR97" s="30"/>
      <c r="AS97" s="30"/>
      <c r="AT97" s="30"/>
      <c r="AU97" s="30"/>
      <c r="AV97" s="30"/>
      <c r="AW97" s="30"/>
    </row>
    <row r="98" spans="1:49" ht="15" customHeight="1">
      <c r="A98" s="169"/>
      <c r="B98" s="169"/>
      <c r="C98" s="169"/>
      <c r="D98" s="169"/>
      <c r="E98" s="209"/>
      <c r="F98" s="209"/>
      <c r="G98" s="206"/>
      <c r="H98" s="209"/>
      <c r="I98" s="209"/>
      <c r="J98" s="206"/>
      <c r="K98" s="206"/>
      <c r="L98" s="210"/>
      <c r="M98" s="169"/>
      <c r="N98" s="206"/>
      <c r="P98" s="1"/>
      <c r="Q98" s="1"/>
      <c r="AE98" s="211"/>
      <c r="AF98" s="212"/>
      <c r="AG98" s="213"/>
      <c r="AH98" s="213"/>
      <c r="AI98" s="17"/>
      <c r="AJ98" s="30"/>
      <c r="AK98" s="30"/>
      <c r="AL98" s="30"/>
      <c r="AM98" s="182"/>
      <c r="AN98" s="30"/>
      <c r="AO98" s="30"/>
      <c r="AP98" s="30"/>
      <c r="AQ98" s="182"/>
      <c r="AR98" s="30"/>
      <c r="AS98" s="30"/>
      <c r="AT98" s="30"/>
      <c r="AU98" s="30"/>
      <c r="AV98" s="30"/>
      <c r="AW98" s="30"/>
    </row>
    <row r="99" spans="1:49" ht="15" customHeight="1">
      <c r="A99" s="169"/>
      <c r="B99" s="169"/>
      <c r="C99" s="169"/>
      <c r="D99" s="169"/>
      <c r="E99" s="209"/>
      <c r="F99" s="209"/>
      <c r="G99" s="206"/>
      <c r="H99" s="209"/>
      <c r="I99" s="209"/>
      <c r="J99" s="206"/>
      <c r="K99" s="206"/>
      <c r="L99" s="210"/>
      <c r="M99" s="169"/>
      <c r="N99" s="206"/>
      <c r="P99" s="1"/>
      <c r="Q99" s="1"/>
      <c r="AE99" s="211"/>
      <c r="AF99" s="212"/>
      <c r="AG99" s="213"/>
      <c r="AH99" s="213"/>
      <c r="AI99" s="17"/>
      <c r="AJ99" s="30"/>
      <c r="AK99" s="30"/>
      <c r="AL99" s="30"/>
      <c r="AM99" s="182"/>
      <c r="AN99" s="30"/>
      <c r="AO99" s="30"/>
      <c r="AP99" s="30"/>
      <c r="AQ99" s="182"/>
      <c r="AR99" s="30"/>
      <c r="AS99" s="30"/>
      <c r="AT99" s="30"/>
      <c r="AU99" s="30"/>
      <c r="AV99" s="30"/>
      <c r="AW99" s="30"/>
    </row>
    <row r="100" spans="1:49" ht="15" customHeight="1">
      <c r="A100" s="169"/>
      <c r="B100" s="169"/>
      <c r="C100" s="169"/>
      <c r="D100" s="169"/>
      <c r="E100" s="209"/>
      <c r="F100" s="209"/>
      <c r="G100" s="206"/>
      <c r="H100" s="209"/>
      <c r="I100" s="209"/>
      <c r="J100" s="206"/>
      <c r="K100" s="206"/>
      <c r="L100" s="210"/>
      <c r="M100" s="169"/>
      <c r="N100" s="206"/>
      <c r="P100" s="1"/>
      <c r="Q100" s="1"/>
      <c r="AE100" s="211"/>
      <c r="AF100" s="212"/>
      <c r="AG100" s="213"/>
      <c r="AH100" s="213"/>
      <c r="AI100" s="17"/>
      <c r="AJ100" s="30"/>
      <c r="AK100" s="30"/>
      <c r="AL100" s="30"/>
      <c r="AM100" s="182"/>
      <c r="AN100" s="30"/>
      <c r="AO100" s="30"/>
      <c r="AP100" s="30"/>
      <c r="AQ100" s="182"/>
      <c r="AR100" s="30"/>
      <c r="AS100" s="30"/>
      <c r="AT100" s="30"/>
      <c r="AU100" s="30"/>
      <c r="AV100" s="30"/>
      <c r="AW100" s="30"/>
    </row>
    <row r="101" spans="1:49" ht="15" customHeight="1">
      <c r="A101" s="169"/>
      <c r="B101" s="169"/>
      <c r="C101" s="169"/>
      <c r="D101" s="169"/>
      <c r="E101" s="209"/>
      <c r="F101" s="209"/>
      <c r="G101" s="206"/>
      <c r="H101" s="209"/>
      <c r="I101" s="209"/>
      <c r="J101" s="206"/>
      <c r="K101" s="206"/>
      <c r="L101" s="210"/>
      <c r="M101" s="169"/>
      <c r="N101" s="206"/>
      <c r="P101" s="1"/>
      <c r="Q101" s="1"/>
      <c r="AE101" s="211"/>
      <c r="AF101" s="212"/>
      <c r="AG101" s="213"/>
      <c r="AH101" s="213"/>
      <c r="AI101" s="17"/>
      <c r="AJ101" s="30"/>
      <c r="AK101" s="30"/>
      <c r="AL101" s="30"/>
      <c r="AM101" s="182"/>
      <c r="AN101" s="30"/>
      <c r="AO101" s="30"/>
      <c r="AP101" s="30"/>
      <c r="AQ101" s="182"/>
      <c r="AR101" s="30"/>
      <c r="AS101" s="30"/>
      <c r="AT101" s="30"/>
      <c r="AU101" s="30"/>
      <c r="AV101" s="30"/>
      <c r="AW101" s="30"/>
    </row>
    <row r="102" spans="1:49" ht="15" customHeight="1">
      <c r="A102" s="169"/>
      <c r="B102" s="169"/>
      <c r="C102" s="169"/>
      <c r="D102" s="169"/>
      <c r="E102" s="209"/>
      <c r="F102" s="209"/>
      <c r="G102" s="206"/>
      <c r="H102" s="209"/>
      <c r="I102" s="209"/>
      <c r="J102" s="206"/>
      <c r="K102" s="206"/>
      <c r="L102" s="210"/>
      <c r="M102" s="169"/>
      <c r="N102" s="206"/>
      <c r="P102" s="1"/>
      <c r="Q102" s="1"/>
      <c r="AE102" s="211"/>
      <c r="AF102" s="212"/>
      <c r="AG102" s="213"/>
      <c r="AH102" s="213"/>
      <c r="AI102" s="17"/>
      <c r="AJ102" s="30"/>
      <c r="AK102" s="30"/>
      <c r="AL102" s="30"/>
      <c r="AM102" s="182"/>
      <c r="AN102" s="30"/>
      <c r="AO102" s="30"/>
      <c r="AP102" s="30"/>
      <c r="AQ102" s="182"/>
      <c r="AR102" s="30"/>
      <c r="AS102" s="30"/>
      <c r="AT102" s="30"/>
      <c r="AU102" s="30"/>
      <c r="AV102" s="30"/>
      <c r="AW102" s="30"/>
    </row>
    <row r="103" spans="1:49" ht="15" customHeight="1">
      <c r="A103" s="169"/>
      <c r="B103" s="169"/>
      <c r="C103" s="169"/>
      <c r="D103" s="169"/>
      <c r="E103" s="209"/>
      <c r="F103" s="209"/>
      <c r="G103" s="206"/>
      <c r="H103" s="209"/>
      <c r="I103" s="209"/>
      <c r="J103" s="206"/>
      <c r="K103" s="206"/>
      <c r="L103" s="210"/>
      <c r="M103" s="169"/>
      <c r="N103" s="206"/>
      <c r="P103" s="1"/>
      <c r="Q103" s="1"/>
      <c r="AE103" s="211"/>
      <c r="AF103" s="212"/>
      <c r="AG103" s="213"/>
      <c r="AH103" s="213"/>
      <c r="AI103" s="17"/>
      <c r="AJ103" s="30"/>
      <c r="AK103" s="30"/>
      <c r="AL103" s="30"/>
      <c r="AM103" s="182"/>
      <c r="AN103" s="30"/>
      <c r="AO103" s="30"/>
      <c r="AP103" s="30"/>
      <c r="AQ103" s="182"/>
      <c r="AR103" s="30"/>
      <c r="AS103" s="30"/>
      <c r="AT103" s="30"/>
      <c r="AU103" s="17"/>
      <c r="AV103" s="17"/>
      <c r="AW103" s="17"/>
    </row>
    <row r="104" spans="1:49" ht="15" customHeight="1">
      <c r="A104" s="169"/>
      <c r="B104" s="169"/>
      <c r="C104" s="169"/>
      <c r="D104" s="169"/>
      <c r="E104" s="209"/>
      <c r="F104" s="209"/>
      <c r="G104" s="206"/>
      <c r="H104" s="209"/>
      <c r="I104" s="209"/>
      <c r="J104" s="206"/>
      <c r="K104" s="206"/>
      <c r="L104" s="210"/>
      <c r="M104" s="169"/>
      <c r="N104" s="206"/>
      <c r="P104" s="1"/>
      <c r="Q104" s="1"/>
      <c r="AE104" s="211"/>
      <c r="AF104" s="212"/>
      <c r="AG104" s="213"/>
      <c r="AH104" s="213"/>
      <c r="AI104" s="17"/>
      <c r="AJ104" s="30"/>
      <c r="AK104" s="30"/>
      <c r="AL104" s="30"/>
      <c r="AM104" s="182"/>
      <c r="AN104" s="30"/>
      <c r="AO104" s="30"/>
      <c r="AP104" s="30"/>
      <c r="AQ104" s="182"/>
      <c r="AR104" s="30"/>
      <c r="AS104" s="30"/>
      <c r="AT104" s="30"/>
      <c r="AU104" s="17"/>
      <c r="AV104" s="17"/>
      <c r="AW104" s="17"/>
    </row>
    <row r="105" spans="1:49" ht="15" customHeight="1">
      <c r="A105" s="169"/>
      <c r="B105" s="169"/>
      <c r="C105" s="169"/>
      <c r="D105" s="169"/>
      <c r="E105" s="209"/>
      <c r="F105" s="209"/>
      <c r="G105" s="206"/>
      <c r="H105" s="209"/>
      <c r="I105" s="209"/>
      <c r="J105" s="206"/>
      <c r="K105" s="206"/>
      <c r="L105" s="210"/>
      <c r="M105" s="169"/>
      <c r="N105" s="206"/>
      <c r="P105" s="1"/>
      <c r="Q105" s="1"/>
      <c r="AE105" s="211"/>
      <c r="AF105" s="212"/>
      <c r="AG105" s="213"/>
      <c r="AH105" s="213"/>
      <c r="AI105" s="17"/>
      <c r="AJ105" s="30"/>
      <c r="AK105" s="30"/>
      <c r="AL105" s="30"/>
      <c r="AM105" s="182"/>
      <c r="AN105" s="30"/>
      <c r="AO105" s="30"/>
      <c r="AP105" s="30"/>
      <c r="AQ105" s="182"/>
      <c r="AR105" s="30"/>
      <c r="AS105" s="30"/>
      <c r="AT105" s="30"/>
      <c r="AU105" s="17"/>
      <c r="AV105" s="17"/>
      <c r="AW105" s="17"/>
    </row>
    <row r="106" spans="1:49" ht="15" customHeight="1">
      <c r="A106" s="169"/>
      <c r="B106" s="169"/>
      <c r="C106" s="169"/>
      <c r="D106" s="169"/>
      <c r="E106" s="209"/>
      <c r="F106" s="209"/>
      <c r="G106" s="206"/>
      <c r="H106" s="209"/>
      <c r="I106" s="209"/>
      <c r="J106" s="206"/>
      <c r="K106" s="206"/>
      <c r="L106" s="210"/>
      <c r="M106" s="169"/>
      <c r="N106" s="206"/>
      <c r="P106" s="1"/>
      <c r="Q106" s="1"/>
      <c r="AE106" s="211"/>
      <c r="AF106" s="212"/>
      <c r="AG106" s="213"/>
      <c r="AH106" s="213"/>
      <c r="AI106" s="17"/>
      <c r="AJ106" s="30"/>
      <c r="AK106" s="30"/>
      <c r="AL106" s="30"/>
      <c r="AM106" s="182"/>
      <c r="AN106" s="30"/>
      <c r="AO106" s="30"/>
      <c r="AP106" s="30"/>
      <c r="AQ106" s="182"/>
      <c r="AR106" s="30"/>
      <c r="AS106" s="30"/>
      <c r="AT106" s="30"/>
      <c r="AU106" s="17"/>
      <c r="AV106" s="17"/>
      <c r="AW106" s="17"/>
    </row>
    <row r="107" spans="1:49" ht="15" customHeight="1">
      <c r="A107" s="169"/>
      <c r="B107" s="169"/>
      <c r="C107" s="169"/>
      <c r="D107" s="169"/>
      <c r="E107" s="209"/>
      <c r="F107" s="209"/>
      <c r="G107" s="206"/>
      <c r="H107" s="209"/>
      <c r="I107" s="209"/>
      <c r="J107" s="206"/>
      <c r="K107" s="206"/>
      <c r="L107" s="210"/>
      <c r="M107" s="169"/>
      <c r="N107" s="206"/>
      <c r="P107" s="1"/>
      <c r="Q107" s="1"/>
      <c r="AE107" s="211"/>
      <c r="AF107" s="212"/>
      <c r="AG107" s="213"/>
      <c r="AH107" s="213"/>
      <c r="AI107" s="17"/>
      <c r="AJ107" s="30"/>
      <c r="AK107" s="30"/>
      <c r="AL107" s="30"/>
      <c r="AM107" s="182"/>
      <c r="AN107" s="30"/>
      <c r="AO107" s="30"/>
      <c r="AP107" s="30"/>
      <c r="AQ107" s="182"/>
      <c r="AR107" s="30"/>
      <c r="AS107" s="30"/>
      <c r="AT107" s="30"/>
      <c r="AU107" s="17"/>
      <c r="AV107" s="17"/>
      <c r="AW107" s="17"/>
    </row>
    <row r="108" spans="1:46" ht="15" customHeight="1">
      <c r="A108" s="169"/>
      <c r="B108" s="169"/>
      <c r="C108" s="169"/>
      <c r="D108" s="169"/>
      <c r="E108" s="209"/>
      <c r="F108" s="209"/>
      <c r="G108" s="206"/>
      <c r="H108" s="209"/>
      <c r="I108" s="209"/>
      <c r="J108" s="206"/>
      <c r="K108" s="206"/>
      <c r="L108" s="210"/>
      <c r="M108" s="169"/>
      <c r="N108" s="206"/>
      <c r="P108" s="1"/>
      <c r="Q108" s="1"/>
      <c r="AE108" s="193"/>
      <c r="AF108" s="193"/>
      <c r="AG108" s="214"/>
      <c r="AH108" s="214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</row>
    <row r="109" spans="1:46" ht="15" customHeight="1">
      <c r="A109" s="169"/>
      <c r="B109" s="169"/>
      <c r="C109" s="169"/>
      <c r="D109" s="169"/>
      <c r="E109" s="209"/>
      <c r="F109" s="209"/>
      <c r="G109" s="206"/>
      <c r="H109" s="209"/>
      <c r="I109" s="209"/>
      <c r="J109" s="206"/>
      <c r="K109" s="206"/>
      <c r="L109" s="210"/>
      <c r="M109" s="169"/>
      <c r="N109" s="206"/>
      <c r="P109" s="1"/>
      <c r="Q109" s="1"/>
      <c r="AE109" s="193"/>
      <c r="AF109" s="193"/>
      <c r="AG109" s="214"/>
      <c r="AH109" s="214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</row>
    <row r="110" spans="1:30" ht="15" customHeight="1">
      <c r="A110" s="169"/>
      <c r="B110" s="169"/>
      <c r="C110" s="169"/>
      <c r="D110" s="169"/>
      <c r="E110" s="209"/>
      <c r="F110" s="209"/>
      <c r="G110" s="206"/>
      <c r="H110" s="209"/>
      <c r="I110" s="209"/>
      <c r="J110" s="206"/>
      <c r="K110" s="206"/>
      <c r="L110" s="210"/>
      <c r="M110" s="169"/>
      <c r="N110" s="206"/>
      <c r="O110" s="193"/>
      <c r="P110" s="215"/>
      <c r="Q110" s="215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</row>
    <row r="111" spans="1:46" ht="15" customHeight="1">
      <c r="A111" s="169"/>
      <c r="B111" s="169"/>
      <c r="C111" s="169"/>
      <c r="D111" s="169"/>
      <c r="E111" s="209"/>
      <c r="F111" s="209"/>
      <c r="G111" s="206"/>
      <c r="H111" s="209"/>
      <c r="I111" s="209"/>
      <c r="J111" s="206"/>
      <c r="K111" s="206"/>
      <c r="L111" s="210"/>
      <c r="M111" s="169"/>
      <c r="N111" s="206"/>
      <c r="O111" s="193"/>
      <c r="P111" s="302"/>
      <c r="Q111" s="302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213"/>
      <c r="AF111" s="213"/>
      <c r="AG111" s="213"/>
      <c r="AH111" s="213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</row>
    <row r="112" spans="1:46" ht="15" customHeight="1">
      <c r="A112" s="169"/>
      <c r="B112" s="169"/>
      <c r="C112" s="169"/>
      <c r="D112" s="169"/>
      <c r="E112" s="209"/>
      <c r="F112" s="209"/>
      <c r="G112" s="206"/>
      <c r="H112" s="209"/>
      <c r="I112" s="209"/>
      <c r="J112" s="206"/>
      <c r="K112" s="206"/>
      <c r="L112" s="210"/>
      <c r="M112" s="169"/>
      <c r="N112" s="206"/>
      <c r="O112" s="193"/>
      <c r="P112" s="212"/>
      <c r="Q112" s="215"/>
      <c r="R112" s="17"/>
      <c r="S112" s="17"/>
      <c r="T112" s="30"/>
      <c r="U112" s="30"/>
      <c r="V112" s="30"/>
      <c r="W112" s="30"/>
      <c r="X112" s="30"/>
      <c r="Y112" s="30"/>
      <c r="Z112" s="30"/>
      <c r="AA112" s="30"/>
      <c r="AB112" s="30"/>
      <c r="AC112" s="17"/>
      <c r="AD112" s="17"/>
      <c r="AE112" s="216"/>
      <c r="AF112" s="17"/>
      <c r="AG112" s="127"/>
      <c r="AH112" s="127"/>
      <c r="AI112" s="17"/>
      <c r="AJ112" s="30"/>
      <c r="AK112" s="30"/>
      <c r="AL112" s="30"/>
      <c r="AM112" s="17"/>
      <c r="AN112" s="30"/>
      <c r="AO112" s="30"/>
      <c r="AP112" s="30"/>
      <c r="AQ112" s="17"/>
      <c r="AR112" s="30"/>
      <c r="AS112" s="30"/>
      <c r="AT112" s="30"/>
    </row>
    <row r="113" spans="1:46" ht="15" customHeight="1">
      <c r="A113" s="169"/>
      <c r="B113" s="169"/>
      <c r="C113" s="169"/>
      <c r="D113" s="169"/>
      <c r="E113" s="209"/>
      <c r="F113" s="209"/>
      <c r="G113" s="206"/>
      <c r="H113" s="209"/>
      <c r="I113" s="209"/>
      <c r="J113" s="206"/>
      <c r="K113" s="206"/>
      <c r="L113" s="210"/>
      <c r="M113" s="169"/>
      <c r="N113" s="206"/>
      <c r="O113" s="193"/>
      <c r="P113" s="211"/>
      <c r="Q113" s="212"/>
      <c r="R113" s="182"/>
      <c r="S113" s="182"/>
      <c r="T113" s="30"/>
      <c r="U113" s="30"/>
      <c r="V113" s="30"/>
      <c r="W113" s="30"/>
      <c r="X113" s="30"/>
      <c r="Y113" s="30"/>
      <c r="Z113" s="30"/>
      <c r="AA113" s="30"/>
      <c r="AB113" s="30"/>
      <c r="AC113" s="17"/>
      <c r="AD113" s="17"/>
      <c r="AE113" s="211"/>
      <c r="AF113" s="212"/>
      <c r="AG113" s="213"/>
      <c r="AH113" s="213"/>
      <c r="AI113" s="182"/>
      <c r="AJ113" s="30"/>
      <c r="AK113" s="30"/>
      <c r="AL113" s="30"/>
      <c r="AM113" s="182"/>
      <c r="AN113" s="30"/>
      <c r="AO113" s="30"/>
      <c r="AP113" s="30"/>
      <c r="AQ113" s="182"/>
      <c r="AR113" s="30"/>
      <c r="AS113" s="30"/>
      <c r="AT113" s="30"/>
    </row>
    <row r="114" spans="1:46" ht="15" customHeight="1">
      <c r="A114" s="169"/>
      <c r="B114" s="169"/>
      <c r="C114" s="169"/>
      <c r="D114" s="169"/>
      <c r="E114" s="209"/>
      <c r="F114" s="209"/>
      <c r="G114" s="206"/>
      <c r="H114" s="209"/>
      <c r="I114" s="209"/>
      <c r="J114" s="206"/>
      <c r="K114" s="206"/>
      <c r="L114" s="210"/>
      <c r="M114" s="169"/>
      <c r="N114" s="206"/>
      <c r="O114" s="193"/>
      <c r="P114" s="211"/>
      <c r="Q114" s="212"/>
      <c r="R114" s="182"/>
      <c r="S114" s="182"/>
      <c r="T114" s="182"/>
      <c r="U114" s="186"/>
      <c r="V114" s="187"/>
      <c r="W114" s="182"/>
      <c r="X114" s="186"/>
      <c r="Y114" s="187"/>
      <c r="Z114" s="182"/>
      <c r="AA114" s="186"/>
      <c r="AB114" s="187"/>
      <c r="AC114" s="17"/>
      <c r="AD114" s="17"/>
      <c r="AE114" s="211"/>
      <c r="AF114" s="212"/>
      <c r="AG114" s="213"/>
      <c r="AH114" s="213"/>
      <c r="AI114" s="182"/>
      <c r="AJ114" s="182"/>
      <c r="AK114" s="186"/>
      <c r="AL114" s="187"/>
      <c r="AM114" s="182"/>
      <c r="AN114" s="182"/>
      <c r="AO114" s="186"/>
      <c r="AP114" s="187"/>
      <c r="AQ114" s="182"/>
      <c r="AR114" s="182"/>
      <c r="AS114" s="186"/>
      <c r="AT114" s="187"/>
    </row>
    <row r="115" spans="1:46" ht="15" customHeight="1">
      <c r="A115" s="89"/>
      <c r="B115" s="89"/>
      <c r="C115" s="89"/>
      <c r="D115" s="89"/>
      <c r="E115" s="30"/>
      <c r="F115" s="30"/>
      <c r="G115" s="17"/>
      <c r="H115" s="30"/>
      <c r="I115" s="30"/>
      <c r="J115" s="17"/>
      <c r="K115" s="17"/>
      <c r="L115" s="90"/>
      <c r="M115" s="89"/>
      <c r="N115" s="17"/>
      <c r="O115" s="193"/>
      <c r="P115" s="302"/>
      <c r="Q115" s="302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213"/>
      <c r="AF115" s="213"/>
      <c r="AG115" s="213"/>
      <c r="AH115" s="213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</row>
    <row r="116" spans="1:46" ht="15" customHeight="1">
      <c r="A116" s="89"/>
      <c r="B116" s="89"/>
      <c r="C116" s="89"/>
      <c r="D116" s="89"/>
      <c r="E116" s="30"/>
      <c r="F116" s="30"/>
      <c r="G116" s="17"/>
      <c r="H116" s="30"/>
      <c r="I116" s="30"/>
      <c r="J116" s="17"/>
      <c r="K116" s="17"/>
      <c r="L116" s="90"/>
      <c r="M116" s="89"/>
      <c r="N116" s="17"/>
      <c r="O116" s="193"/>
      <c r="P116" s="212"/>
      <c r="Q116" s="215"/>
      <c r="R116" s="17"/>
      <c r="S116" s="17"/>
      <c r="T116" s="30"/>
      <c r="U116" s="30"/>
      <c r="V116" s="30"/>
      <c r="W116" s="30"/>
      <c r="X116" s="30"/>
      <c r="Y116" s="30"/>
      <c r="Z116" s="30"/>
      <c r="AA116" s="30"/>
      <c r="AB116" s="30"/>
      <c r="AC116" s="17"/>
      <c r="AD116" s="17"/>
      <c r="AE116" s="216"/>
      <c r="AF116" s="17"/>
      <c r="AG116" s="127"/>
      <c r="AH116" s="127"/>
      <c r="AI116" s="17"/>
      <c r="AJ116" s="30"/>
      <c r="AK116" s="30"/>
      <c r="AL116" s="30"/>
      <c r="AM116" s="17"/>
      <c r="AN116" s="30"/>
      <c r="AO116" s="30"/>
      <c r="AP116" s="30"/>
      <c r="AQ116" s="17"/>
      <c r="AR116" s="30"/>
      <c r="AS116" s="30"/>
      <c r="AT116" s="30"/>
    </row>
    <row r="117" spans="1:46" ht="15" customHeight="1">
      <c r="A117" s="89"/>
      <c r="B117" s="89"/>
      <c r="C117" s="89"/>
      <c r="D117" s="89"/>
      <c r="E117" s="30"/>
      <c r="F117" s="30"/>
      <c r="G117" s="17"/>
      <c r="H117" s="30"/>
      <c r="I117" s="30"/>
      <c r="J117" s="17"/>
      <c r="K117" s="17"/>
      <c r="L117" s="90"/>
      <c r="M117" s="89"/>
      <c r="N117" s="17"/>
      <c r="O117" s="193"/>
      <c r="P117" s="211"/>
      <c r="Q117" s="212"/>
      <c r="R117" s="182"/>
      <c r="S117" s="182"/>
      <c r="T117" s="30"/>
      <c r="U117" s="30"/>
      <c r="V117" s="30"/>
      <c r="W117" s="30"/>
      <c r="X117" s="30"/>
      <c r="Y117" s="30"/>
      <c r="Z117" s="30"/>
      <c r="AA117" s="30"/>
      <c r="AB117" s="30"/>
      <c r="AC117" s="17"/>
      <c r="AD117" s="17"/>
      <c r="AE117" s="211"/>
      <c r="AF117" s="212"/>
      <c r="AG117" s="213"/>
      <c r="AH117" s="213"/>
      <c r="AI117" s="182"/>
      <c r="AJ117" s="30"/>
      <c r="AK117" s="30"/>
      <c r="AL117" s="30"/>
      <c r="AM117" s="182"/>
      <c r="AN117" s="30"/>
      <c r="AO117" s="30"/>
      <c r="AP117" s="30"/>
      <c r="AQ117" s="182"/>
      <c r="AR117" s="30"/>
      <c r="AS117" s="30"/>
      <c r="AT117" s="30"/>
    </row>
    <row r="118" spans="1:46" ht="15" customHeight="1">
      <c r="A118" s="89"/>
      <c r="B118" s="89"/>
      <c r="C118" s="89"/>
      <c r="D118" s="89"/>
      <c r="E118" s="30"/>
      <c r="F118" s="30"/>
      <c r="G118" s="17"/>
      <c r="H118" s="30"/>
      <c r="I118" s="30"/>
      <c r="J118" s="17"/>
      <c r="K118" s="17"/>
      <c r="L118" s="90"/>
      <c r="M118" s="89"/>
      <c r="N118" s="17"/>
      <c r="O118" s="193"/>
      <c r="P118" s="211"/>
      <c r="Q118" s="212"/>
      <c r="R118" s="182"/>
      <c r="S118" s="182"/>
      <c r="T118" s="182"/>
      <c r="U118" s="186"/>
      <c r="V118" s="187"/>
      <c r="W118" s="182"/>
      <c r="X118" s="186"/>
      <c r="Y118" s="187"/>
      <c r="Z118" s="182"/>
      <c r="AA118" s="186"/>
      <c r="AB118" s="187"/>
      <c r="AC118" s="17"/>
      <c r="AD118" s="17"/>
      <c r="AE118" s="17"/>
      <c r="AF118" s="17"/>
      <c r="AG118" s="127"/>
      <c r="AH118" s="127"/>
      <c r="AI118" s="17"/>
      <c r="AJ118" s="17"/>
      <c r="AK118" s="186"/>
      <c r="AL118" s="187"/>
      <c r="AM118" s="182"/>
      <c r="AN118" s="182"/>
      <c r="AO118" s="186"/>
      <c r="AP118" s="187"/>
      <c r="AQ118" s="182"/>
      <c r="AR118" s="182"/>
      <c r="AS118" s="186"/>
      <c r="AT118" s="186"/>
    </row>
    <row r="119" spans="1:46" ht="15" customHeight="1">
      <c r="A119" s="89"/>
      <c r="B119" s="89"/>
      <c r="C119" s="89"/>
      <c r="D119" s="89"/>
      <c r="E119" s="30"/>
      <c r="F119" s="30"/>
      <c r="G119" s="17"/>
      <c r="H119" s="30"/>
      <c r="I119" s="30"/>
      <c r="J119" s="17"/>
      <c r="K119" s="17"/>
      <c r="L119" s="90"/>
      <c r="M119" s="89"/>
      <c r="N119" s="17"/>
      <c r="O119" s="193"/>
      <c r="P119" s="302"/>
      <c r="Q119" s="302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213"/>
      <c r="AF119" s="213"/>
      <c r="AG119" s="213"/>
      <c r="AH119" s="213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</row>
    <row r="120" spans="1:46" ht="15" customHeight="1">
      <c r="A120" s="89"/>
      <c r="B120" s="89"/>
      <c r="C120" s="89"/>
      <c r="D120" s="89"/>
      <c r="E120" s="30"/>
      <c r="F120" s="30"/>
      <c r="G120" s="17"/>
      <c r="H120" s="30"/>
      <c r="I120" s="30"/>
      <c r="J120" s="17"/>
      <c r="K120" s="17"/>
      <c r="L120" s="90"/>
      <c r="M120" s="89"/>
      <c r="N120" s="17"/>
      <c r="O120" s="193"/>
      <c r="P120" s="212"/>
      <c r="Q120" s="215"/>
      <c r="R120" s="17"/>
      <c r="S120" s="17"/>
      <c r="T120" s="30"/>
      <c r="U120" s="30"/>
      <c r="V120" s="30"/>
      <c r="W120" s="30"/>
      <c r="X120" s="30"/>
      <c r="Y120" s="30"/>
      <c r="Z120" s="30"/>
      <c r="AA120" s="30"/>
      <c r="AB120" s="30"/>
      <c r="AC120" s="17"/>
      <c r="AD120" s="17"/>
      <c r="AE120" s="216"/>
      <c r="AF120" s="17"/>
      <c r="AG120" s="127"/>
      <c r="AH120" s="127"/>
      <c r="AI120" s="17"/>
      <c r="AJ120" s="30"/>
      <c r="AK120" s="30"/>
      <c r="AL120" s="30"/>
      <c r="AM120" s="17"/>
      <c r="AN120" s="30"/>
      <c r="AO120" s="30"/>
      <c r="AP120" s="30"/>
      <c r="AQ120" s="17"/>
      <c r="AR120" s="30"/>
      <c r="AS120" s="30"/>
      <c r="AT120" s="30"/>
    </row>
    <row r="121" spans="1:46" ht="15" customHeight="1">
      <c r="A121" s="89"/>
      <c r="B121" s="89"/>
      <c r="C121" s="89"/>
      <c r="D121" s="89"/>
      <c r="E121" s="30"/>
      <c r="F121" s="30"/>
      <c r="G121" s="17"/>
      <c r="H121" s="30"/>
      <c r="I121" s="30"/>
      <c r="J121" s="17"/>
      <c r="K121" s="17"/>
      <c r="L121" s="90"/>
      <c r="M121" s="89"/>
      <c r="N121" s="17"/>
      <c r="O121" s="193"/>
      <c r="P121" s="211"/>
      <c r="Q121" s="212"/>
      <c r="R121" s="182"/>
      <c r="S121" s="182"/>
      <c r="T121" s="30"/>
      <c r="U121" s="30"/>
      <c r="V121" s="30"/>
      <c r="W121" s="30"/>
      <c r="X121" s="30"/>
      <c r="Y121" s="30"/>
      <c r="Z121" s="30"/>
      <c r="AA121" s="30"/>
      <c r="AB121" s="30"/>
      <c r="AC121" s="17"/>
      <c r="AD121" s="17"/>
      <c r="AE121" s="211"/>
      <c r="AF121" s="212"/>
      <c r="AG121" s="213"/>
      <c r="AH121" s="213"/>
      <c r="AI121" s="17"/>
      <c r="AJ121" s="30"/>
      <c r="AK121" s="30"/>
      <c r="AL121" s="30"/>
      <c r="AM121" s="182"/>
      <c r="AN121" s="30"/>
      <c r="AO121" s="30"/>
      <c r="AP121" s="30"/>
      <c r="AQ121" s="182"/>
      <c r="AR121" s="30"/>
      <c r="AS121" s="30"/>
      <c r="AT121" s="30"/>
    </row>
    <row r="122" spans="1:46" ht="15" customHeight="1">
      <c r="A122" s="89"/>
      <c r="B122" s="89"/>
      <c r="C122" s="89"/>
      <c r="D122" s="89"/>
      <c r="E122" s="30"/>
      <c r="F122" s="30"/>
      <c r="G122" s="17"/>
      <c r="H122" s="30"/>
      <c r="I122" s="30"/>
      <c r="J122" s="17"/>
      <c r="K122" s="17"/>
      <c r="L122" s="90"/>
      <c r="M122" s="89"/>
      <c r="N122" s="17"/>
      <c r="O122" s="193"/>
      <c r="P122" s="215"/>
      <c r="Q122" s="215"/>
      <c r="R122" s="17"/>
      <c r="S122" s="17"/>
      <c r="T122" s="182"/>
      <c r="U122" s="186"/>
      <c r="V122" s="187"/>
      <c r="W122" s="182"/>
      <c r="X122" s="186"/>
      <c r="Y122" s="187"/>
      <c r="Z122" s="182"/>
      <c r="AA122" s="186"/>
      <c r="AB122" s="187"/>
      <c r="AC122" s="17"/>
      <c r="AD122" s="17"/>
      <c r="AE122" s="211"/>
      <c r="AF122" s="212"/>
      <c r="AG122" s="213"/>
      <c r="AH122" s="213"/>
      <c r="AI122" s="17"/>
      <c r="AJ122" s="182"/>
      <c r="AK122" s="186"/>
      <c r="AL122" s="187"/>
      <c r="AM122" s="17"/>
      <c r="AN122" s="182"/>
      <c r="AO122" s="186"/>
      <c r="AP122" s="187"/>
      <c r="AQ122" s="17"/>
      <c r="AR122" s="182"/>
      <c r="AS122" s="186"/>
      <c r="AT122" s="187"/>
    </row>
    <row r="123" spans="1:46" ht="15" customHeight="1">
      <c r="A123" s="89"/>
      <c r="B123" s="89"/>
      <c r="C123" s="89"/>
      <c r="D123" s="89"/>
      <c r="E123" s="30"/>
      <c r="F123" s="30"/>
      <c r="G123" s="17"/>
      <c r="H123" s="30"/>
      <c r="I123" s="30"/>
      <c r="J123" s="17"/>
      <c r="K123" s="17"/>
      <c r="L123" s="90"/>
      <c r="M123" s="89"/>
      <c r="N123" s="17"/>
      <c r="O123" s="193"/>
      <c r="P123" s="302"/>
      <c r="Q123" s="302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213"/>
      <c r="AF123" s="213"/>
      <c r="AG123" s="213"/>
      <c r="AH123" s="213"/>
      <c r="AI123" s="182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</row>
    <row r="124" spans="1:46" ht="15" customHeight="1">
      <c r="A124" s="89"/>
      <c r="B124" s="89"/>
      <c r="C124" s="89"/>
      <c r="D124" s="89"/>
      <c r="E124" s="30"/>
      <c r="F124" s="30"/>
      <c r="G124" s="17"/>
      <c r="H124" s="30"/>
      <c r="I124" s="30"/>
      <c r="J124" s="17"/>
      <c r="K124" s="17"/>
      <c r="L124" s="90"/>
      <c r="M124" s="89"/>
      <c r="N124" s="17"/>
      <c r="O124" s="193"/>
      <c r="P124" s="212"/>
      <c r="Q124" s="215"/>
      <c r="R124" s="17"/>
      <c r="S124" s="17"/>
      <c r="T124" s="30"/>
      <c r="U124" s="30"/>
      <c r="V124" s="30"/>
      <c r="W124" s="30"/>
      <c r="X124" s="30"/>
      <c r="Y124" s="30"/>
      <c r="Z124" s="30"/>
      <c r="AA124" s="30"/>
      <c r="AB124" s="30"/>
      <c r="AC124" s="17"/>
      <c r="AD124" s="17"/>
      <c r="AE124" s="216"/>
      <c r="AF124" s="17"/>
      <c r="AG124" s="127"/>
      <c r="AH124" s="127"/>
      <c r="AI124" s="182"/>
      <c r="AJ124" s="30"/>
      <c r="AK124" s="30"/>
      <c r="AL124" s="30"/>
      <c r="AM124" s="17"/>
      <c r="AN124" s="30"/>
      <c r="AO124" s="30"/>
      <c r="AP124" s="30"/>
      <c r="AQ124" s="17"/>
      <c r="AR124" s="30"/>
      <c r="AS124" s="30"/>
      <c r="AT124" s="30"/>
    </row>
    <row r="125" spans="1:46" ht="15" customHeight="1">
      <c r="A125" s="89"/>
      <c r="B125" s="89"/>
      <c r="C125" s="89"/>
      <c r="D125" s="89"/>
      <c r="E125" s="30"/>
      <c r="F125" s="30"/>
      <c r="G125" s="17"/>
      <c r="H125" s="30"/>
      <c r="I125" s="30"/>
      <c r="J125" s="17"/>
      <c r="K125" s="17"/>
      <c r="L125" s="90"/>
      <c r="M125" s="89"/>
      <c r="N125" s="17"/>
      <c r="O125" s="193"/>
      <c r="P125" s="211"/>
      <c r="Q125" s="212"/>
      <c r="R125" s="182"/>
      <c r="S125" s="182"/>
      <c r="T125" s="30"/>
      <c r="U125" s="30"/>
      <c r="V125" s="30"/>
      <c r="W125" s="30"/>
      <c r="X125" s="30"/>
      <c r="Y125" s="30"/>
      <c r="Z125" s="30"/>
      <c r="AA125" s="30"/>
      <c r="AB125" s="30"/>
      <c r="AC125" s="17"/>
      <c r="AD125" s="17"/>
      <c r="AE125" s="211"/>
      <c r="AF125" s="212"/>
      <c r="AG125" s="213"/>
      <c r="AH125" s="213"/>
      <c r="AI125" s="17"/>
      <c r="AJ125" s="30"/>
      <c r="AK125" s="30"/>
      <c r="AL125" s="30"/>
      <c r="AM125" s="182"/>
      <c r="AN125" s="30"/>
      <c r="AO125" s="30"/>
      <c r="AP125" s="30"/>
      <c r="AQ125" s="182"/>
      <c r="AR125" s="30"/>
      <c r="AS125" s="30"/>
      <c r="AT125" s="30"/>
    </row>
    <row r="126" spans="1:46" ht="15" customHeight="1">
      <c r="A126" s="89"/>
      <c r="B126" s="89"/>
      <c r="C126" s="89"/>
      <c r="D126" s="89"/>
      <c r="E126" s="30"/>
      <c r="F126" s="30"/>
      <c r="G126" s="17"/>
      <c r="H126" s="30"/>
      <c r="I126" s="30"/>
      <c r="J126" s="17"/>
      <c r="K126" s="17"/>
      <c r="L126" s="90"/>
      <c r="M126" s="89"/>
      <c r="N126" s="17"/>
      <c r="O126" s="193"/>
      <c r="P126" s="215"/>
      <c r="Q126" s="215"/>
      <c r="R126" s="17"/>
      <c r="S126" s="17"/>
      <c r="T126" s="17"/>
      <c r="U126" s="186"/>
      <c r="V126" s="187"/>
      <c r="W126" s="182"/>
      <c r="X126" s="186"/>
      <c r="Y126" s="187"/>
      <c r="Z126" s="182"/>
      <c r="AA126" s="186"/>
      <c r="AB126" s="186"/>
      <c r="AC126" s="186"/>
      <c r="AD126" s="186"/>
      <c r="AE126" s="211"/>
      <c r="AF126" s="212"/>
      <c r="AG126" s="213"/>
      <c r="AH126" s="213"/>
      <c r="AI126" s="17"/>
      <c r="AJ126" s="30"/>
      <c r="AK126" s="30"/>
      <c r="AL126" s="30"/>
      <c r="AM126" s="182"/>
      <c r="AN126" s="30"/>
      <c r="AO126" s="30"/>
      <c r="AP126" s="30"/>
      <c r="AQ126" s="182"/>
      <c r="AR126" s="30"/>
      <c r="AS126" s="30"/>
      <c r="AT126" s="30"/>
    </row>
    <row r="127" spans="1:46" ht="15" customHeight="1">
      <c r="A127" s="89"/>
      <c r="B127" s="89"/>
      <c r="C127" s="89"/>
      <c r="D127" s="89"/>
      <c r="E127" s="30"/>
      <c r="F127" s="30"/>
      <c r="G127" s="17"/>
      <c r="H127" s="30"/>
      <c r="I127" s="30"/>
      <c r="J127" s="17"/>
      <c r="K127" s="17"/>
      <c r="L127" s="90"/>
      <c r="M127" s="89"/>
      <c r="N127" s="17"/>
      <c r="O127" s="193"/>
      <c r="P127" s="212"/>
      <c r="Q127" s="212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211"/>
      <c r="AF127" s="212"/>
      <c r="AG127" s="213"/>
      <c r="AH127" s="213"/>
      <c r="AI127" s="17"/>
      <c r="AJ127" s="30"/>
      <c r="AK127" s="30"/>
      <c r="AL127" s="30"/>
      <c r="AM127" s="182"/>
      <c r="AN127" s="30"/>
      <c r="AO127" s="30"/>
      <c r="AP127" s="30"/>
      <c r="AQ127" s="182"/>
      <c r="AR127" s="30"/>
      <c r="AS127" s="30"/>
      <c r="AT127" s="30"/>
    </row>
    <row r="128" spans="1:46" ht="15" customHeight="1">
      <c r="A128" s="89"/>
      <c r="B128" s="89"/>
      <c r="C128" s="89"/>
      <c r="D128" s="89"/>
      <c r="E128" s="30"/>
      <c r="F128" s="30"/>
      <c r="G128" s="17"/>
      <c r="H128" s="30"/>
      <c r="I128" s="30"/>
      <c r="J128" s="17"/>
      <c r="K128" s="17"/>
      <c r="L128" s="90"/>
      <c r="M128" s="89"/>
      <c r="N128" s="17"/>
      <c r="O128" s="193"/>
      <c r="P128" s="212"/>
      <c r="Q128" s="215"/>
      <c r="R128" s="17"/>
      <c r="S128" s="17"/>
      <c r="T128" s="30"/>
      <c r="U128" s="30"/>
      <c r="V128" s="30"/>
      <c r="W128" s="30"/>
      <c r="X128" s="30"/>
      <c r="Y128" s="30"/>
      <c r="Z128" s="30"/>
      <c r="AA128" s="30"/>
      <c r="AB128" s="30"/>
      <c r="AC128" s="17"/>
      <c r="AD128" s="17"/>
      <c r="AE128" s="211"/>
      <c r="AF128" s="212"/>
      <c r="AG128" s="213"/>
      <c r="AH128" s="213"/>
      <c r="AI128" s="17"/>
      <c r="AJ128" s="30"/>
      <c r="AK128" s="30"/>
      <c r="AL128" s="30"/>
      <c r="AM128" s="182"/>
      <c r="AN128" s="30"/>
      <c r="AO128" s="30"/>
      <c r="AP128" s="30"/>
      <c r="AQ128" s="182"/>
      <c r="AR128" s="30"/>
      <c r="AS128" s="30"/>
      <c r="AT128" s="30"/>
    </row>
    <row r="129" spans="1:46" ht="15" customHeight="1">
      <c r="A129" s="89"/>
      <c r="B129" s="89"/>
      <c r="C129" s="89"/>
      <c r="D129" s="89"/>
      <c r="E129" s="30"/>
      <c r="F129" s="30"/>
      <c r="G129" s="17"/>
      <c r="H129" s="30"/>
      <c r="I129" s="30"/>
      <c r="J129" s="17"/>
      <c r="K129" s="17"/>
      <c r="L129" s="90"/>
      <c r="M129" s="89"/>
      <c r="N129" s="17"/>
      <c r="O129" s="193"/>
      <c r="P129" s="211"/>
      <c r="Q129" s="212"/>
      <c r="R129" s="182"/>
      <c r="S129" s="182"/>
      <c r="T129" s="30"/>
      <c r="U129" s="30"/>
      <c r="V129" s="30"/>
      <c r="W129" s="30"/>
      <c r="X129" s="30"/>
      <c r="Y129" s="30"/>
      <c r="Z129" s="30"/>
      <c r="AA129" s="30"/>
      <c r="AB129" s="30"/>
      <c r="AC129" s="17"/>
      <c r="AD129" s="17"/>
      <c r="AE129" s="211"/>
      <c r="AF129" s="212"/>
      <c r="AG129" s="213"/>
      <c r="AH129" s="213"/>
      <c r="AI129" s="17"/>
      <c r="AJ129" s="30"/>
      <c r="AK129" s="30"/>
      <c r="AL129" s="30"/>
      <c r="AM129" s="182"/>
      <c r="AN129" s="30"/>
      <c r="AO129" s="30"/>
      <c r="AP129" s="30"/>
      <c r="AQ129" s="182"/>
      <c r="AR129" s="30"/>
      <c r="AS129" s="30"/>
      <c r="AT129" s="30"/>
    </row>
    <row r="130" spans="1:46" ht="15" customHeight="1">
      <c r="A130" s="89"/>
      <c r="B130" s="89"/>
      <c r="C130" s="89"/>
      <c r="D130" s="89"/>
      <c r="E130" s="30"/>
      <c r="F130" s="30"/>
      <c r="G130" s="17"/>
      <c r="H130" s="30"/>
      <c r="I130" s="30"/>
      <c r="J130" s="17"/>
      <c r="K130" s="17"/>
      <c r="L130" s="90"/>
      <c r="M130" s="89"/>
      <c r="N130" s="17"/>
      <c r="O130" s="193"/>
      <c r="P130" s="211"/>
      <c r="Q130" s="212"/>
      <c r="R130" s="182"/>
      <c r="S130" s="182"/>
      <c r="T130" s="182"/>
      <c r="U130" s="186"/>
      <c r="V130" s="187"/>
      <c r="W130" s="182"/>
      <c r="X130" s="186"/>
      <c r="Y130" s="187"/>
      <c r="Z130" s="182"/>
      <c r="AA130" s="186"/>
      <c r="AB130" s="187"/>
      <c r="AC130" s="17"/>
      <c r="AD130" s="17"/>
      <c r="AE130" s="211"/>
      <c r="AF130" s="212"/>
      <c r="AG130" s="213"/>
      <c r="AH130" s="213"/>
      <c r="AI130" s="17"/>
      <c r="AJ130" s="30"/>
      <c r="AK130" s="30"/>
      <c r="AL130" s="30"/>
      <c r="AM130" s="182"/>
      <c r="AN130" s="30"/>
      <c r="AO130" s="30"/>
      <c r="AP130" s="30"/>
      <c r="AQ130" s="182"/>
      <c r="AR130" s="30"/>
      <c r="AS130" s="30"/>
      <c r="AT130" s="30"/>
    </row>
    <row r="131" spans="1:46" ht="15" customHeight="1">
      <c r="A131" s="89"/>
      <c r="B131" s="89"/>
      <c r="C131" s="89"/>
      <c r="D131" s="89"/>
      <c r="E131" s="30"/>
      <c r="F131" s="30"/>
      <c r="G131" s="17"/>
      <c r="H131" s="30"/>
      <c r="I131" s="30"/>
      <c r="J131" s="17"/>
      <c r="K131" s="17"/>
      <c r="L131" s="90"/>
      <c r="M131" s="89"/>
      <c r="N131" s="17"/>
      <c r="O131" s="193"/>
      <c r="P131" s="212"/>
      <c r="Q131" s="212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211"/>
      <c r="AF131" s="212"/>
      <c r="AG131" s="213"/>
      <c r="AH131" s="213"/>
      <c r="AI131" s="17"/>
      <c r="AJ131" s="30"/>
      <c r="AK131" s="30"/>
      <c r="AL131" s="30"/>
      <c r="AM131" s="182"/>
      <c r="AN131" s="30"/>
      <c r="AO131" s="30"/>
      <c r="AP131" s="30"/>
      <c r="AQ131" s="182"/>
      <c r="AR131" s="30"/>
      <c r="AS131" s="30"/>
      <c r="AT131" s="30"/>
    </row>
    <row r="132" spans="1:46" ht="15" customHeight="1">
      <c r="A132" s="89"/>
      <c r="B132" s="89"/>
      <c r="C132" s="89"/>
      <c r="D132" s="89"/>
      <c r="E132" s="30"/>
      <c r="F132" s="30"/>
      <c r="G132" s="17"/>
      <c r="H132" s="30"/>
      <c r="I132" s="30"/>
      <c r="J132" s="17"/>
      <c r="K132" s="17"/>
      <c r="L132" s="90"/>
      <c r="M132" s="89"/>
      <c r="N132" s="17"/>
      <c r="O132" s="193"/>
      <c r="P132" s="212"/>
      <c r="Q132" s="215"/>
      <c r="R132" s="17"/>
      <c r="S132" s="17"/>
      <c r="T132" s="30"/>
      <c r="U132" s="30"/>
      <c r="V132" s="30"/>
      <c r="W132" s="30"/>
      <c r="X132" s="30"/>
      <c r="Y132" s="30"/>
      <c r="Z132" s="30"/>
      <c r="AA132" s="30"/>
      <c r="AB132" s="30"/>
      <c r="AC132" s="17"/>
      <c r="AD132" s="17"/>
      <c r="AE132" s="211"/>
      <c r="AF132" s="212"/>
      <c r="AG132" s="213"/>
      <c r="AH132" s="213"/>
      <c r="AI132" s="17"/>
      <c r="AJ132" s="30"/>
      <c r="AK132" s="30"/>
      <c r="AL132" s="30"/>
      <c r="AM132" s="182"/>
      <c r="AN132" s="30"/>
      <c r="AO132" s="30"/>
      <c r="AP132" s="30"/>
      <c r="AQ132" s="182"/>
      <c r="AR132" s="30"/>
      <c r="AS132" s="30"/>
      <c r="AT132" s="30"/>
    </row>
    <row r="133" spans="1:46" ht="15" customHeight="1">
      <c r="A133" s="89"/>
      <c r="B133" s="89"/>
      <c r="C133" s="89"/>
      <c r="D133" s="89"/>
      <c r="E133" s="30"/>
      <c r="F133" s="30"/>
      <c r="G133" s="17"/>
      <c r="H133" s="30"/>
      <c r="I133" s="30"/>
      <c r="J133" s="17"/>
      <c r="K133" s="17"/>
      <c r="L133" s="90"/>
      <c r="M133" s="89"/>
      <c r="N133" s="17"/>
      <c r="O133" s="193"/>
      <c r="P133" s="211"/>
      <c r="Q133" s="212"/>
      <c r="R133" s="182"/>
      <c r="S133" s="182"/>
      <c r="T133" s="30"/>
      <c r="U133" s="30"/>
      <c r="V133" s="30"/>
      <c r="W133" s="30"/>
      <c r="X133" s="30"/>
      <c r="Y133" s="30"/>
      <c r="Z133" s="30"/>
      <c r="AA133" s="30"/>
      <c r="AB133" s="30"/>
      <c r="AC133" s="17"/>
      <c r="AD133" s="17"/>
      <c r="AE133" s="211"/>
      <c r="AF133" s="212"/>
      <c r="AG133" s="213"/>
      <c r="AH133" s="213"/>
      <c r="AI133" s="17"/>
      <c r="AJ133" s="30"/>
      <c r="AK133" s="30"/>
      <c r="AL133" s="30"/>
      <c r="AM133" s="182"/>
      <c r="AN133" s="30"/>
      <c r="AO133" s="30"/>
      <c r="AP133" s="30"/>
      <c r="AQ133" s="182"/>
      <c r="AR133" s="30"/>
      <c r="AS133" s="30"/>
      <c r="AT133" s="30"/>
    </row>
    <row r="134" spans="1:46" ht="15" customHeight="1">
      <c r="A134" s="89"/>
      <c r="B134" s="89"/>
      <c r="C134" s="89"/>
      <c r="D134" s="89"/>
      <c r="E134" s="30"/>
      <c r="F134" s="30"/>
      <c r="G134" s="17"/>
      <c r="H134" s="30"/>
      <c r="I134" s="30"/>
      <c r="J134" s="17"/>
      <c r="K134" s="17"/>
      <c r="L134" s="90"/>
      <c r="M134" s="89"/>
      <c r="N134" s="17"/>
      <c r="O134" s="193"/>
      <c r="P134" s="215"/>
      <c r="Q134" s="215"/>
      <c r="R134" s="17"/>
      <c r="S134" s="17"/>
      <c r="T134" s="17"/>
      <c r="U134" s="186"/>
      <c r="V134" s="187"/>
      <c r="W134" s="182"/>
      <c r="X134" s="186"/>
      <c r="Y134" s="187"/>
      <c r="Z134" s="182"/>
      <c r="AA134" s="186"/>
      <c r="AB134" s="186"/>
      <c r="AC134" s="186"/>
      <c r="AD134" s="17"/>
      <c r="AE134" s="211"/>
      <c r="AF134" s="212"/>
      <c r="AG134" s="213"/>
      <c r="AH134" s="213"/>
      <c r="AI134" s="17"/>
      <c r="AJ134" s="30"/>
      <c r="AK134" s="30"/>
      <c r="AL134" s="30"/>
      <c r="AM134" s="182"/>
      <c r="AN134" s="30"/>
      <c r="AO134" s="30"/>
      <c r="AP134" s="30"/>
      <c r="AQ134" s="182"/>
      <c r="AR134" s="30"/>
      <c r="AS134" s="30"/>
      <c r="AT134" s="30"/>
    </row>
    <row r="135" spans="1:46" ht="15" customHeight="1">
      <c r="A135" s="89"/>
      <c r="B135" s="89"/>
      <c r="C135" s="89"/>
      <c r="D135" s="89"/>
      <c r="E135" s="30"/>
      <c r="F135" s="30"/>
      <c r="G135" s="17"/>
      <c r="H135" s="30"/>
      <c r="I135" s="30"/>
      <c r="J135" s="17"/>
      <c r="K135" s="17"/>
      <c r="L135" s="90"/>
      <c r="M135" s="89"/>
      <c r="N135" s="17"/>
      <c r="O135" s="193"/>
      <c r="P135" s="212"/>
      <c r="Q135" s="212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213"/>
      <c r="AE135" s="211"/>
      <c r="AF135" s="212"/>
      <c r="AG135" s="213"/>
      <c r="AH135" s="213"/>
      <c r="AI135" s="17"/>
      <c r="AJ135" s="30"/>
      <c r="AK135" s="30"/>
      <c r="AL135" s="30"/>
      <c r="AM135" s="182"/>
      <c r="AN135" s="30"/>
      <c r="AO135" s="30"/>
      <c r="AP135" s="30"/>
      <c r="AQ135" s="182"/>
      <c r="AR135" s="30"/>
      <c r="AS135" s="30"/>
      <c r="AT135" s="30"/>
    </row>
    <row r="136" spans="1:46" ht="15" customHeight="1">
      <c r="A136" s="89"/>
      <c r="B136" s="89"/>
      <c r="C136" s="89"/>
      <c r="D136" s="89"/>
      <c r="E136" s="30"/>
      <c r="F136" s="30"/>
      <c r="G136" s="17"/>
      <c r="H136" s="30"/>
      <c r="I136" s="30"/>
      <c r="J136" s="17"/>
      <c r="K136" s="17"/>
      <c r="L136" s="90"/>
      <c r="M136" s="89"/>
      <c r="N136" s="17"/>
      <c r="O136" s="193"/>
      <c r="P136" s="212"/>
      <c r="Q136" s="215"/>
      <c r="R136" s="17"/>
      <c r="S136" s="17"/>
      <c r="T136" s="30"/>
      <c r="U136" s="30"/>
      <c r="V136" s="30"/>
      <c r="W136" s="30"/>
      <c r="X136" s="30"/>
      <c r="Y136" s="30"/>
      <c r="Z136" s="30"/>
      <c r="AA136" s="30"/>
      <c r="AB136" s="30"/>
      <c r="AC136" s="17"/>
      <c r="AD136" s="217"/>
      <c r="AE136" s="211"/>
      <c r="AF136" s="212"/>
      <c r="AG136" s="213"/>
      <c r="AH136" s="213"/>
      <c r="AI136" s="17"/>
      <c r="AJ136" s="30"/>
      <c r="AK136" s="30"/>
      <c r="AL136" s="30"/>
      <c r="AM136" s="182"/>
      <c r="AN136" s="30"/>
      <c r="AO136" s="30"/>
      <c r="AP136" s="30"/>
      <c r="AQ136" s="182"/>
      <c r="AR136" s="30"/>
      <c r="AS136" s="30"/>
      <c r="AT136" s="30"/>
    </row>
    <row r="137" spans="1:46" ht="15" customHeight="1">
      <c r="A137" s="89"/>
      <c r="B137" s="89"/>
      <c r="C137" s="89"/>
      <c r="D137" s="89"/>
      <c r="E137" s="30"/>
      <c r="F137" s="30"/>
      <c r="G137" s="17"/>
      <c r="H137" s="30"/>
      <c r="I137" s="30"/>
      <c r="J137" s="17"/>
      <c r="K137" s="17"/>
      <c r="L137" s="90"/>
      <c r="M137" s="89"/>
      <c r="N137" s="17"/>
      <c r="O137" s="193"/>
      <c r="P137" s="211"/>
      <c r="Q137" s="212"/>
      <c r="R137" s="17"/>
      <c r="S137" s="17"/>
      <c r="T137" s="30"/>
      <c r="U137" s="30"/>
      <c r="V137" s="30"/>
      <c r="W137" s="30"/>
      <c r="X137" s="30"/>
      <c r="Y137" s="30"/>
      <c r="Z137" s="30"/>
      <c r="AA137" s="30"/>
      <c r="AB137" s="30"/>
      <c r="AC137" s="17"/>
      <c r="AD137" s="217"/>
      <c r="AE137" s="211"/>
      <c r="AF137" s="212"/>
      <c r="AG137" s="213"/>
      <c r="AH137" s="213"/>
      <c r="AI137" s="17"/>
      <c r="AJ137" s="30"/>
      <c r="AK137" s="30"/>
      <c r="AL137" s="30"/>
      <c r="AM137" s="182"/>
      <c r="AN137" s="30"/>
      <c r="AO137" s="30"/>
      <c r="AP137" s="30"/>
      <c r="AQ137" s="182"/>
      <c r="AR137" s="30"/>
      <c r="AS137" s="30"/>
      <c r="AT137" s="30"/>
    </row>
    <row r="138" spans="1:46" ht="15" customHeight="1">
      <c r="A138" s="89"/>
      <c r="B138" s="89"/>
      <c r="C138" s="89"/>
      <c r="D138" s="89"/>
      <c r="E138" s="30"/>
      <c r="F138" s="30"/>
      <c r="G138" s="17"/>
      <c r="H138" s="30"/>
      <c r="I138" s="30"/>
      <c r="J138" s="17"/>
      <c r="K138" s="17"/>
      <c r="L138" s="90"/>
      <c r="M138" s="89"/>
      <c r="N138" s="17"/>
      <c r="O138" s="193"/>
      <c r="P138" s="211"/>
      <c r="Q138" s="212"/>
      <c r="R138" s="17"/>
      <c r="S138" s="17"/>
      <c r="T138" s="182"/>
      <c r="U138" s="186"/>
      <c r="V138" s="187"/>
      <c r="W138" s="182"/>
      <c r="X138" s="186"/>
      <c r="Y138" s="187"/>
      <c r="Z138" s="182"/>
      <c r="AA138" s="186"/>
      <c r="AB138" s="187"/>
      <c r="AC138" s="17"/>
      <c r="AD138" s="217"/>
      <c r="AE138" s="211"/>
      <c r="AF138" s="212"/>
      <c r="AG138" s="213"/>
      <c r="AH138" s="213"/>
      <c r="AI138" s="17"/>
      <c r="AJ138" s="30"/>
      <c r="AK138" s="30"/>
      <c r="AL138" s="30"/>
      <c r="AM138" s="182"/>
      <c r="AN138" s="30"/>
      <c r="AO138" s="30"/>
      <c r="AP138" s="30"/>
      <c r="AQ138" s="182"/>
      <c r="AR138" s="30"/>
      <c r="AS138" s="30"/>
      <c r="AT138" s="30"/>
    </row>
    <row r="139" spans="1:46" ht="15" customHeight="1">
      <c r="A139" s="89"/>
      <c r="B139" s="89"/>
      <c r="C139" s="89"/>
      <c r="D139" s="89"/>
      <c r="E139" s="30"/>
      <c r="F139" s="30"/>
      <c r="G139" s="17"/>
      <c r="H139" s="30"/>
      <c r="I139" s="30"/>
      <c r="J139" s="17"/>
      <c r="K139" s="17"/>
      <c r="L139" s="90"/>
      <c r="M139" s="89"/>
      <c r="N139" s="17"/>
      <c r="O139" s="193"/>
      <c r="P139" s="212"/>
      <c r="Q139" s="212"/>
      <c r="R139" s="182"/>
      <c r="S139" s="182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211"/>
      <c r="AF139" s="212"/>
      <c r="AG139" s="213"/>
      <c r="AH139" s="213"/>
      <c r="AI139" s="17"/>
      <c r="AJ139" s="30"/>
      <c r="AK139" s="30"/>
      <c r="AL139" s="30"/>
      <c r="AM139" s="182"/>
      <c r="AN139" s="30"/>
      <c r="AO139" s="30"/>
      <c r="AP139" s="30"/>
      <c r="AQ139" s="182"/>
      <c r="AR139" s="30"/>
      <c r="AS139" s="30"/>
      <c r="AT139" s="30"/>
    </row>
    <row r="140" spans="1:46" ht="15" customHeight="1">
      <c r="A140" s="89"/>
      <c r="B140" s="89"/>
      <c r="C140" s="89"/>
      <c r="D140" s="89"/>
      <c r="E140" s="30"/>
      <c r="F140" s="30"/>
      <c r="G140" s="17"/>
      <c r="H140" s="30"/>
      <c r="I140" s="30"/>
      <c r="J140" s="17"/>
      <c r="K140" s="17"/>
      <c r="L140" s="90"/>
      <c r="M140" s="89"/>
      <c r="N140" s="17"/>
      <c r="O140" s="193"/>
      <c r="P140" s="212"/>
      <c r="Q140" s="215"/>
      <c r="R140" s="182"/>
      <c r="S140" s="182"/>
      <c r="T140" s="30"/>
      <c r="U140" s="30"/>
      <c r="V140" s="30"/>
      <c r="W140" s="30"/>
      <c r="X140" s="30"/>
      <c r="Y140" s="30"/>
      <c r="Z140" s="30"/>
      <c r="AA140" s="30"/>
      <c r="AB140" s="30"/>
      <c r="AC140" s="17"/>
      <c r="AD140" s="17"/>
      <c r="AE140" s="211"/>
      <c r="AF140" s="212"/>
      <c r="AG140" s="213"/>
      <c r="AH140" s="213"/>
      <c r="AI140" s="17"/>
      <c r="AJ140" s="30"/>
      <c r="AK140" s="30"/>
      <c r="AL140" s="30"/>
      <c r="AM140" s="182"/>
      <c r="AN140" s="30"/>
      <c r="AO140" s="30"/>
      <c r="AP140" s="30"/>
      <c r="AQ140" s="182"/>
      <c r="AR140" s="30"/>
      <c r="AS140" s="30"/>
      <c r="AT140" s="30"/>
    </row>
    <row r="141" spans="1:46" ht="15" customHeight="1">
      <c r="A141" s="89"/>
      <c r="B141" s="89"/>
      <c r="C141" s="89"/>
      <c r="D141" s="89"/>
      <c r="E141" s="30"/>
      <c r="F141" s="30"/>
      <c r="G141" s="17"/>
      <c r="H141" s="30"/>
      <c r="I141" s="30"/>
      <c r="J141" s="17"/>
      <c r="K141" s="17"/>
      <c r="L141" s="90"/>
      <c r="M141" s="89"/>
      <c r="N141" s="17"/>
      <c r="O141" s="193"/>
      <c r="P141" s="211"/>
      <c r="Q141" s="212"/>
      <c r="R141" s="17"/>
      <c r="S141" s="17"/>
      <c r="T141" s="30"/>
      <c r="U141" s="30"/>
      <c r="V141" s="30"/>
      <c r="W141" s="30"/>
      <c r="X141" s="30"/>
      <c r="Y141" s="30"/>
      <c r="Z141" s="30"/>
      <c r="AA141" s="30"/>
      <c r="AB141" s="30"/>
      <c r="AC141" s="17"/>
      <c r="AD141" s="17"/>
      <c r="AE141" s="211"/>
      <c r="AF141" s="212"/>
      <c r="AG141" s="213"/>
      <c r="AH141" s="213"/>
      <c r="AI141" s="17"/>
      <c r="AJ141" s="30"/>
      <c r="AK141" s="30"/>
      <c r="AL141" s="30"/>
      <c r="AM141" s="182"/>
      <c r="AN141" s="30"/>
      <c r="AO141" s="30"/>
      <c r="AP141" s="30"/>
      <c r="AQ141" s="182"/>
      <c r="AR141" s="30"/>
      <c r="AS141" s="30"/>
      <c r="AT141" s="30"/>
    </row>
    <row r="142" spans="1:46" ht="15" customHeight="1">
      <c r="A142" s="89"/>
      <c r="B142" s="89"/>
      <c r="C142" s="89"/>
      <c r="D142" s="89"/>
      <c r="E142" s="30"/>
      <c r="F142" s="30"/>
      <c r="G142" s="17"/>
      <c r="H142" s="30"/>
      <c r="I142" s="30"/>
      <c r="J142" s="17"/>
      <c r="K142" s="17"/>
      <c r="L142" s="90"/>
      <c r="M142" s="89"/>
      <c r="N142" s="17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193"/>
      <c r="AF142" s="193"/>
      <c r="AG142" s="214"/>
      <c r="AH142" s="214"/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  <c r="AT142" s="193"/>
    </row>
    <row r="143" spans="1:46" ht="15" customHeight="1">
      <c r="A143" s="89"/>
      <c r="B143" s="89"/>
      <c r="C143" s="89"/>
      <c r="D143" s="89"/>
      <c r="E143" s="30"/>
      <c r="F143" s="30"/>
      <c r="G143" s="17"/>
      <c r="H143" s="30"/>
      <c r="I143" s="30"/>
      <c r="J143" s="17"/>
      <c r="K143" s="17"/>
      <c r="L143" s="90"/>
      <c r="M143" s="89"/>
      <c r="N143" s="17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193"/>
      <c r="AF143" s="193"/>
      <c r="AG143" s="214"/>
      <c r="AH143" s="214"/>
      <c r="AI143" s="193"/>
      <c r="AJ143" s="193"/>
      <c r="AK143" s="193"/>
      <c r="AL143" s="193"/>
      <c r="AM143" s="193"/>
      <c r="AN143" s="193"/>
      <c r="AO143" s="193"/>
      <c r="AP143" s="193"/>
      <c r="AQ143" s="193"/>
      <c r="AR143" s="193"/>
      <c r="AS143" s="193"/>
      <c r="AT143" s="193"/>
    </row>
    <row r="144" spans="1:30" ht="15" customHeight="1">
      <c r="A144" s="89"/>
      <c r="B144" s="89"/>
      <c r="C144" s="89"/>
      <c r="D144" s="89"/>
      <c r="E144" s="30"/>
      <c r="F144" s="30"/>
      <c r="G144" s="17"/>
      <c r="H144" s="30"/>
      <c r="I144" s="30"/>
      <c r="J144" s="17"/>
      <c r="K144" s="17"/>
      <c r="L144" s="90"/>
      <c r="M144" s="89"/>
      <c r="N144" s="17"/>
      <c r="O144" s="133"/>
      <c r="P144" s="215"/>
      <c r="Q144" s="215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</row>
    <row r="145" spans="1:46" ht="15" customHeight="1">
      <c r="A145" s="89"/>
      <c r="B145" s="89"/>
      <c r="C145" s="89"/>
      <c r="D145" s="89"/>
      <c r="E145" s="30"/>
      <c r="F145" s="30"/>
      <c r="G145" s="17"/>
      <c r="H145" s="30"/>
      <c r="I145" s="30"/>
      <c r="J145" s="17"/>
      <c r="K145" s="17"/>
      <c r="L145" s="90"/>
      <c r="M145" s="89"/>
      <c r="N145" s="17"/>
      <c r="O145" s="17"/>
      <c r="P145" s="302"/>
      <c r="Q145" s="302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213"/>
      <c r="AF145" s="213"/>
      <c r="AG145" s="213"/>
      <c r="AH145" s="213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</row>
    <row r="146" spans="1:46" ht="15" customHeight="1">
      <c r="A146" s="89"/>
      <c r="B146" s="89"/>
      <c r="C146" s="89"/>
      <c r="D146" s="89"/>
      <c r="E146" s="30"/>
      <c r="F146" s="30"/>
      <c r="G146" s="17"/>
      <c r="H146" s="30"/>
      <c r="I146" s="30"/>
      <c r="J146" s="17"/>
      <c r="K146" s="17"/>
      <c r="L146" s="90"/>
      <c r="M146" s="89"/>
      <c r="N146" s="17"/>
      <c r="O146" s="17"/>
      <c r="P146" s="212"/>
      <c r="Q146" s="215"/>
      <c r="R146" s="17"/>
      <c r="S146" s="17"/>
      <c r="T146" s="30"/>
      <c r="U146" s="30"/>
      <c r="V146" s="30"/>
      <c r="W146" s="30"/>
      <c r="X146" s="30"/>
      <c r="Y146" s="30"/>
      <c r="Z146" s="30"/>
      <c r="AA146" s="30"/>
      <c r="AB146" s="30"/>
      <c r="AC146" s="17"/>
      <c r="AD146" s="17"/>
      <c r="AE146" s="216"/>
      <c r="AF146" s="17"/>
      <c r="AG146" s="127"/>
      <c r="AH146" s="127"/>
      <c r="AI146" s="17"/>
      <c r="AJ146" s="30"/>
      <c r="AK146" s="30"/>
      <c r="AL146" s="30"/>
      <c r="AM146" s="17"/>
      <c r="AN146" s="30"/>
      <c r="AO146" s="30"/>
      <c r="AP146" s="30"/>
      <c r="AQ146" s="17"/>
      <c r="AR146" s="30"/>
      <c r="AS146" s="30"/>
      <c r="AT146" s="30"/>
    </row>
    <row r="147" spans="1:46" ht="15" customHeight="1">
      <c r="A147" s="89"/>
      <c r="B147" s="89"/>
      <c r="C147" s="89"/>
      <c r="D147" s="89"/>
      <c r="E147" s="30"/>
      <c r="F147" s="30"/>
      <c r="G147" s="17"/>
      <c r="H147" s="30"/>
      <c r="I147" s="30"/>
      <c r="J147" s="17"/>
      <c r="K147" s="17"/>
      <c r="L147" s="90"/>
      <c r="M147" s="89"/>
      <c r="N147" s="17"/>
      <c r="O147" s="17"/>
      <c r="P147" s="211"/>
      <c r="Q147" s="212"/>
      <c r="R147" s="182"/>
      <c r="S147" s="182"/>
      <c r="T147" s="30"/>
      <c r="U147" s="30"/>
      <c r="V147" s="30"/>
      <c r="W147" s="30"/>
      <c r="X147" s="30"/>
      <c r="Y147" s="30"/>
      <c r="Z147" s="30"/>
      <c r="AA147" s="30"/>
      <c r="AB147" s="30"/>
      <c r="AC147" s="17"/>
      <c r="AD147" s="17"/>
      <c r="AE147" s="211"/>
      <c r="AF147" s="212"/>
      <c r="AG147" s="213"/>
      <c r="AH147" s="213"/>
      <c r="AI147" s="182"/>
      <c r="AJ147" s="30"/>
      <c r="AK147" s="30"/>
      <c r="AL147" s="30"/>
      <c r="AM147" s="182"/>
      <c r="AN147" s="30"/>
      <c r="AO147" s="30"/>
      <c r="AP147" s="30"/>
      <c r="AQ147" s="182"/>
      <c r="AR147" s="30"/>
      <c r="AS147" s="30"/>
      <c r="AT147" s="30"/>
    </row>
    <row r="148" spans="1:46" ht="15" customHeight="1">
      <c r="A148" s="89"/>
      <c r="B148" s="89"/>
      <c r="C148" s="89"/>
      <c r="D148" s="89"/>
      <c r="E148" s="30"/>
      <c r="F148" s="30"/>
      <c r="G148" s="17"/>
      <c r="H148" s="30"/>
      <c r="I148" s="30"/>
      <c r="J148" s="17"/>
      <c r="K148" s="17"/>
      <c r="L148" s="90"/>
      <c r="M148" s="89"/>
      <c r="N148" s="17"/>
      <c r="O148" s="17"/>
      <c r="P148" s="211"/>
      <c r="Q148" s="212"/>
      <c r="R148" s="182"/>
      <c r="S148" s="182"/>
      <c r="T148" s="182"/>
      <c r="U148" s="186"/>
      <c r="V148" s="187"/>
      <c r="W148" s="182"/>
      <c r="X148" s="186"/>
      <c r="Y148" s="187"/>
      <c r="Z148" s="182"/>
      <c r="AA148" s="186"/>
      <c r="AB148" s="187"/>
      <c r="AC148" s="17"/>
      <c r="AD148" s="17"/>
      <c r="AE148" s="211"/>
      <c r="AF148" s="212"/>
      <c r="AG148" s="213"/>
      <c r="AH148" s="213"/>
      <c r="AI148" s="182"/>
      <c r="AJ148" s="182"/>
      <c r="AK148" s="186"/>
      <c r="AL148" s="187"/>
      <c r="AM148" s="182"/>
      <c r="AN148" s="182"/>
      <c r="AO148" s="186"/>
      <c r="AP148" s="187"/>
      <c r="AQ148" s="182"/>
      <c r="AR148" s="182"/>
      <c r="AS148" s="186"/>
      <c r="AT148" s="187"/>
    </row>
    <row r="149" spans="1:46" ht="15" customHeight="1">
      <c r="A149" s="89"/>
      <c r="B149" s="89"/>
      <c r="C149" s="89"/>
      <c r="D149" s="89"/>
      <c r="E149" s="30"/>
      <c r="F149" s="30"/>
      <c r="G149" s="17"/>
      <c r="H149" s="30"/>
      <c r="I149" s="30"/>
      <c r="J149" s="17"/>
      <c r="K149" s="17"/>
      <c r="L149" s="90"/>
      <c r="M149" s="89"/>
      <c r="N149" s="17"/>
      <c r="O149" s="17"/>
      <c r="P149" s="302"/>
      <c r="Q149" s="302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213"/>
      <c r="AF149" s="213"/>
      <c r="AG149" s="213"/>
      <c r="AH149" s="213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</row>
    <row r="150" spans="1:46" ht="15" customHeight="1">
      <c r="A150" s="89"/>
      <c r="B150" s="89"/>
      <c r="C150" s="89"/>
      <c r="D150" s="89"/>
      <c r="E150" s="30"/>
      <c r="F150" s="30"/>
      <c r="G150" s="17"/>
      <c r="H150" s="30"/>
      <c r="I150" s="30"/>
      <c r="J150" s="17"/>
      <c r="K150" s="17"/>
      <c r="L150" s="90"/>
      <c r="M150" s="89"/>
      <c r="N150" s="17"/>
      <c r="O150" s="17"/>
      <c r="P150" s="212"/>
      <c r="Q150" s="215"/>
      <c r="R150" s="17"/>
      <c r="S150" s="17"/>
      <c r="T150" s="30"/>
      <c r="U150" s="30"/>
      <c r="V150" s="30"/>
      <c r="W150" s="30"/>
      <c r="X150" s="30"/>
      <c r="Y150" s="30"/>
      <c r="Z150" s="30"/>
      <c r="AA150" s="30"/>
      <c r="AB150" s="30"/>
      <c r="AC150" s="17"/>
      <c r="AD150" s="17"/>
      <c r="AE150" s="216"/>
      <c r="AF150" s="17"/>
      <c r="AG150" s="127"/>
      <c r="AH150" s="127"/>
      <c r="AI150" s="17"/>
      <c r="AJ150" s="30"/>
      <c r="AK150" s="30"/>
      <c r="AL150" s="30"/>
      <c r="AM150" s="17"/>
      <c r="AN150" s="30"/>
      <c r="AO150" s="30"/>
      <c r="AP150" s="30"/>
      <c r="AQ150" s="17"/>
      <c r="AR150" s="30"/>
      <c r="AS150" s="30"/>
      <c r="AT150" s="30"/>
    </row>
    <row r="151" spans="1:46" ht="15" customHeight="1">
      <c r="A151" s="89"/>
      <c r="B151" s="89"/>
      <c r="C151" s="89"/>
      <c r="D151" s="89"/>
      <c r="E151" s="30"/>
      <c r="F151" s="30"/>
      <c r="G151" s="17"/>
      <c r="H151" s="30"/>
      <c r="I151" s="30"/>
      <c r="J151" s="17"/>
      <c r="K151" s="17"/>
      <c r="L151" s="90"/>
      <c r="M151" s="89"/>
      <c r="N151" s="17"/>
      <c r="O151" s="17"/>
      <c r="P151" s="211"/>
      <c r="Q151" s="212"/>
      <c r="R151" s="182"/>
      <c r="S151" s="182"/>
      <c r="T151" s="30"/>
      <c r="U151" s="30"/>
      <c r="V151" s="30"/>
      <c r="W151" s="30"/>
      <c r="X151" s="30"/>
      <c r="Y151" s="30"/>
      <c r="Z151" s="30"/>
      <c r="AA151" s="30"/>
      <c r="AB151" s="30"/>
      <c r="AC151" s="17"/>
      <c r="AD151" s="17"/>
      <c r="AE151" s="211"/>
      <c r="AF151" s="212"/>
      <c r="AG151" s="213"/>
      <c r="AH151" s="213"/>
      <c r="AI151" s="182"/>
      <c r="AJ151" s="30"/>
      <c r="AK151" s="30"/>
      <c r="AL151" s="30"/>
      <c r="AM151" s="182"/>
      <c r="AN151" s="30"/>
      <c r="AO151" s="30"/>
      <c r="AP151" s="30"/>
      <c r="AQ151" s="182"/>
      <c r="AR151" s="30"/>
      <c r="AS151" s="30"/>
      <c r="AT151" s="30"/>
    </row>
    <row r="152" spans="1:46" ht="15" customHeight="1">
      <c r="A152" s="89"/>
      <c r="B152" s="89"/>
      <c r="C152" s="89"/>
      <c r="D152" s="89"/>
      <c r="E152" s="30"/>
      <c r="F152" s="30"/>
      <c r="G152" s="17"/>
      <c r="H152" s="30"/>
      <c r="I152" s="30"/>
      <c r="J152" s="17"/>
      <c r="K152" s="17"/>
      <c r="L152" s="90"/>
      <c r="M152" s="89"/>
      <c r="N152" s="17"/>
      <c r="O152" s="17"/>
      <c r="P152" s="211"/>
      <c r="Q152" s="212"/>
      <c r="R152" s="182"/>
      <c r="S152" s="182"/>
      <c r="T152" s="182"/>
      <c r="U152" s="186"/>
      <c r="V152" s="187"/>
      <c r="W152" s="182"/>
      <c r="X152" s="186"/>
      <c r="Y152" s="187"/>
      <c r="Z152" s="182"/>
      <c r="AA152" s="186"/>
      <c r="AB152" s="187"/>
      <c r="AC152" s="17"/>
      <c r="AD152" s="17"/>
      <c r="AE152" s="17"/>
      <c r="AF152" s="17"/>
      <c r="AG152" s="127"/>
      <c r="AH152" s="127"/>
      <c r="AI152" s="17"/>
      <c r="AJ152" s="17"/>
      <c r="AK152" s="186"/>
      <c r="AL152" s="187"/>
      <c r="AM152" s="182"/>
      <c r="AN152" s="182"/>
      <c r="AO152" s="186"/>
      <c r="AP152" s="187"/>
      <c r="AQ152" s="182"/>
      <c r="AR152" s="182"/>
      <c r="AS152" s="186"/>
      <c r="AT152" s="186"/>
    </row>
    <row r="153" spans="1:46" ht="15" customHeight="1">
      <c r="A153" s="89"/>
      <c r="B153" s="89"/>
      <c r="C153" s="89"/>
      <c r="D153" s="89"/>
      <c r="E153" s="30"/>
      <c r="F153" s="30"/>
      <c r="G153" s="17"/>
      <c r="H153" s="30"/>
      <c r="I153" s="30"/>
      <c r="J153" s="17"/>
      <c r="K153" s="17"/>
      <c r="L153" s="90"/>
      <c r="M153" s="89"/>
      <c r="N153" s="17"/>
      <c r="O153" s="17"/>
      <c r="P153" s="302"/>
      <c r="Q153" s="302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213"/>
      <c r="AF153" s="213"/>
      <c r="AG153" s="213"/>
      <c r="AH153" s="213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</row>
    <row r="154" spans="1:46" ht="15" customHeight="1">
      <c r="A154" s="89"/>
      <c r="B154" s="89"/>
      <c r="C154" s="89"/>
      <c r="D154" s="89"/>
      <c r="E154" s="30"/>
      <c r="F154" s="30"/>
      <c r="G154" s="17"/>
      <c r="H154" s="30"/>
      <c r="I154" s="30"/>
      <c r="J154" s="17"/>
      <c r="K154" s="17"/>
      <c r="L154" s="90"/>
      <c r="M154" s="89"/>
      <c r="N154" s="17"/>
      <c r="O154" s="17"/>
      <c r="P154" s="212"/>
      <c r="Q154" s="215"/>
      <c r="R154" s="17"/>
      <c r="S154" s="17"/>
      <c r="T154" s="30"/>
      <c r="U154" s="30"/>
      <c r="V154" s="30"/>
      <c r="W154" s="30"/>
      <c r="X154" s="30"/>
      <c r="Y154" s="30"/>
      <c r="Z154" s="30"/>
      <c r="AA154" s="30"/>
      <c r="AB154" s="30"/>
      <c r="AC154" s="17"/>
      <c r="AD154" s="17"/>
      <c r="AE154" s="216"/>
      <c r="AF154" s="17"/>
      <c r="AG154" s="127"/>
      <c r="AH154" s="127"/>
      <c r="AI154" s="17"/>
      <c r="AJ154" s="30"/>
      <c r="AK154" s="30"/>
      <c r="AL154" s="30"/>
      <c r="AM154" s="17"/>
      <c r="AN154" s="30"/>
      <c r="AO154" s="30"/>
      <c r="AP154" s="30"/>
      <c r="AQ154" s="17"/>
      <c r="AR154" s="30"/>
      <c r="AS154" s="30"/>
      <c r="AT154" s="30"/>
    </row>
    <row r="155" spans="1:46" ht="15" customHeight="1">
      <c r="A155" s="89"/>
      <c r="B155" s="89"/>
      <c r="C155" s="89"/>
      <c r="D155" s="89"/>
      <c r="E155" s="30"/>
      <c r="F155" s="30"/>
      <c r="G155" s="17"/>
      <c r="H155" s="30"/>
      <c r="I155" s="30"/>
      <c r="J155" s="17"/>
      <c r="K155" s="17"/>
      <c r="L155" s="90"/>
      <c r="M155" s="89"/>
      <c r="N155" s="17"/>
      <c r="O155" s="17"/>
      <c r="P155" s="211"/>
      <c r="Q155" s="212"/>
      <c r="R155" s="182"/>
      <c r="S155" s="182"/>
      <c r="T155" s="30"/>
      <c r="U155" s="30"/>
      <c r="V155" s="30"/>
      <c r="W155" s="30"/>
      <c r="X155" s="30"/>
      <c r="Y155" s="30"/>
      <c r="Z155" s="30"/>
      <c r="AA155" s="30"/>
      <c r="AB155" s="30"/>
      <c r="AC155" s="17"/>
      <c r="AD155" s="17"/>
      <c r="AE155" s="211"/>
      <c r="AF155" s="212"/>
      <c r="AG155" s="213"/>
      <c r="AH155" s="213"/>
      <c r="AI155" s="17"/>
      <c r="AJ155" s="30"/>
      <c r="AK155" s="30"/>
      <c r="AL155" s="30"/>
      <c r="AM155" s="182"/>
      <c r="AN155" s="30"/>
      <c r="AO155" s="30"/>
      <c r="AP155" s="30"/>
      <c r="AQ155" s="182"/>
      <c r="AR155" s="30"/>
      <c r="AS155" s="30"/>
      <c r="AT155" s="30"/>
    </row>
    <row r="156" spans="1:46" ht="15" customHeight="1">
      <c r="A156" s="89"/>
      <c r="B156" s="89"/>
      <c r="C156" s="89"/>
      <c r="D156" s="89"/>
      <c r="E156" s="30"/>
      <c r="F156" s="30"/>
      <c r="G156" s="17"/>
      <c r="H156" s="30"/>
      <c r="I156" s="30"/>
      <c r="J156" s="17"/>
      <c r="K156" s="17"/>
      <c r="L156" s="90"/>
      <c r="M156" s="89"/>
      <c r="N156" s="17"/>
      <c r="O156" s="17"/>
      <c r="P156" s="215"/>
      <c r="Q156" s="215"/>
      <c r="R156" s="17"/>
      <c r="S156" s="17"/>
      <c r="T156" s="182"/>
      <c r="U156" s="186"/>
      <c r="V156" s="187"/>
      <c r="W156" s="182"/>
      <c r="X156" s="186"/>
      <c r="Y156" s="187"/>
      <c r="Z156" s="182"/>
      <c r="AA156" s="186"/>
      <c r="AB156" s="187"/>
      <c r="AC156" s="17"/>
      <c r="AD156" s="17"/>
      <c r="AE156" s="211"/>
      <c r="AF156" s="212"/>
      <c r="AG156" s="213"/>
      <c r="AH156" s="213"/>
      <c r="AI156" s="17"/>
      <c r="AJ156" s="182"/>
      <c r="AK156" s="186"/>
      <c r="AL156" s="187"/>
      <c r="AM156" s="17"/>
      <c r="AN156" s="182"/>
      <c r="AO156" s="186"/>
      <c r="AP156" s="187"/>
      <c r="AQ156" s="17"/>
      <c r="AR156" s="182"/>
      <c r="AS156" s="186"/>
      <c r="AT156" s="187"/>
    </row>
    <row r="157" spans="1:46" ht="15" customHeight="1">
      <c r="A157" s="89"/>
      <c r="B157" s="89"/>
      <c r="C157" s="89"/>
      <c r="D157" s="89"/>
      <c r="E157" s="30"/>
      <c r="F157" s="30"/>
      <c r="G157" s="17"/>
      <c r="H157" s="30"/>
      <c r="I157" s="30"/>
      <c r="J157" s="17"/>
      <c r="K157" s="17"/>
      <c r="L157" s="90"/>
      <c r="M157" s="89"/>
      <c r="N157" s="17"/>
      <c r="O157" s="17"/>
      <c r="P157" s="302"/>
      <c r="Q157" s="302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213"/>
      <c r="AF157" s="213"/>
      <c r="AG157" s="213"/>
      <c r="AH157" s="213"/>
      <c r="AI157" s="182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</row>
    <row r="158" spans="1:46" ht="15" customHeight="1">
      <c r="A158" s="89"/>
      <c r="B158" s="89"/>
      <c r="C158" s="89"/>
      <c r="D158" s="89"/>
      <c r="E158" s="30"/>
      <c r="F158" s="30"/>
      <c r="G158" s="17"/>
      <c r="H158" s="30"/>
      <c r="I158" s="30"/>
      <c r="J158" s="17"/>
      <c r="K158" s="17"/>
      <c r="L158" s="90"/>
      <c r="M158" s="89"/>
      <c r="N158" s="17"/>
      <c r="O158" s="17"/>
      <c r="P158" s="212"/>
      <c r="Q158" s="215"/>
      <c r="R158" s="17"/>
      <c r="S158" s="17"/>
      <c r="T158" s="30"/>
      <c r="U158" s="30"/>
      <c r="V158" s="30"/>
      <c r="W158" s="30"/>
      <c r="X158" s="30"/>
      <c r="Y158" s="30"/>
      <c r="Z158" s="30"/>
      <c r="AA158" s="30"/>
      <c r="AB158" s="30"/>
      <c r="AC158" s="17"/>
      <c r="AD158" s="17"/>
      <c r="AE158" s="216"/>
      <c r="AF158" s="17"/>
      <c r="AG158" s="127"/>
      <c r="AH158" s="127"/>
      <c r="AI158" s="182"/>
      <c r="AJ158" s="30"/>
      <c r="AK158" s="30"/>
      <c r="AL158" s="30"/>
      <c r="AM158" s="17"/>
      <c r="AN158" s="30"/>
      <c r="AO158" s="30"/>
      <c r="AP158" s="30"/>
      <c r="AQ158" s="17"/>
      <c r="AR158" s="30"/>
      <c r="AS158" s="30"/>
      <c r="AT158" s="30"/>
    </row>
    <row r="159" spans="1:46" ht="15" customHeight="1">
      <c r="A159" s="89"/>
      <c r="B159" s="89"/>
      <c r="C159" s="89"/>
      <c r="D159" s="89"/>
      <c r="E159" s="30"/>
      <c r="F159" s="30"/>
      <c r="G159" s="17"/>
      <c r="H159" s="30"/>
      <c r="I159" s="30"/>
      <c r="J159" s="17"/>
      <c r="K159" s="17"/>
      <c r="L159" s="90"/>
      <c r="M159" s="89"/>
      <c r="N159" s="17"/>
      <c r="O159" s="17"/>
      <c r="P159" s="211"/>
      <c r="Q159" s="212"/>
      <c r="R159" s="182"/>
      <c r="S159" s="182"/>
      <c r="T159" s="30"/>
      <c r="U159" s="30"/>
      <c r="V159" s="30"/>
      <c r="W159" s="30"/>
      <c r="X159" s="30"/>
      <c r="Y159" s="30"/>
      <c r="Z159" s="30"/>
      <c r="AA159" s="30"/>
      <c r="AB159" s="30"/>
      <c r="AC159" s="17"/>
      <c r="AD159" s="17"/>
      <c r="AE159" s="211"/>
      <c r="AF159" s="212"/>
      <c r="AG159" s="213"/>
      <c r="AH159" s="213"/>
      <c r="AI159" s="17"/>
      <c r="AJ159" s="30"/>
      <c r="AK159" s="30"/>
      <c r="AL159" s="30"/>
      <c r="AM159" s="182"/>
      <c r="AN159" s="30"/>
      <c r="AO159" s="30"/>
      <c r="AP159" s="30"/>
      <c r="AQ159" s="182"/>
      <c r="AR159" s="30"/>
      <c r="AS159" s="30"/>
      <c r="AT159" s="30"/>
    </row>
    <row r="160" spans="1:46" ht="15" customHeight="1">
      <c r="A160" s="89"/>
      <c r="B160" s="89"/>
      <c r="C160" s="89"/>
      <c r="D160" s="89"/>
      <c r="E160" s="30"/>
      <c r="F160" s="30"/>
      <c r="G160" s="17"/>
      <c r="H160" s="30"/>
      <c r="I160" s="30"/>
      <c r="J160" s="17"/>
      <c r="K160" s="17"/>
      <c r="L160" s="90"/>
      <c r="M160" s="89"/>
      <c r="N160" s="17"/>
      <c r="O160" s="17"/>
      <c r="P160" s="215"/>
      <c r="Q160" s="215"/>
      <c r="R160" s="17"/>
      <c r="S160" s="17"/>
      <c r="T160" s="17"/>
      <c r="U160" s="186"/>
      <c r="V160" s="187"/>
      <c r="W160" s="182"/>
      <c r="X160" s="186"/>
      <c r="Y160" s="187"/>
      <c r="Z160" s="182"/>
      <c r="AA160" s="186"/>
      <c r="AB160" s="186"/>
      <c r="AC160" s="186"/>
      <c r="AD160" s="186"/>
      <c r="AE160" s="211"/>
      <c r="AF160" s="212"/>
      <c r="AG160" s="213"/>
      <c r="AH160" s="213"/>
      <c r="AI160" s="17"/>
      <c r="AJ160" s="30"/>
      <c r="AK160" s="30"/>
      <c r="AL160" s="30"/>
      <c r="AM160" s="182"/>
      <c r="AN160" s="30"/>
      <c r="AO160" s="30"/>
      <c r="AP160" s="30"/>
      <c r="AQ160" s="182"/>
      <c r="AR160" s="30"/>
      <c r="AS160" s="30"/>
      <c r="AT160" s="30"/>
    </row>
    <row r="161" spans="1:46" ht="15" customHeight="1">
      <c r="A161" s="89"/>
      <c r="B161" s="89"/>
      <c r="C161" s="89"/>
      <c r="D161" s="89"/>
      <c r="E161" s="30"/>
      <c r="F161" s="30"/>
      <c r="G161" s="17"/>
      <c r="H161" s="30"/>
      <c r="I161" s="30"/>
      <c r="J161" s="17"/>
      <c r="K161" s="17"/>
      <c r="L161" s="90"/>
      <c r="M161" s="89"/>
      <c r="N161" s="17"/>
      <c r="O161" s="17"/>
      <c r="P161" s="212"/>
      <c r="Q161" s="212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211"/>
      <c r="AF161" s="212"/>
      <c r="AG161" s="213"/>
      <c r="AH161" s="213"/>
      <c r="AI161" s="17"/>
      <c r="AJ161" s="30"/>
      <c r="AK161" s="30"/>
      <c r="AL161" s="30"/>
      <c r="AM161" s="182"/>
      <c r="AN161" s="30"/>
      <c r="AO161" s="30"/>
      <c r="AP161" s="30"/>
      <c r="AQ161" s="182"/>
      <c r="AR161" s="30"/>
      <c r="AS161" s="30"/>
      <c r="AT161" s="30"/>
    </row>
    <row r="162" spans="1:46" ht="15" customHeight="1">
      <c r="A162" s="89"/>
      <c r="B162" s="89"/>
      <c r="C162" s="89"/>
      <c r="D162" s="89"/>
      <c r="E162" s="30"/>
      <c r="F162" s="30"/>
      <c r="G162" s="17"/>
      <c r="H162" s="30"/>
      <c r="I162" s="30"/>
      <c r="J162" s="17"/>
      <c r="K162" s="17"/>
      <c r="L162" s="90"/>
      <c r="M162" s="89"/>
      <c r="N162" s="17"/>
      <c r="O162" s="17"/>
      <c r="P162" s="212"/>
      <c r="Q162" s="215"/>
      <c r="R162" s="17"/>
      <c r="S162" s="17"/>
      <c r="T162" s="30"/>
      <c r="U162" s="30"/>
      <c r="V162" s="30"/>
      <c r="W162" s="30"/>
      <c r="X162" s="30"/>
      <c r="Y162" s="30"/>
      <c r="Z162" s="30"/>
      <c r="AA162" s="30"/>
      <c r="AB162" s="30"/>
      <c r="AC162" s="17"/>
      <c r="AD162" s="17"/>
      <c r="AE162" s="211"/>
      <c r="AF162" s="212"/>
      <c r="AG162" s="213"/>
      <c r="AH162" s="213"/>
      <c r="AI162" s="17"/>
      <c r="AJ162" s="30"/>
      <c r="AK162" s="30"/>
      <c r="AL162" s="30"/>
      <c r="AM162" s="182"/>
      <c r="AN162" s="30"/>
      <c r="AO162" s="30"/>
      <c r="AP162" s="30"/>
      <c r="AQ162" s="182"/>
      <c r="AR162" s="30"/>
      <c r="AS162" s="30"/>
      <c r="AT162" s="30"/>
    </row>
    <row r="163" spans="1:46" ht="15" customHeight="1">
      <c r="A163" s="89"/>
      <c r="B163" s="89"/>
      <c r="C163" s="89"/>
      <c r="D163" s="89"/>
      <c r="E163" s="30"/>
      <c r="F163" s="30"/>
      <c r="G163" s="17"/>
      <c r="H163" s="30"/>
      <c r="I163" s="30"/>
      <c r="J163" s="17"/>
      <c r="K163" s="17"/>
      <c r="L163" s="90"/>
      <c r="M163" s="89"/>
      <c r="N163" s="17"/>
      <c r="O163" s="17"/>
      <c r="P163" s="211"/>
      <c r="Q163" s="212"/>
      <c r="R163" s="182"/>
      <c r="S163" s="182"/>
      <c r="T163" s="30"/>
      <c r="U163" s="30"/>
      <c r="V163" s="30"/>
      <c r="W163" s="30"/>
      <c r="X163" s="30"/>
      <c r="Y163" s="30"/>
      <c r="Z163" s="30"/>
      <c r="AA163" s="30"/>
      <c r="AB163" s="30"/>
      <c r="AC163" s="17"/>
      <c r="AD163" s="17"/>
      <c r="AE163" s="211"/>
      <c r="AF163" s="212"/>
      <c r="AG163" s="213"/>
      <c r="AH163" s="213"/>
      <c r="AI163" s="17"/>
      <c r="AJ163" s="30"/>
      <c r="AK163" s="30"/>
      <c r="AL163" s="30"/>
      <c r="AM163" s="182"/>
      <c r="AN163" s="30"/>
      <c r="AO163" s="30"/>
      <c r="AP163" s="30"/>
      <c r="AQ163" s="182"/>
      <c r="AR163" s="30"/>
      <c r="AS163" s="30"/>
      <c r="AT163" s="30"/>
    </row>
    <row r="164" spans="1:46" ht="15" customHeight="1">
      <c r="A164" s="89"/>
      <c r="B164" s="89"/>
      <c r="C164" s="89"/>
      <c r="D164" s="89"/>
      <c r="E164" s="30"/>
      <c r="F164" s="30"/>
      <c r="G164" s="17"/>
      <c r="H164" s="30"/>
      <c r="I164" s="30"/>
      <c r="J164" s="17"/>
      <c r="K164" s="17"/>
      <c r="L164" s="90"/>
      <c r="M164" s="89"/>
      <c r="N164" s="17"/>
      <c r="O164" s="17"/>
      <c r="P164" s="211"/>
      <c r="Q164" s="212"/>
      <c r="R164" s="182"/>
      <c r="S164" s="182"/>
      <c r="T164" s="182"/>
      <c r="U164" s="186"/>
      <c r="V164" s="187"/>
      <c r="W164" s="182"/>
      <c r="X164" s="186"/>
      <c r="Y164" s="187"/>
      <c r="Z164" s="182"/>
      <c r="AA164" s="186"/>
      <c r="AB164" s="187"/>
      <c r="AC164" s="17"/>
      <c r="AD164" s="17"/>
      <c r="AE164" s="211"/>
      <c r="AF164" s="212"/>
      <c r="AG164" s="213"/>
      <c r="AH164" s="213"/>
      <c r="AI164" s="17"/>
      <c r="AJ164" s="30"/>
      <c r="AK164" s="30"/>
      <c r="AL164" s="30"/>
      <c r="AM164" s="182"/>
      <c r="AN164" s="30"/>
      <c r="AO164" s="30"/>
      <c r="AP164" s="30"/>
      <c r="AQ164" s="182"/>
      <c r="AR164" s="30"/>
      <c r="AS164" s="30"/>
      <c r="AT164" s="30"/>
    </row>
    <row r="165" spans="1:46" ht="15" customHeight="1">
      <c r="A165" s="89"/>
      <c r="B165" s="89"/>
      <c r="C165" s="89"/>
      <c r="D165" s="89"/>
      <c r="E165" s="30"/>
      <c r="F165" s="30"/>
      <c r="G165" s="17"/>
      <c r="H165" s="30"/>
      <c r="I165" s="30"/>
      <c r="J165" s="17"/>
      <c r="K165" s="17"/>
      <c r="L165" s="90"/>
      <c r="M165" s="89"/>
      <c r="N165" s="17"/>
      <c r="O165" s="17"/>
      <c r="P165" s="212"/>
      <c r="Q165" s="212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211"/>
      <c r="AF165" s="212"/>
      <c r="AG165" s="213"/>
      <c r="AH165" s="213"/>
      <c r="AI165" s="17"/>
      <c r="AJ165" s="30"/>
      <c r="AK165" s="30"/>
      <c r="AL165" s="30"/>
      <c r="AM165" s="182"/>
      <c r="AN165" s="30"/>
      <c r="AO165" s="30"/>
      <c r="AP165" s="30"/>
      <c r="AQ165" s="182"/>
      <c r="AR165" s="30"/>
      <c r="AS165" s="30"/>
      <c r="AT165" s="30"/>
    </row>
    <row r="166" spans="1:46" ht="15" customHeight="1">
      <c r="A166" s="89"/>
      <c r="B166" s="89"/>
      <c r="C166" s="89"/>
      <c r="D166" s="89"/>
      <c r="E166" s="30"/>
      <c r="F166" s="30"/>
      <c r="G166" s="17"/>
      <c r="H166" s="30"/>
      <c r="I166" s="30"/>
      <c r="J166" s="17"/>
      <c r="K166" s="17"/>
      <c r="L166" s="90"/>
      <c r="M166" s="89"/>
      <c r="N166" s="17"/>
      <c r="O166" s="17"/>
      <c r="P166" s="212"/>
      <c r="Q166" s="215"/>
      <c r="R166" s="17"/>
      <c r="S166" s="17"/>
      <c r="T166" s="30"/>
      <c r="U166" s="30"/>
      <c r="V166" s="30"/>
      <c r="W166" s="30"/>
      <c r="X166" s="30"/>
      <c r="Y166" s="30"/>
      <c r="Z166" s="30"/>
      <c r="AA166" s="30"/>
      <c r="AB166" s="30"/>
      <c r="AC166" s="17"/>
      <c r="AD166" s="17"/>
      <c r="AE166" s="211"/>
      <c r="AF166" s="212"/>
      <c r="AG166" s="213"/>
      <c r="AH166" s="213"/>
      <c r="AI166" s="17"/>
      <c r="AJ166" s="30"/>
      <c r="AK166" s="30"/>
      <c r="AL166" s="30"/>
      <c r="AM166" s="182"/>
      <c r="AN166" s="30"/>
      <c r="AO166" s="30"/>
      <c r="AP166" s="30"/>
      <c r="AQ166" s="182"/>
      <c r="AR166" s="30"/>
      <c r="AS166" s="30"/>
      <c r="AT166" s="30"/>
    </row>
    <row r="167" spans="1:46" ht="15" customHeight="1">
      <c r="A167" s="89"/>
      <c r="B167" s="89"/>
      <c r="C167" s="89"/>
      <c r="D167" s="89"/>
      <c r="E167" s="30"/>
      <c r="F167" s="30"/>
      <c r="G167" s="17"/>
      <c r="H167" s="30"/>
      <c r="I167" s="30"/>
      <c r="J167" s="17"/>
      <c r="K167" s="17"/>
      <c r="L167" s="90"/>
      <c r="M167" s="89"/>
      <c r="N167" s="17"/>
      <c r="O167" s="17"/>
      <c r="P167" s="211"/>
      <c r="Q167" s="212"/>
      <c r="R167" s="182"/>
      <c r="S167" s="182"/>
      <c r="T167" s="30"/>
      <c r="U167" s="30"/>
      <c r="V167" s="30"/>
      <c r="W167" s="30"/>
      <c r="X167" s="30"/>
      <c r="Y167" s="30"/>
      <c r="Z167" s="30"/>
      <c r="AA167" s="30"/>
      <c r="AB167" s="30"/>
      <c r="AC167" s="17"/>
      <c r="AD167" s="17"/>
      <c r="AE167" s="211"/>
      <c r="AF167" s="212"/>
      <c r="AG167" s="213"/>
      <c r="AH167" s="213"/>
      <c r="AI167" s="17"/>
      <c r="AJ167" s="30"/>
      <c r="AK167" s="30"/>
      <c r="AL167" s="30"/>
      <c r="AM167" s="182"/>
      <c r="AN167" s="30"/>
      <c r="AO167" s="30"/>
      <c r="AP167" s="30"/>
      <c r="AQ167" s="182"/>
      <c r="AR167" s="30"/>
      <c r="AS167" s="30"/>
      <c r="AT167" s="30"/>
    </row>
    <row r="168" spans="1:46" ht="15" customHeight="1">
      <c r="A168" s="89"/>
      <c r="B168" s="89"/>
      <c r="C168" s="89"/>
      <c r="D168" s="89"/>
      <c r="E168" s="30"/>
      <c r="F168" s="30"/>
      <c r="G168" s="17"/>
      <c r="H168" s="30"/>
      <c r="I168" s="30"/>
      <c r="J168" s="17"/>
      <c r="K168" s="17"/>
      <c r="L168" s="90"/>
      <c r="M168" s="89"/>
      <c r="N168" s="17"/>
      <c r="O168" s="17"/>
      <c r="P168" s="215"/>
      <c r="Q168" s="215"/>
      <c r="R168" s="17"/>
      <c r="S168" s="17"/>
      <c r="T168" s="17"/>
      <c r="U168" s="186"/>
      <c r="V168" s="187"/>
      <c r="W168" s="182"/>
      <c r="X168" s="186"/>
      <c r="Y168" s="187"/>
      <c r="Z168" s="182"/>
      <c r="AA168" s="186"/>
      <c r="AB168" s="186"/>
      <c r="AC168" s="186"/>
      <c r="AD168" s="17"/>
      <c r="AE168" s="211"/>
      <c r="AF168" s="212"/>
      <c r="AG168" s="213"/>
      <c r="AH168" s="213"/>
      <c r="AI168" s="17"/>
      <c r="AJ168" s="30"/>
      <c r="AK168" s="30"/>
      <c r="AL168" s="30"/>
      <c r="AM168" s="182"/>
      <c r="AN168" s="30"/>
      <c r="AO168" s="30"/>
      <c r="AP168" s="30"/>
      <c r="AQ168" s="182"/>
      <c r="AR168" s="30"/>
      <c r="AS168" s="30"/>
      <c r="AT168" s="30"/>
    </row>
    <row r="169" spans="1:46" ht="15" customHeight="1">
      <c r="A169" s="89"/>
      <c r="B169" s="89"/>
      <c r="C169" s="89"/>
      <c r="D169" s="89"/>
      <c r="E169" s="30"/>
      <c r="F169" s="30"/>
      <c r="G169" s="17"/>
      <c r="H169" s="30"/>
      <c r="I169" s="30"/>
      <c r="J169" s="17"/>
      <c r="K169" s="17"/>
      <c r="L169" s="90"/>
      <c r="M169" s="89"/>
      <c r="N169" s="17"/>
      <c r="O169" s="17"/>
      <c r="P169" s="212"/>
      <c r="Q169" s="212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213"/>
      <c r="AE169" s="211"/>
      <c r="AF169" s="212"/>
      <c r="AG169" s="213"/>
      <c r="AH169" s="213"/>
      <c r="AI169" s="17"/>
      <c r="AJ169" s="30"/>
      <c r="AK169" s="30"/>
      <c r="AL169" s="30"/>
      <c r="AM169" s="182"/>
      <c r="AN169" s="30"/>
      <c r="AO169" s="30"/>
      <c r="AP169" s="30"/>
      <c r="AQ169" s="182"/>
      <c r="AR169" s="30"/>
      <c r="AS169" s="30"/>
      <c r="AT169" s="30"/>
    </row>
    <row r="170" spans="1:46" ht="15" customHeight="1">
      <c r="A170" s="89"/>
      <c r="B170" s="89"/>
      <c r="C170" s="89"/>
      <c r="D170" s="89"/>
      <c r="E170" s="30"/>
      <c r="F170" s="30"/>
      <c r="G170" s="17"/>
      <c r="H170" s="30"/>
      <c r="I170" s="30"/>
      <c r="J170" s="17"/>
      <c r="K170" s="17"/>
      <c r="L170" s="90"/>
      <c r="M170" s="89"/>
      <c r="N170" s="17"/>
      <c r="O170" s="17"/>
      <c r="P170" s="212"/>
      <c r="Q170" s="215"/>
      <c r="R170" s="17"/>
      <c r="S170" s="17"/>
      <c r="T170" s="30"/>
      <c r="U170" s="30"/>
      <c r="V170" s="30"/>
      <c r="W170" s="30"/>
      <c r="X170" s="30"/>
      <c r="Y170" s="30"/>
      <c r="Z170" s="30"/>
      <c r="AA170" s="30"/>
      <c r="AB170" s="30"/>
      <c r="AC170" s="17"/>
      <c r="AD170" s="217"/>
      <c r="AE170" s="211"/>
      <c r="AF170" s="212"/>
      <c r="AG170" s="213"/>
      <c r="AH170" s="213"/>
      <c r="AI170" s="17"/>
      <c r="AJ170" s="30"/>
      <c r="AK170" s="30"/>
      <c r="AL170" s="30"/>
      <c r="AM170" s="182"/>
      <c r="AN170" s="30"/>
      <c r="AO170" s="30"/>
      <c r="AP170" s="30"/>
      <c r="AQ170" s="182"/>
      <c r="AR170" s="30"/>
      <c r="AS170" s="30"/>
      <c r="AT170" s="30"/>
    </row>
    <row r="171" spans="1:46" ht="15" customHeight="1">
      <c r="A171" s="89"/>
      <c r="B171" s="89"/>
      <c r="C171" s="89"/>
      <c r="D171" s="89"/>
      <c r="E171" s="30"/>
      <c r="F171" s="30"/>
      <c r="G171" s="17"/>
      <c r="H171" s="30"/>
      <c r="I171" s="30"/>
      <c r="J171" s="17"/>
      <c r="K171" s="17"/>
      <c r="L171" s="90"/>
      <c r="M171" s="89"/>
      <c r="N171" s="17"/>
      <c r="O171" s="17"/>
      <c r="P171" s="211"/>
      <c r="Q171" s="212"/>
      <c r="R171" s="17"/>
      <c r="S171" s="17"/>
      <c r="T171" s="30"/>
      <c r="U171" s="30"/>
      <c r="V171" s="30"/>
      <c r="W171" s="30"/>
      <c r="X171" s="30"/>
      <c r="Y171" s="30"/>
      <c r="Z171" s="30"/>
      <c r="AA171" s="30"/>
      <c r="AB171" s="30"/>
      <c r="AC171" s="17"/>
      <c r="AD171" s="217"/>
      <c r="AE171" s="211"/>
      <c r="AF171" s="212"/>
      <c r="AG171" s="213"/>
      <c r="AH171" s="213"/>
      <c r="AI171" s="17"/>
      <c r="AJ171" s="30"/>
      <c r="AK171" s="30"/>
      <c r="AL171" s="30"/>
      <c r="AM171" s="182"/>
      <c r="AN171" s="30"/>
      <c r="AO171" s="30"/>
      <c r="AP171" s="30"/>
      <c r="AQ171" s="182"/>
      <c r="AR171" s="30"/>
      <c r="AS171" s="30"/>
      <c r="AT171" s="30"/>
    </row>
    <row r="172" spans="1:46" ht="15" customHeight="1">
      <c r="A172" s="89"/>
      <c r="B172" s="89"/>
      <c r="C172" s="89"/>
      <c r="D172" s="89"/>
      <c r="E172" s="30"/>
      <c r="F172" s="30"/>
      <c r="G172" s="17"/>
      <c r="H172" s="30"/>
      <c r="I172" s="30"/>
      <c r="J172" s="17"/>
      <c r="K172" s="17"/>
      <c r="L172" s="90"/>
      <c r="M172" s="89"/>
      <c r="N172" s="17"/>
      <c r="O172" s="17"/>
      <c r="P172" s="211"/>
      <c r="Q172" s="212"/>
      <c r="R172" s="17"/>
      <c r="S172" s="17"/>
      <c r="T172" s="182"/>
      <c r="U172" s="186"/>
      <c r="V172" s="187"/>
      <c r="W172" s="182"/>
      <c r="X172" s="186"/>
      <c r="Y172" s="187"/>
      <c r="Z172" s="182"/>
      <c r="AA172" s="186"/>
      <c r="AB172" s="187"/>
      <c r="AC172" s="17"/>
      <c r="AD172" s="217"/>
      <c r="AE172" s="211"/>
      <c r="AF172" s="212"/>
      <c r="AG172" s="213"/>
      <c r="AH172" s="213"/>
      <c r="AI172" s="17"/>
      <c r="AJ172" s="30"/>
      <c r="AK172" s="30"/>
      <c r="AL172" s="30"/>
      <c r="AM172" s="182"/>
      <c r="AN172" s="30"/>
      <c r="AO172" s="30"/>
      <c r="AP172" s="30"/>
      <c r="AQ172" s="182"/>
      <c r="AR172" s="30"/>
      <c r="AS172" s="30"/>
      <c r="AT172" s="30"/>
    </row>
    <row r="173" spans="1:46" ht="15" customHeight="1">
      <c r="A173" s="89"/>
      <c r="B173" s="89"/>
      <c r="C173" s="89"/>
      <c r="D173" s="89"/>
      <c r="E173" s="30"/>
      <c r="F173" s="30"/>
      <c r="G173" s="17"/>
      <c r="H173" s="30"/>
      <c r="I173" s="30"/>
      <c r="J173" s="17"/>
      <c r="K173" s="17"/>
      <c r="L173" s="90"/>
      <c r="M173" s="89"/>
      <c r="N173" s="17"/>
      <c r="O173" s="17"/>
      <c r="P173" s="212"/>
      <c r="Q173" s="212"/>
      <c r="R173" s="182"/>
      <c r="S173" s="182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211"/>
      <c r="AF173" s="212"/>
      <c r="AG173" s="213"/>
      <c r="AH173" s="213"/>
      <c r="AI173" s="17"/>
      <c r="AJ173" s="30"/>
      <c r="AK173" s="30"/>
      <c r="AL173" s="30"/>
      <c r="AM173" s="182"/>
      <c r="AN173" s="30"/>
      <c r="AO173" s="30"/>
      <c r="AP173" s="30"/>
      <c r="AQ173" s="182"/>
      <c r="AR173" s="30"/>
      <c r="AS173" s="30"/>
      <c r="AT173" s="30"/>
    </row>
    <row r="174" spans="1:46" ht="15" customHeight="1">
      <c r="A174" s="89"/>
      <c r="B174" s="89"/>
      <c r="C174" s="89"/>
      <c r="D174" s="89"/>
      <c r="E174" s="30"/>
      <c r="F174" s="30"/>
      <c r="G174" s="17"/>
      <c r="H174" s="30"/>
      <c r="I174" s="30"/>
      <c r="J174" s="17"/>
      <c r="K174" s="17"/>
      <c r="L174" s="90"/>
      <c r="M174" s="89"/>
      <c r="N174" s="17"/>
      <c r="O174" s="17"/>
      <c r="P174" s="212"/>
      <c r="Q174" s="215"/>
      <c r="R174" s="182"/>
      <c r="S174" s="182"/>
      <c r="T174" s="30"/>
      <c r="U174" s="30"/>
      <c r="V174" s="30"/>
      <c r="W174" s="30"/>
      <c r="X174" s="30"/>
      <c r="Y174" s="30"/>
      <c r="Z174" s="30"/>
      <c r="AA174" s="30"/>
      <c r="AB174" s="30"/>
      <c r="AC174" s="17"/>
      <c r="AD174" s="17"/>
      <c r="AE174" s="211"/>
      <c r="AF174" s="212"/>
      <c r="AG174" s="213"/>
      <c r="AH174" s="213"/>
      <c r="AI174" s="17"/>
      <c r="AJ174" s="30"/>
      <c r="AK174" s="30"/>
      <c r="AL174" s="30"/>
      <c r="AM174" s="182"/>
      <c r="AN174" s="30"/>
      <c r="AO174" s="30"/>
      <c r="AP174" s="30"/>
      <c r="AQ174" s="182"/>
      <c r="AR174" s="30"/>
      <c r="AS174" s="30"/>
      <c r="AT174" s="30"/>
    </row>
    <row r="175" spans="1:46" ht="15" customHeight="1">
      <c r="A175" s="89"/>
      <c r="B175" s="89"/>
      <c r="C175" s="89"/>
      <c r="D175" s="89"/>
      <c r="E175" s="30"/>
      <c r="F175" s="30"/>
      <c r="G175" s="17"/>
      <c r="H175" s="30"/>
      <c r="I175" s="30"/>
      <c r="J175" s="17"/>
      <c r="K175" s="17"/>
      <c r="L175" s="90"/>
      <c r="M175" s="89"/>
      <c r="N175" s="17"/>
      <c r="O175" s="17"/>
      <c r="P175" s="211"/>
      <c r="Q175" s="212"/>
      <c r="R175" s="17"/>
      <c r="S175" s="17"/>
      <c r="T175" s="30"/>
      <c r="U175" s="30"/>
      <c r="V175" s="30"/>
      <c r="W175" s="30"/>
      <c r="X175" s="30"/>
      <c r="Y175" s="30"/>
      <c r="Z175" s="30"/>
      <c r="AA175" s="30"/>
      <c r="AB175" s="30"/>
      <c r="AC175" s="17"/>
      <c r="AD175" s="17"/>
      <c r="AE175" s="211"/>
      <c r="AF175" s="212"/>
      <c r="AG175" s="213"/>
      <c r="AH175" s="213"/>
      <c r="AI175" s="17"/>
      <c r="AJ175" s="30"/>
      <c r="AK175" s="30"/>
      <c r="AL175" s="30"/>
      <c r="AM175" s="182"/>
      <c r="AN175" s="30"/>
      <c r="AO175" s="30"/>
      <c r="AP175" s="30"/>
      <c r="AQ175" s="182"/>
      <c r="AR175" s="30"/>
      <c r="AS175" s="30"/>
      <c r="AT175" s="30"/>
    </row>
    <row r="176" spans="1:46" ht="15" customHeight="1">
      <c r="A176" s="89"/>
      <c r="B176" s="89"/>
      <c r="C176" s="89"/>
      <c r="D176" s="89"/>
      <c r="E176" s="30"/>
      <c r="F176" s="30"/>
      <c r="G176" s="17"/>
      <c r="H176" s="30"/>
      <c r="I176" s="30"/>
      <c r="J176" s="17"/>
      <c r="K176" s="17"/>
      <c r="L176" s="90"/>
      <c r="M176" s="89"/>
      <c r="N176" s="17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193"/>
      <c r="AF176" s="193"/>
      <c r="AG176" s="214"/>
      <c r="AH176" s="214"/>
      <c r="AI176" s="193"/>
      <c r="AJ176" s="193"/>
      <c r="AK176" s="193"/>
      <c r="AL176" s="193"/>
      <c r="AM176" s="193"/>
      <c r="AN176" s="193"/>
      <c r="AO176" s="193"/>
      <c r="AP176" s="193"/>
      <c r="AQ176" s="193"/>
      <c r="AR176" s="193"/>
      <c r="AS176" s="193"/>
      <c r="AT176" s="193"/>
    </row>
    <row r="177" spans="1:46" ht="15" customHeight="1">
      <c r="A177" s="89"/>
      <c r="B177" s="89"/>
      <c r="C177" s="89"/>
      <c r="D177" s="89"/>
      <c r="E177" s="30"/>
      <c r="F177" s="30"/>
      <c r="G177" s="17"/>
      <c r="H177" s="30"/>
      <c r="I177" s="30"/>
      <c r="J177" s="17"/>
      <c r="K177" s="17"/>
      <c r="L177" s="90"/>
      <c r="M177" s="89"/>
      <c r="N177" s="17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193"/>
      <c r="AF177" s="193"/>
      <c r="AG177" s="214"/>
      <c r="AH177" s="214"/>
      <c r="AI177" s="193"/>
      <c r="AJ177" s="193"/>
      <c r="AK177" s="193"/>
      <c r="AL177" s="193"/>
      <c r="AM177" s="193"/>
      <c r="AN177" s="193"/>
      <c r="AO177" s="193"/>
      <c r="AP177" s="193"/>
      <c r="AQ177" s="193"/>
      <c r="AR177" s="193"/>
      <c r="AS177" s="193"/>
      <c r="AT177" s="193"/>
    </row>
    <row r="178" spans="1:30" ht="15" customHeight="1">
      <c r="A178" s="89"/>
      <c r="B178" s="89"/>
      <c r="C178" s="89"/>
      <c r="D178" s="89"/>
      <c r="E178" s="30"/>
      <c r="F178" s="30"/>
      <c r="G178" s="17"/>
      <c r="H178" s="30"/>
      <c r="I178" s="30"/>
      <c r="J178" s="17"/>
      <c r="K178" s="17"/>
      <c r="L178" s="90"/>
      <c r="M178" s="89"/>
      <c r="N178" s="17"/>
      <c r="O178" s="133"/>
      <c r="P178" s="215"/>
      <c r="Q178" s="215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</row>
    <row r="179" spans="1:46" ht="15" customHeight="1">
      <c r="A179" s="89"/>
      <c r="B179" s="89"/>
      <c r="C179" s="89"/>
      <c r="D179" s="89"/>
      <c r="E179" s="30"/>
      <c r="F179" s="30"/>
      <c r="G179" s="17"/>
      <c r="H179" s="30"/>
      <c r="I179" s="30"/>
      <c r="J179" s="17"/>
      <c r="K179" s="17"/>
      <c r="L179" s="90"/>
      <c r="M179" s="89"/>
      <c r="N179" s="17"/>
      <c r="O179" s="17"/>
      <c r="P179" s="302"/>
      <c r="Q179" s="302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213"/>
      <c r="AF179" s="213"/>
      <c r="AG179" s="213"/>
      <c r="AH179" s="213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</row>
    <row r="180" spans="1:46" ht="15" customHeight="1">
      <c r="A180" s="89"/>
      <c r="B180" s="89"/>
      <c r="C180" s="89"/>
      <c r="D180" s="89"/>
      <c r="E180" s="30"/>
      <c r="F180" s="30"/>
      <c r="G180" s="17"/>
      <c r="H180" s="30"/>
      <c r="I180" s="30"/>
      <c r="J180" s="17"/>
      <c r="K180" s="17"/>
      <c r="L180" s="90"/>
      <c r="M180" s="89"/>
      <c r="N180" s="17"/>
      <c r="O180" s="17"/>
      <c r="P180" s="212"/>
      <c r="Q180" s="215"/>
      <c r="R180" s="17"/>
      <c r="S180" s="17"/>
      <c r="T180" s="30"/>
      <c r="U180" s="30"/>
      <c r="V180" s="30"/>
      <c r="W180" s="30"/>
      <c r="X180" s="30"/>
      <c r="Y180" s="30"/>
      <c r="Z180" s="30"/>
      <c r="AA180" s="30"/>
      <c r="AB180" s="30"/>
      <c r="AC180" s="17"/>
      <c r="AD180" s="17"/>
      <c r="AE180" s="216"/>
      <c r="AF180" s="17"/>
      <c r="AG180" s="127"/>
      <c r="AH180" s="127"/>
      <c r="AI180" s="17"/>
      <c r="AJ180" s="30"/>
      <c r="AK180" s="30"/>
      <c r="AL180" s="30"/>
      <c r="AM180" s="17"/>
      <c r="AN180" s="30"/>
      <c r="AO180" s="30"/>
      <c r="AP180" s="30"/>
      <c r="AQ180" s="17"/>
      <c r="AR180" s="30"/>
      <c r="AS180" s="30"/>
      <c r="AT180" s="30"/>
    </row>
    <row r="181" spans="1:46" ht="15" customHeight="1">
      <c r="A181" s="89"/>
      <c r="B181" s="89"/>
      <c r="C181" s="89"/>
      <c r="D181" s="89"/>
      <c r="E181" s="30"/>
      <c r="F181" s="30"/>
      <c r="G181" s="17"/>
      <c r="H181" s="30"/>
      <c r="I181" s="30"/>
      <c r="J181" s="17"/>
      <c r="K181" s="17"/>
      <c r="L181" s="90"/>
      <c r="M181" s="89"/>
      <c r="N181" s="17"/>
      <c r="O181" s="17"/>
      <c r="P181" s="211"/>
      <c r="Q181" s="212"/>
      <c r="R181" s="182"/>
      <c r="S181" s="182"/>
      <c r="T181" s="30"/>
      <c r="U181" s="30"/>
      <c r="V181" s="30"/>
      <c r="W181" s="30"/>
      <c r="X181" s="30"/>
      <c r="Y181" s="30"/>
      <c r="Z181" s="30"/>
      <c r="AA181" s="30"/>
      <c r="AB181" s="30"/>
      <c r="AC181" s="17"/>
      <c r="AD181" s="17"/>
      <c r="AE181" s="211"/>
      <c r="AF181" s="212"/>
      <c r="AG181" s="213"/>
      <c r="AH181" s="213"/>
      <c r="AI181" s="182"/>
      <c r="AJ181" s="30"/>
      <c r="AK181" s="30"/>
      <c r="AL181" s="30"/>
      <c r="AM181" s="182"/>
      <c r="AN181" s="30"/>
      <c r="AO181" s="30"/>
      <c r="AP181" s="30"/>
      <c r="AQ181" s="182"/>
      <c r="AR181" s="30"/>
      <c r="AS181" s="30"/>
      <c r="AT181" s="30"/>
    </row>
    <row r="182" spans="1:46" ht="15" customHeight="1">
      <c r="A182" s="89"/>
      <c r="B182" s="89"/>
      <c r="C182" s="89"/>
      <c r="D182" s="89"/>
      <c r="E182" s="30"/>
      <c r="F182" s="30"/>
      <c r="G182" s="17"/>
      <c r="H182" s="30"/>
      <c r="I182" s="30"/>
      <c r="J182" s="17"/>
      <c r="K182" s="17"/>
      <c r="L182" s="90"/>
      <c r="M182" s="89"/>
      <c r="N182" s="17"/>
      <c r="O182" s="17"/>
      <c r="P182" s="211"/>
      <c r="Q182" s="212"/>
      <c r="R182" s="182"/>
      <c r="S182" s="182"/>
      <c r="T182" s="182"/>
      <c r="U182" s="186"/>
      <c r="V182" s="187"/>
      <c r="W182" s="182"/>
      <c r="X182" s="186"/>
      <c r="Y182" s="187"/>
      <c r="Z182" s="182"/>
      <c r="AA182" s="186"/>
      <c r="AB182" s="187"/>
      <c r="AC182" s="17"/>
      <c r="AD182" s="17"/>
      <c r="AE182" s="211"/>
      <c r="AF182" s="212"/>
      <c r="AG182" s="213"/>
      <c r="AH182" s="213"/>
      <c r="AI182" s="182"/>
      <c r="AJ182" s="182"/>
      <c r="AK182" s="186"/>
      <c r="AL182" s="187"/>
      <c r="AM182" s="182"/>
      <c r="AN182" s="182"/>
      <c r="AO182" s="186"/>
      <c r="AP182" s="187"/>
      <c r="AQ182" s="182"/>
      <c r="AR182" s="182"/>
      <c r="AS182" s="186"/>
      <c r="AT182" s="187"/>
    </row>
    <row r="183" spans="1:46" ht="15" customHeight="1">
      <c r="A183" s="89"/>
      <c r="B183" s="89"/>
      <c r="C183" s="89"/>
      <c r="D183" s="89"/>
      <c r="E183" s="30"/>
      <c r="F183" s="30"/>
      <c r="G183" s="17"/>
      <c r="H183" s="30"/>
      <c r="I183" s="30"/>
      <c r="J183" s="17"/>
      <c r="K183" s="17"/>
      <c r="L183" s="90"/>
      <c r="M183" s="89"/>
      <c r="N183" s="17"/>
      <c r="O183" s="17"/>
      <c r="P183" s="302"/>
      <c r="Q183" s="302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213"/>
      <c r="AF183" s="213"/>
      <c r="AG183" s="213"/>
      <c r="AH183" s="213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</row>
    <row r="184" spans="1:46" ht="15" customHeight="1">
      <c r="A184" s="89"/>
      <c r="B184" s="89"/>
      <c r="C184" s="89"/>
      <c r="D184" s="89"/>
      <c r="E184" s="30"/>
      <c r="F184" s="30"/>
      <c r="G184" s="17"/>
      <c r="H184" s="30"/>
      <c r="I184" s="30"/>
      <c r="J184" s="17"/>
      <c r="K184" s="17"/>
      <c r="L184" s="90"/>
      <c r="M184" s="89"/>
      <c r="N184" s="17"/>
      <c r="O184" s="17"/>
      <c r="P184" s="212"/>
      <c r="Q184" s="215"/>
      <c r="R184" s="17"/>
      <c r="S184" s="17"/>
      <c r="T184" s="30"/>
      <c r="U184" s="30"/>
      <c r="V184" s="30"/>
      <c r="W184" s="30"/>
      <c r="X184" s="30"/>
      <c r="Y184" s="30"/>
      <c r="Z184" s="30"/>
      <c r="AA184" s="30"/>
      <c r="AB184" s="30"/>
      <c r="AC184" s="17"/>
      <c r="AD184" s="17"/>
      <c r="AE184" s="216"/>
      <c r="AF184" s="17"/>
      <c r="AG184" s="127"/>
      <c r="AH184" s="127"/>
      <c r="AI184" s="17"/>
      <c r="AJ184" s="30"/>
      <c r="AK184" s="30"/>
      <c r="AL184" s="30"/>
      <c r="AM184" s="17"/>
      <c r="AN184" s="30"/>
      <c r="AO184" s="30"/>
      <c r="AP184" s="30"/>
      <c r="AQ184" s="17"/>
      <c r="AR184" s="30"/>
      <c r="AS184" s="30"/>
      <c r="AT184" s="30"/>
    </row>
    <row r="185" spans="1:46" ht="15" customHeight="1">
      <c r="A185" s="89"/>
      <c r="B185" s="89"/>
      <c r="C185" s="89"/>
      <c r="D185" s="89"/>
      <c r="E185" s="30"/>
      <c r="F185" s="30"/>
      <c r="G185" s="17"/>
      <c r="H185" s="30"/>
      <c r="I185" s="30"/>
      <c r="J185" s="17"/>
      <c r="K185" s="17"/>
      <c r="L185" s="90"/>
      <c r="M185" s="89"/>
      <c r="N185" s="17"/>
      <c r="O185" s="17"/>
      <c r="P185" s="211"/>
      <c r="Q185" s="212"/>
      <c r="R185" s="182"/>
      <c r="S185" s="182"/>
      <c r="T185" s="30"/>
      <c r="U185" s="30"/>
      <c r="V185" s="30"/>
      <c r="W185" s="30"/>
      <c r="X185" s="30"/>
      <c r="Y185" s="30"/>
      <c r="Z185" s="30"/>
      <c r="AA185" s="30"/>
      <c r="AB185" s="30"/>
      <c r="AC185" s="17"/>
      <c r="AD185" s="17"/>
      <c r="AE185" s="211"/>
      <c r="AF185" s="212"/>
      <c r="AG185" s="213"/>
      <c r="AH185" s="213"/>
      <c r="AI185" s="182"/>
      <c r="AJ185" s="30"/>
      <c r="AK185" s="30"/>
      <c r="AL185" s="30"/>
      <c r="AM185" s="182"/>
      <c r="AN185" s="30"/>
      <c r="AO185" s="30"/>
      <c r="AP185" s="30"/>
      <c r="AQ185" s="182"/>
      <c r="AR185" s="30"/>
      <c r="AS185" s="30"/>
      <c r="AT185" s="30"/>
    </row>
    <row r="186" spans="1:46" ht="15" customHeight="1">
      <c r="A186" s="89"/>
      <c r="B186" s="89"/>
      <c r="C186" s="89"/>
      <c r="D186" s="89"/>
      <c r="E186" s="30"/>
      <c r="F186" s="30"/>
      <c r="G186" s="17"/>
      <c r="H186" s="30"/>
      <c r="I186" s="30"/>
      <c r="J186" s="17"/>
      <c r="K186" s="17"/>
      <c r="L186" s="90"/>
      <c r="M186" s="89"/>
      <c r="N186" s="17"/>
      <c r="O186" s="17"/>
      <c r="P186" s="211"/>
      <c r="Q186" s="212"/>
      <c r="R186" s="182"/>
      <c r="S186" s="182"/>
      <c r="T186" s="182"/>
      <c r="U186" s="186"/>
      <c r="V186" s="187"/>
      <c r="W186" s="182"/>
      <c r="X186" s="186"/>
      <c r="Y186" s="187"/>
      <c r="Z186" s="182"/>
      <c r="AA186" s="186"/>
      <c r="AB186" s="187"/>
      <c r="AC186" s="17"/>
      <c r="AD186" s="17"/>
      <c r="AE186" s="17"/>
      <c r="AF186" s="17"/>
      <c r="AG186" s="127"/>
      <c r="AH186" s="127"/>
      <c r="AI186" s="17"/>
      <c r="AJ186" s="17"/>
      <c r="AK186" s="186"/>
      <c r="AL186" s="187"/>
      <c r="AM186" s="182"/>
      <c r="AN186" s="182"/>
      <c r="AO186" s="186"/>
      <c r="AP186" s="187"/>
      <c r="AQ186" s="182"/>
      <c r="AR186" s="182"/>
      <c r="AS186" s="186"/>
      <c r="AT186" s="186"/>
    </row>
    <row r="187" spans="1:46" ht="15" customHeight="1">
      <c r="A187" s="89"/>
      <c r="B187" s="89"/>
      <c r="C187" s="89"/>
      <c r="D187" s="89"/>
      <c r="E187" s="30"/>
      <c r="F187" s="30"/>
      <c r="G187" s="17"/>
      <c r="H187" s="30"/>
      <c r="I187" s="30"/>
      <c r="J187" s="17"/>
      <c r="K187" s="17"/>
      <c r="L187" s="90"/>
      <c r="M187" s="89"/>
      <c r="N187" s="17"/>
      <c r="O187" s="17"/>
      <c r="P187" s="302"/>
      <c r="Q187" s="302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213"/>
      <c r="AF187" s="213"/>
      <c r="AG187" s="213"/>
      <c r="AH187" s="213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</row>
    <row r="188" spans="1:46" ht="15" customHeight="1">
      <c r="A188" s="89"/>
      <c r="B188" s="89"/>
      <c r="C188" s="89"/>
      <c r="D188" s="89"/>
      <c r="E188" s="30"/>
      <c r="F188" s="30"/>
      <c r="G188" s="17"/>
      <c r="H188" s="30"/>
      <c r="I188" s="30"/>
      <c r="J188" s="17"/>
      <c r="K188" s="17"/>
      <c r="L188" s="90"/>
      <c r="M188" s="89"/>
      <c r="N188" s="17"/>
      <c r="O188" s="17"/>
      <c r="P188" s="212"/>
      <c r="Q188" s="215"/>
      <c r="R188" s="17"/>
      <c r="S188" s="17"/>
      <c r="T188" s="30"/>
      <c r="U188" s="30"/>
      <c r="V188" s="30"/>
      <c r="W188" s="30"/>
      <c r="X188" s="30"/>
      <c r="Y188" s="30"/>
      <c r="Z188" s="30"/>
      <c r="AA188" s="30"/>
      <c r="AB188" s="30"/>
      <c r="AC188" s="17"/>
      <c r="AD188" s="17"/>
      <c r="AE188" s="216"/>
      <c r="AF188" s="17"/>
      <c r="AG188" s="127"/>
      <c r="AH188" s="127"/>
      <c r="AI188" s="17"/>
      <c r="AJ188" s="30"/>
      <c r="AK188" s="30"/>
      <c r="AL188" s="30"/>
      <c r="AM188" s="17"/>
      <c r="AN188" s="30"/>
      <c r="AO188" s="30"/>
      <c r="AP188" s="30"/>
      <c r="AQ188" s="17"/>
      <c r="AR188" s="30"/>
      <c r="AS188" s="30"/>
      <c r="AT188" s="30"/>
    </row>
    <row r="189" spans="1:46" ht="15" customHeight="1">
      <c r="A189" s="89"/>
      <c r="B189" s="89"/>
      <c r="C189" s="89"/>
      <c r="D189" s="89"/>
      <c r="E189" s="30"/>
      <c r="F189" s="30"/>
      <c r="G189" s="17"/>
      <c r="H189" s="30"/>
      <c r="I189" s="30"/>
      <c r="J189" s="17"/>
      <c r="K189" s="17"/>
      <c r="L189" s="90"/>
      <c r="M189" s="89"/>
      <c r="N189" s="17"/>
      <c r="O189" s="17"/>
      <c r="P189" s="211"/>
      <c r="Q189" s="212"/>
      <c r="R189" s="182"/>
      <c r="S189" s="182"/>
      <c r="T189" s="30"/>
      <c r="U189" s="30"/>
      <c r="V189" s="30"/>
      <c r="W189" s="30"/>
      <c r="X189" s="30"/>
      <c r="Y189" s="30"/>
      <c r="Z189" s="30"/>
      <c r="AA189" s="30"/>
      <c r="AB189" s="30"/>
      <c r="AC189" s="17"/>
      <c r="AD189" s="17"/>
      <c r="AE189" s="211"/>
      <c r="AF189" s="212"/>
      <c r="AG189" s="213"/>
      <c r="AH189" s="213"/>
      <c r="AI189" s="17"/>
      <c r="AJ189" s="30"/>
      <c r="AK189" s="30"/>
      <c r="AL189" s="30"/>
      <c r="AM189" s="182"/>
      <c r="AN189" s="30"/>
      <c r="AO189" s="30"/>
      <c r="AP189" s="30"/>
      <c r="AQ189" s="182"/>
      <c r="AR189" s="30"/>
      <c r="AS189" s="30"/>
      <c r="AT189" s="30"/>
    </row>
    <row r="190" spans="1:46" ht="15" customHeight="1">
      <c r="A190" s="89"/>
      <c r="B190" s="89"/>
      <c r="C190" s="89"/>
      <c r="D190" s="89"/>
      <c r="E190" s="30"/>
      <c r="F190" s="30"/>
      <c r="G190" s="17"/>
      <c r="H190" s="30"/>
      <c r="I190" s="30"/>
      <c r="J190" s="17"/>
      <c r="K190" s="17"/>
      <c r="L190" s="90"/>
      <c r="M190" s="89"/>
      <c r="N190" s="17"/>
      <c r="O190" s="17"/>
      <c r="P190" s="215"/>
      <c r="Q190" s="215"/>
      <c r="R190" s="17"/>
      <c r="S190" s="17"/>
      <c r="T190" s="182"/>
      <c r="U190" s="186"/>
      <c r="V190" s="187"/>
      <c r="W190" s="182"/>
      <c r="X190" s="186"/>
      <c r="Y190" s="187"/>
      <c r="Z190" s="182"/>
      <c r="AA190" s="186"/>
      <c r="AB190" s="187"/>
      <c r="AC190" s="17"/>
      <c r="AD190" s="17"/>
      <c r="AE190" s="211"/>
      <c r="AF190" s="212"/>
      <c r="AG190" s="213"/>
      <c r="AH190" s="213"/>
      <c r="AI190" s="17"/>
      <c r="AJ190" s="182"/>
      <c r="AK190" s="186"/>
      <c r="AL190" s="187"/>
      <c r="AM190" s="17"/>
      <c r="AN190" s="182"/>
      <c r="AO190" s="186"/>
      <c r="AP190" s="187"/>
      <c r="AQ190" s="17"/>
      <c r="AR190" s="182"/>
      <c r="AS190" s="186"/>
      <c r="AT190" s="187"/>
    </row>
    <row r="191" spans="1:46" ht="15" customHeight="1">
      <c r="A191" s="89"/>
      <c r="B191" s="89"/>
      <c r="C191" s="89"/>
      <c r="D191" s="89"/>
      <c r="E191" s="30"/>
      <c r="F191" s="30"/>
      <c r="G191" s="17"/>
      <c r="H191" s="30"/>
      <c r="I191" s="30"/>
      <c r="J191" s="17"/>
      <c r="K191" s="17"/>
      <c r="L191" s="90"/>
      <c r="M191" s="89"/>
      <c r="N191" s="17"/>
      <c r="O191" s="17"/>
      <c r="P191" s="302"/>
      <c r="Q191" s="302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213"/>
      <c r="AF191" s="213"/>
      <c r="AG191" s="213"/>
      <c r="AH191" s="213"/>
      <c r="AI191" s="182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</row>
    <row r="192" spans="1:46" ht="15" customHeight="1">
      <c r="A192" s="89"/>
      <c r="B192" s="89"/>
      <c r="C192" s="89"/>
      <c r="D192" s="89"/>
      <c r="E192" s="30"/>
      <c r="F192" s="30"/>
      <c r="G192" s="17"/>
      <c r="H192" s="30"/>
      <c r="I192" s="30"/>
      <c r="J192" s="17"/>
      <c r="K192" s="17"/>
      <c r="L192" s="90"/>
      <c r="M192" s="89"/>
      <c r="N192" s="17"/>
      <c r="O192" s="17"/>
      <c r="P192" s="212"/>
      <c r="Q192" s="215"/>
      <c r="R192" s="17"/>
      <c r="S192" s="17"/>
      <c r="T192" s="30"/>
      <c r="U192" s="30"/>
      <c r="V192" s="30"/>
      <c r="W192" s="30"/>
      <c r="X192" s="30"/>
      <c r="Y192" s="30"/>
      <c r="Z192" s="30"/>
      <c r="AA192" s="30"/>
      <c r="AB192" s="30"/>
      <c r="AC192" s="17"/>
      <c r="AD192" s="17"/>
      <c r="AE192" s="216"/>
      <c r="AF192" s="17"/>
      <c r="AG192" s="127"/>
      <c r="AH192" s="127"/>
      <c r="AI192" s="182"/>
      <c r="AJ192" s="30"/>
      <c r="AK192" s="30"/>
      <c r="AL192" s="30"/>
      <c r="AM192" s="17"/>
      <c r="AN192" s="30"/>
      <c r="AO192" s="30"/>
      <c r="AP192" s="30"/>
      <c r="AQ192" s="17"/>
      <c r="AR192" s="30"/>
      <c r="AS192" s="30"/>
      <c r="AT192" s="30"/>
    </row>
    <row r="193" spans="1:46" ht="15" customHeight="1">
      <c r="A193" s="89"/>
      <c r="B193" s="89"/>
      <c r="C193" s="89"/>
      <c r="D193" s="89"/>
      <c r="E193" s="30"/>
      <c r="F193" s="30"/>
      <c r="G193" s="17"/>
      <c r="H193" s="30"/>
      <c r="I193" s="30"/>
      <c r="J193" s="17"/>
      <c r="K193" s="17"/>
      <c r="L193" s="90"/>
      <c r="M193" s="89"/>
      <c r="N193" s="17"/>
      <c r="O193" s="17"/>
      <c r="P193" s="211"/>
      <c r="Q193" s="212"/>
      <c r="R193" s="182"/>
      <c r="S193" s="182"/>
      <c r="T193" s="30"/>
      <c r="U193" s="30"/>
      <c r="V193" s="30"/>
      <c r="W193" s="30"/>
      <c r="X193" s="30"/>
      <c r="Y193" s="30"/>
      <c r="Z193" s="30"/>
      <c r="AA193" s="30"/>
      <c r="AB193" s="30"/>
      <c r="AC193" s="17"/>
      <c r="AD193" s="17"/>
      <c r="AE193" s="211"/>
      <c r="AF193" s="212"/>
      <c r="AG193" s="213"/>
      <c r="AH193" s="213"/>
      <c r="AI193" s="17"/>
      <c r="AJ193" s="30"/>
      <c r="AK193" s="30"/>
      <c r="AL193" s="30"/>
      <c r="AM193" s="182"/>
      <c r="AN193" s="30"/>
      <c r="AO193" s="30"/>
      <c r="AP193" s="30"/>
      <c r="AQ193" s="182"/>
      <c r="AR193" s="30"/>
      <c r="AS193" s="30"/>
      <c r="AT193" s="30"/>
    </row>
    <row r="194" spans="1:46" ht="15" customHeight="1">
      <c r="A194" s="89"/>
      <c r="B194" s="89"/>
      <c r="C194" s="89"/>
      <c r="D194" s="89"/>
      <c r="E194" s="30"/>
      <c r="F194" s="30"/>
      <c r="G194" s="17"/>
      <c r="H194" s="30"/>
      <c r="I194" s="30"/>
      <c r="J194" s="17"/>
      <c r="K194" s="17"/>
      <c r="L194" s="90"/>
      <c r="M194" s="89"/>
      <c r="N194" s="17"/>
      <c r="O194" s="17"/>
      <c r="P194" s="215"/>
      <c r="Q194" s="215"/>
      <c r="R194" s="17"/>
      <c r="S194" s="17"/>
      <c r="T194" s="17"/>
      <c r="U194" s="186"/>
      <c r="V194" s="187"/>
      <c r="W194" s="182"/>
      <c r="X194" s="186"/>
      <c r="Y194" s="187"/>
      <c r="Z194" s="182"/>
      <c r="AA194" s="186"/>
      <c r="AB194" s="186"/>
      <c r="AC194" s="186"/>
      <c r="AD194" s="186"/>
      <c r="AE194" s="211"/>
      <c r="AF194" s="212"/>
      <c r="AG194" s="213"/>
      <c r="AH194" s="213"/>
      <c r="AI194" s="17"/>
      <c r="AJ194" s="30"/>
      <c r="AK194" s="30"/>
      <c r="AL194" s="30"/>
      <c r="AM194" s="182"/>
      <c r="AN194" s="30"/>
      <c r="AO194" s="30"/>
      <c r="AP194" s="30"/>
      <c r="AQ194" s="182"/>
      <c r="AR194" s="30"/>
      <c r="AS194" s="30"/>
      <c r="AT194" s="30"/>
    </row>
    <row r="195" spans="1:46" ht="15" customHeight="1">
      <c r="A195" s="89"/>
      <c r="B195" s="89"/>
      <c r="C195" s="89"/>
      <c r="D195" s="89"/>
      <c r="E195" s="30"/>
      <c r="F195" s="30"/>
      <c r="G195" s="17"/>
      <c r="H195" s="30"/>
      <c r="I195" s="30"/>
      <c r="J195" s="17"/>
      <c r="K195" s="17"/>
      <c r="L195" s="90"/>
      <c r="M195" s="89"/>
      <c r="N195" s="17"/>
      <c r="O195" s="17"/>
      <c r="P195" s="212"/>
      <c r="Q195" s="212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211"/>
      <c r="AF195" s="212"/>
      <c r="AG195" s="213"/>
      <c r="AH195" s="213"/>
      <c r="AI195" s="17"/>
      <c r="AJ195" s="30"/>
      <c r="AK195" s="30"/>
      <c r="AL195" s="30"/>
      <c r="AM195" s="182"/>
      <c r="AN195" s="30"/>
      <c r="AO195" s="30"/>
      <c r="AP195" s="30"/>
      <c r="AQ195" s="182"/>
      <c r="AR195" s="30"/>
      <c r="AS195" s="30"/>
      <c r="AT195" s="30"/>
    </row>
    <row r="196" spans="1:46" ht="15" customHeight="1">
      <c r="A196" s="89"/>
      <c r="B196" s="89"/>
      <c r="C196" s="89"/>
      <c r="D196" s="89"/>
      <c r="E196" s="30"/>
      <c r="F196" s="30"/>
      <c r="G196" s="17"/>
      <c r="H196" s="30"/>
      <c r="I196" s="30"/>
      <c r="J196" s="17"/>
      <c r="K196" s="17"/>
      <c r="L196" s="90"/>
      <c r="M196" s="89"/>
      <c r="N196" s="17"/>
      <c r="O196" s="17"/>
      <c r="P196" s="212"/>
      <c r="Q196" s="215"/>
      <c r="R196" s="17"/>
      <c r="S196" s="17"/>
      <c r="T196" s="30"/>
      <c r="U196" s="30"/>
      <c r="V196" s="30"/>
      <c r="W196" s="30"/>
      <c r="X196" s="30"/>
      <c r="Y196" s="30"/>
      <c r="Z196" s="30"/>
      <c r="AA196" s="30"/>
      <c r="AB196" s="30"/>
      <c r="AC196" s="17"/>
      <c r="AD196" s="17"/>
      <c r="AE196" s="211"/>
      <c r="AF196" s="212"/>
      <c r="AG196" s="213"/>
      <c r="AH196" s="213"/>
      <c r="AI196" s="17"/>
      <c r="AJ196" s="30"/>
      <c r="AK196" s="30"/>
      <c r="AL196" s="30"/>
      <c r="AM196" s="182"/>
      <c r="AN196" s="30"/>
      <c r="AO196" s="30"/>
      <c r="AP196" s="30"/>
      <c r="AQ196" s="182"/>
      <c r="AR196" s="30"/>
      <c r="AS196" s="30"/>
      <c r="AT196" s="30"/>
    </row>
    <row r="197" spans="1:46" ht="15" customHeight="1">
      <c r="A197" s="89"/>
      <c r="B197" s="89"/>
      <c r="C197" s="89"/>
      <c r="D197" s="89"/>
      <c r="E197" s="30"/>
      <c r="F197" s="30"/>
      <c r="G197" s="17"/>
      <c r="H197" s="30"/>
      <c r="I197" s="30"/>
      <c r="J197" s="17"/>
      <c r="K197" s="17"/>
      <c r="L197" s="90"/>
      <c r="M197" s="89"/>
      <c r="N197" s="17"/>
      <c r="O197" s="17"/>
      <c r="P197" s="211"/>
      <c r="Q197" s="212"/>
      <c r="R197" s="182"/>
      <c r="S197" s="182"/>
      <c r="T197" s="30"/>
      <c r="U197" s="30"/>
      <c r="V197" s="30"/>
      <c r="W197" s="30"/>
      <c r="X197" s="30"/>
      <c r="Y197" s="30"/>
      <c r="Z197" s="30"/>
      <c r="AA197" s="30"/>
      <c r="AB197" s="30"/>
      <c r="AC197" s="17"/>
      <c r="AD197" s="17"/>
      <c r="AE197" s="211"/>
      <c r="AF197" s="212"/>
      <c r="AG197" s="213"/>
      <c r="AH197" s="213"/>
      <c r="AI197" s="17"/>
      <c r="AJ197" s="30"/>
      <c r="AK197" s="30"/>
      <c r="AL197" s="30"/>
      <c r="AM197" s="182"/>
      <c r="AN197" s="30"/>
      <c r="AO197" s="30"/>
      <c r="AP197" s="30"/>
      <c r="AQ197" s="182"/>
      <c r="AR197" s="30"/>
      <c r="AS197" s="30"/>
      <c r="AT197" s="30"/>
    </row>
    <row r="198" spans="1:46" ht="15" customHeight="1">
      <c r="A198" s="89"/>
      <c r="B198" s="89"/>
      <c r="C198" s="89"/>
      <c r="D198" s="89"/>
      <c r="E198" s="30"/>
      <c r="F198" s="30"/>
      <c r="G198" s="17"/>
      <c r="H198" s="30"/>
      <c r="I198" s="30"/>
      <c r="J198" s="17"/>
      <c r="K198" s="17"/>
      <c r="L198" s="90"/>
      <c r="M198" s="89"/>
      <c r="N198" s="17"/>
      <c r="O198" s="17"/>
      <c r="P198" s="211"/>
      <c r="Q198" s="212"/>
      <c r="R198" s="182"/>
      <c r="S198" s="182"/>
      <c r="T198" s="182"/>
      <c r="U198" s="186"/>
      <c r="V198" s="187"/>
      <c r="W198" s="182"/>
      <c r="X198" s="186"/>
      <c r="Y198" s="187"/>
      <c r="Z198" s="182"/>
      <c r="AA198" s="186"/>
      <c r="AB198" s="187"/>
      <c r="AC198" s="17"/>
      <c r="AD198" s="17"/>
      <c r="AE198" s="211"/>
      <c r="AF198" s="212"/>
      <c r="AG198" s="213"/>
      <c r="AH198" s="213"/>
      <c r="AI198" s="17"/>
      <c r="AJ198" s="30"/>
      <c r="AK198" s="30"/>
      <c r="AL198" s="30"/>
      <c r="AM198" s="182"/>
      <c r="AN198" s="30"/>
      <c r="AO198" s="30"/>
      <c r="AP198" s="30"/>
      <c r="AQ198" s="182"/>
      <c r="AR198" s="30"/>
      <c r="AS198" s="30"/>
      <c r="AT198" s="30"/>
    </row>
    <row r="199" spans="1:46" ht="15" customHeight="1">
      <c r="A199" s="89"/>
      <c r="B199" s="89"/>
      <c r="C199" s="89"/>
      <c r="D199" s="89"/>
      <c r="E199" s="30"/>
      <c r="F199" s="30"/>
      <c r="G199" s="17"/>
      <c r="H199" s="30"/>
      <c r="I199" s="30"/>
      <c r="J199" s="17"/>
      <c r="K199" s="17"/>
      <c r="L199" s="90"/>
      <c r="M199" s="89"/>
      <c r="N199" s="17"/>
      <c r="O199" s="17"/>
      <c r="P199" s="212"/>
      <c r="Q199" s="212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211"/>
      <c r="AF199" s="212"/>
      <c r="AG199" s="213"/>
      <c r="AH199" s="213"/>
      <c r="AI199" s="17"/>
      <c r="AJ199" s="30"/>
      <c r="AK199" s="30"/>
      <c r="AL199" s="30"/>
      <c r="AM199" s="182"/>
      <c r="AN199" s="30"/>
      <c r="AO199" s="30"/>
      <c r="AP199" s="30"/>
      <c r="AQ199" s="182"/>
      <c r="AR199" s="30"/>
      <c r="AS199" s="30"/>
      <c r="AT199" s="30"/>
    </row>
    <row r="200" spans="1:46" ht="15" customHeight="1">
      <c r="A200" s="89"/>
      <c r="B200" s="89"/>
      <c r="C200" s="89"/>
      <c r="D200" s="89"/>
      <c r="E200" s="30"/>
      <c r="F200" s="30"/>
      <c r="G200" s="17"/>
      <c r="H200" s="30"/>
      <c r="I200" s="30"/>
      <c r="J200" s="17"/>
      <c r="K200" s="17"/>
      <c r="L200" s="90"/>
      <c r="M200" s="89"/>
      <c r="N200" s="17"/>
      <c r="O200" s="17"/>
      <c r="P200" s="212"/>
      <c r="Q200" s="215"/>
      <c r="R200" s="17"/>
      <c r="S200" s="17"/>
      <c r="T200" s="30"/>
      <c r="U200" s="30"/>
      <c r="V200" s="30"/>
      <c r="W200" s="30"/>
      <c r="X200" s="30"/>
      <c r="Y200" s="30"/>
      <c r="Z200" s="30"/>
      <c r="AA200" s="30"/>
      <c r="AB200" s="30"/>
      <c r="AC200" s="17"/>
      <c r="AD200" s="17"/>
      <c r="AE200" s="211"/>
      <c r="AF200" s="212"/>
      <c r="AG200" s="213"/>
      <c r="AH200" s="213"/>
      <c r="AI200" s="17"/>
      <c r="AJ200" s="30"/>
      <c r="AK200" s="30"/>
      <c r="AL200" s="30"/>
      <c r="AM200" s="182"/>
      <c r="AN200" s="30"/>
      <c r="AO200" s="30"/>
      <c r="AP200" s="30"/>
      <c r="AQ200" s="182"/>
      <c r="AR200" s="30"/>
      <c r="AS200" s="30"/>
      <c r="AT200" s="30"/>
    </row>
    <row r="201" spans="1:46" ht="15" customHeight="1">
      <c r="A201" s="89"/>
      <c r="B201" s="89"/>
      <c r="C201" s="89"/>
      <c r="D201" s="89"/>
      <c r="E201" s="30"/>
      <c r="F201" s="30"/>
      <c r="G201" s="17"/>
      <c r="H201" s="30"/>
      <c r="I201" s="30"/>
      <c r="J201" s="17"/>
      <c r="K201" s="17"/>
      <c r="L201" s="90"/>
      <c r="M201" s="89"/>
      <c r="N201" s="17"/>
      <c r="O201" s="17"/>
      <c r="P201" s="211"/>
      <c r="Q201" s="212"/>
      <c r="R201" s="182"/>
      <c r="S201" s="182"/>
      <c r="T201" s="30"/>
      <c r="U201" s="30"/>
      <c r="V201" s="30"/>
      <c r="W201" s="30"/>
      <c r="X201" s="30"/>
      <c r="Y201" s="30"/>
      <c r="Z201" s="30"/>
      <c r="AA201" s="30"/>
      <c r="AB201" s="30"/>
      <c r="AC201" s="17"/>
      <c r="AD201" s="17"/>
      <c r="AE201" s="211"/>
      <c r="AF201" s="212"/>
      <c r="AG201" s="213"/>
      <c r="AH201" s="213"/>
      <c r="AI201" s="17"/>
      <c r="AJ201" s="30"/>
      <c r="AK201" s="30"/>
      <c r="AL201" s="30"/>
      <c r="AM201" s="182"/>
      <c r="AN201" s="30"/>
      <c r="AO201" s="30"/>
      <c r="AP201" s="30"/>
      <c r="AQ201" s="182"/>
      <c r="AR201" s="30"/>
      <c r="AS201" s="30"/>
      <c r="AT201" s="30"/>
    </row>
    <row r="202" spans="1:46" ht="15" customHeight="1">
      <c r="A202" s="89"/>
      <c r="B202" s="89"/>
      <c r="C202" s="89"/>
      <c r="D202" s="89"/>
      <c r="E202" s="30"/>
      <c r="F202" s="30"/>
      <c r="G202" s="17"/>
      <c r="H202" s="30"/>
      <c r="I202" s="30"/>
      <c r="J202" s="17"/>
      <c r="K202" s="17"/>
      <c r="L202" s="90"/>
      <c r="M202" s="89"/>
      <c r="N202" s="17"/>
      <c r="O202" s="17"/>
      <c r="P202" s="215"/>
      <c r="Q202" s="215"/>
      <c r="R202" s="17"/>
      <c r="S202" s="17"/>
      <c r="T202" s="17"/>
      <c r="U202" s="186"/>
      <c r="V202" s="187"/>
      <c r="W202" s="182"/>
      <c r="X202" s="186"/>
      <c r="Y202" s="187"/>
      <c r="Z202" s="182"/>
      <c r="AA202" s="186"/>
      <c r="AB202" s="186"/>
      <c r="AC202" s="186"/>
      <c r="AD202" s="17"/>
      <c r="AE202" s="211"/>
      <c r="AF202" s="212"/>
      <c r="AG202" s="213"/>
      <c r="AH202" s="213"/>
      <c r="AI202" s="17"/>
      <c r="AJ202" s="30"/>
      <c r="AK202" s="30"/>
      <c r="AL202" s="30"/>
      <c r="AM202" s="182"/>
      <c r="AN202" s="30"/>
      <c r="AO202" s="30"/>
      <c r="AP202" s="30"/>
      <c r="AQ202" s="182"/>
      <c r="AR202" s="30"/>
      <c r="AS202" s="30"/>
      <c r="AT202" s="30"/>
    </row>
    <row r="203" spans="1:46" ht="15" customHeight="1">
      <c r="A203" s="89"/>
      <c r="B203" s="89"/>
      <c r="C203" s="89"/>
      <c r="D203" s="89"/>
      <c r="E203" s="30"/>
      <c r="F203" s="30"/>
      <c r="G203" s="17"/>
      <c r="H203" s="30"/>
      <c r="I203" s="30"/>
      <c r="J203" s="17"/>
      <c r="K203" s="17"/>
      <c r="L203" s="90"/>
      <c r="M203" s="89"/>
      <c r="N203" s="17"/>
      <c r="O203" s="17"/>
      <c r="P203" s="212"/>
      <c r="Q203" s="212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213"/>
      <c r="AE203" s="211"/>
      <c r="AF203" s="212"/>
      <c r="AG203" s="213"/>
      <c r="AH203" s="213"/>
      <c r="AI203" s="17"/>
      <c r="AJ203" s="30"/>
      <c r="AK203" s="30"/>
      <c r="AL203" s="30"/>
      <c r="AM203" s="182"/>
      <c r="AN203" s="30"/>
      <c r="AO203" s="30"/>
      <c r="AP203" s="30"/>
      <c r="AQ203" s="182"/>
      <c r="AR203" s="30"/>
      <c r="AS203" s="30"/>
      <c r="AT203" s="30"/>
    </row>
    <row r="204" spans="1:46" ht="15" customHeight="1">
      <c r="A204" s="89"/>
      <c r="B204" s="89"/>
      <c r="C204" s="89"/>
      <c r="D204" s="89"/>
      <c r="E204" s="30"/>
      <c r="F204" s="30"/>
      <c r="G204" s="17"/>
      <c r="H204" s="30"/>
      <c r="I204" s="30"/>
      <c r="J204" s="17"/>
      <c r="K204" s="17"/>
      <c r="L204" s="90"/>
      <c r="M204" s="89"/>
      <c r="N204" s="17"/>
      <c r="O204" s="17"/>
      <c r="P204" s="212"/>
      <c r="Q204" s="215"/>
      <c r="R204" s="17"/>
      <c r="S204" s="17"/>
      <c r="T204" s="30"/>
      <c r="U204" s="30"/>
      <c r="V204" s="30"/>
      <c r="W204" s="30"/>
      <c r="X204" s="30"/>
      <c r="Y204" s="30"/>
      <c r="Z204" s="30"/>
      <c r="AA204" s="30"/>
      <c r="AB204" s="30"/>
      <c r="AC204" s="17"/>
      <c r="AD204" s="217"/>
      <c r="AE204" s="211"/>
      <c r="AF204" s="212"/>
      <c r="AG204" s="213"/>
      <c r="AH204" s="213"/>
      <c r="AI204" s="17"/>
      <c r="AJ204" s="30"/>
      <c r="AK204" s="30"/>
      <c r="AL204" s="30"/>
      <c r="AM204" s="182"/>
      <c r="AN204" s="30"/>
      <c r="AO204" s="30"/>
      <c r="AP204" s="30"/>
      <c r="AQ204" s="182"/>
      <c r="AR204" s="30"/>
      <c r="AS204" s="30"/>
      <c r="AT204" s="30"/>
    </row>
    <row r="205" spans="1:46" ht="15" customHeight="1">
      <c r="A205" s="89"/>
      <c r="B205" s="89"/>
      <c r="C205" s="89"/>
      <c r="D205" s="89"/>
      <c r="E205" s="30"/>
      <c r="F205" s="30"/>
      <c r="G205" s="17"/>
      <c r="H205" s="30"/>
      <c r="I205" s="30"/>
      <c r="J205" s="17"/>
      <c r="K205" s="17"/>
      <c r="L205" s="90"/>
      <c r="M205" s="89"/>
      <c r="N205" s="17"/>
      <c r="O205" s="17"/>
      <c r="P205" s="211"/>
      <c r="Q205" s="212"/>
      <c r="R205" s="17"/>
      <c r="S205" s="17"/>
      <c r="T205" s="30"/>
      <c r="U205" s="30"/>
      <c r="V205" s="30"/>
      <c r="W205" s="30"/>
      <c r="X205" s="30"/>
      <c r="Y205" s="30"/>
      <c r="Z205" s="30"/>
      <c r="AA205" s="30"/>
      <c r="AB205" s="30"/>
      <c r="AC205" s="17"/>
      <c r="AD205" s="217"/>
      <c r="AE205" s="211"/>
      <c r="AF205" s="212"/>
      <c r="AG205" s="213"/>
      <c r="AH205" s="213"/>
      <c r="AI205" s="17"/>
      <c r="AJ205" s="30"/>
      <c r="AK205" s="30"/>
      <c r="AL205" s="30"/>
      <c r="AM205" s="182"/>
      <c r="AN205" s="30"/>
      <c r="AO205" s="30"/>
      <c r="AP205" s="30"/>
      <c r="AQ205" s="182"/>
      <c r="AR205" s="30"/>
      <c r="AS205" s="30"/>
      <c r="AT205" s="30"/>
    </row>
    <row r="206" spans="1:46" ht="15" customHeight="1">
      <c r="A206" s="89"/>
      <c r="B206" s="89"/>
      <c r="C206" s="89"/>
      <c r="D206" s="89"/>
      <c r="E206" s="30"/>
      <c r="F206" s="30"/>
      <c r="G206" s="17"/>
      <c r="H206" s="30"/>
      <c r="I206" s="30"/>
      <c r="J206" s="17"/>
      <c r="K206" s="17"/>
      <c r="L206" s="90"/>
      <c r="M206" s="89"/>
      <c r="N206" s="17"/>
      <c r="O206" s="17"/>
      <c r="P206" s="211"/>
      <c r="Q206" s="212"/>
      <c r="R206" s="17"/>
      <c r="S206" s="17"/>
      <c r="T206" s="182"/>
      <c r="U206" s="186"/>
      <c r="V206" s="187"/>
      <c r="W206" s="182"/>
      <c r="X206" s="186"/>
      <c r="Y206" s="187"/>
      <c r="Z206" s="182"/>
      <c r="AA206" s="186"/>
      <c r="AB206" s="187"/>
      <c r="AC206" s="17"/>
      <c r="AD206" s="217"/>
      <c r="AE206" s="211"/>
      <c r="AF206" s="212"/>
      <c r="AG206" s="213"/>
      <c r="AH206" s="213"/>
      <c r="AI206" s="17"/>
      <c r="AJ206" s="30"/>
      <c r="AK206" s="30"/>
      <c r="AL206" s="30"/>
      <c r="AM206" s="182"/>
      <c r="AN206" s="30"/>
      <c r="AO206" s="30"/>
      <c r="AP206" s="30"/>
      <c r="AQ206" s="182"/>
      <c r="AR206" s="30"/>
      <c r="AS206" s="30"/>
      <c r="AT206" s="30"/>
    </row>
    <row r="207" spans="1:46" ht="15" customHeight="1">
      <c r="A207" s="89"/>
      <c r="B207" s="89"/>
      <c r="C207" s="89"/>
      <c r="D207" s="89"/>
      <c r="E207" s="30"/>
      <c r="F207" s="30"/>
      <c r="G207" s="17"/>
      <c r="H207" s="30"/>
      <c r="I207" s="30"/>
      <c r="J207" s="17"/>
      <c r="K207" s="17"/>
      <c r="L207" s="90"/>
      <c r="M207" s="89"/>
      <c r="N207" s="17"/>
      <c r="O207" s="17"/>
      <c r="P207" s="212"/>
      <c r="Q207" s="212"/>
      <c r="R207" s="182"/>
      <c r="S207" s="182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211"/>
      <c r="AF207" s="212"/>
      <c r="AG207" s="213"/>
      <c r="AH207" s="213"/>
      <c r="AI207" s="17"/>
      <c r="AJ207" s="30"/>
      <c r="AK207" s="30"/>
      <c r="AL207" s="30"/>
      <c r="AM207" s="182"/>
      <c r="AN207" s="30"/>
      <c r="AO207" s="30"/>
      <c r="AP207" s="30"/>
      <c r="AQ207" s="182"/>
      <c r="AR207" s="30"/>
      <c r="AS207" s="30"/>
      <c r="AT207" s="30"/>
    </row>
    <row r="208" spans="1:46" ht="15" customHeight="1">
      <c r="A208" s="89"/>
      <c r="B208" s="89"/>
      <c r="C208" s="89"/>
      <c r="D208" s="89"/>
      <c r="E208" s="30"/>
      <c r="F208" s="30"/>
      <c r="G208" s="17"/>
      <c r="H208" s="30"/>
      <c r="I208" s="30"/>
      <c r="J208" s="17"/>
      <c r="K208" s="17"/>
      <c r="L208" s="90"/>
      <c r="M208" s="89"/>
      <c r="N208" s="17"/>
      <c r="O208" s="17"/>
      <c r="P208" s="212"/>
      <c r="Q208" s="215"/>
      <c r="R208" s="182"/>
      <c r="S208" s="182"/>
      <c r="T208" s="30"/>
      <c r="U208" s="30"/>
      <c r="V208" s="30"/>
      <c r="W208" s="30"/>
      <c r="X208" s="30"/>
      <c r="Y208" s="30"/>
      <c r="Z208" s="30"/>
      <c r="AA208" s="30"/>
      <c r="AB208" s="30"/>
      <c r="AC208" s="17"/>
      <c r="AD208" s="17"/>
      <c r="AE208" s="211"/>
      <c r="AF208" s="212"/>
      <c r="AG208" s="213"/>
      <c r="AH208" s="213"/>
      <c r="AI208" s="17"/>
      <c r="AJ208" s="30"/>
      <c r="AK208" s="30"/>
      <c r="AL208" s="30"/>
      <c r="AM208" s="182"/>
      <c r="AN208" s="30"/>
      <c r="AO208" s="30"/>
      <c r="AP208" s="30"/>
      <c r="AQ208" s="182"/>
      <c r="AR208" s="30"/>
      <c r="AS208" s="30"/>
      <c r="AT208" s="30"/>
    </row>
    <row r="209" spans="1:46" ht="15" customHeight="1">
      <c r="A209" s="89"/>
      <c r="B209" s="89"/>
      <c r="C209" s="89"/>
      <c r="D209" s="89"/>
      <c r="E209" s="30"/>
      <c r="F209" s="30"/>
      <c r="G209" s="17"/>
      <c r="H209" s="30"/>
      <c r="I209" s="30"/>
      <c r="J209" s="17"/>
      <c r="K209" s="17"/>
      <c r="L209" s="90"/>
      <c r="M209" s="89"/>
      <c r="N209" s="17"/>
      <c r="O209" s="17"/>
      <c r="P209" s="211"/>
      <c r="Q209" s="212"/>
      <c r="R209" s="17"/>
      <c r="S209" s="17"/>
      <c r="T209" s="30"/>
      <c r="U209" s="30"/>
      <c r="V209" s="30"/>
      <c r="W209" s="30"/>
      <c r="X209" s="30"/>
      <c r="Y209" s="30"/>
      <c r="Z209" s="30"/>
      <c r="AA209" s="30"/>
      <c r="AB209" s="30"/>
      <c r="AC209" s="17"/>
      <c r="AD209" s="17"/>
      <c r="AE209" s="211"/>
      <c r="AF209" s="212"/>
      <c r="AG209" s="213"/>
      <c r="AH209" s="213"/>
      <c r="AI209" s="17"/>
      <c r="AJ209" s="30"/>
      <c r="AK209" s="30"/>
      <c r="AL209" s="30"/>
      <c r="AM209" s="182"/>
      <c r="AN209" s="30"/>
      <c r="AO209" s="30"/>
      <c r="AP209" s="30"/>
      <c r="AQ209" s="182"/>
      <c r="AR209" s="30"/>
      <c r="AS209" s="30"/>
      <c r="AT209" s="30"/>
    </row>
    <row r="210" spans="1:46" ht="15" customHeight="1">
      <c r="A210" s="89"/>
      <c r="B210" s="89"/>
      <c r="C210" s="89"/>
      <c r="D210" s="89"/>
      <c r="E210" s="30"/>
      <c r="F210" s="30"/>
      <c r="G210" s="17"/>
      <c r="H210" s="30"/>
      <c r="I210" s="30"/>
      <c r="J210" s="17"/>
      <c r="K210" s="17"/>
      <c r="L210" s="90"/>
      <c r="M210" s="89"/>
      <c r="N210" s="17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193"/>
      <c r="AF210" s="193"/>
      <c r="AG210" s="214"/>
      <c r="AH210" s="214"/>
      <c r="AI210" s="193"/>
      <c r="AJ210" s="193"/>
      <c r="AK210" s="193"/>
      <c r="AL210" s="193"/>
      <c r="AM210" s="193"/>
      <c r="AN210" s="193"/>
      <c r="AO210" s="193"/>
      <c r="AP210" s="193"/>
      <c r="AQ210" s="193"/>
      <c r="AR210" s="193"/>
      <c r="AS210" s="193"/>
      <c r="AT210" s="193"/>
    </row>
    <row r="211" spans="1:30" ht="15" customHeight="1">
      <c r="A211" s="89"/>
      <c r="B211" s="89"/>
      <c r="C211" s="89"/>
      <c r="D211" s="89"/>
      <c r="E211" s="30"/>
      <c r="F211" s="30"/>
      <c r="G211" s="17"/>
      <c r="H211" s="30"/>
      <c r="I211" s="30"/>
      <c r="J211" s="17"/>
      <c r="K211" s="17"/>
      <c r="L211" s="90"/>
      <c r="M211" s="89"/>
      <c r="N211" s="17"/>
      <c r="O211" s="17"/>
      <c r="P211" s="215"/>
      <c r="Q211" s="215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</row>
    <row r="212" spans="1:30" ht="15" customHeight="1">
      <c r="A212" s="89"/>
      <c r="B212" s="89"/>
      <c r="C212" s="89"/>
      <c r="D212" s="89"/>
      <c r="E212" s="30"/>
      <c r="F212" s="30"/>
      <c r="G212" s="17"/>
      <c r="H212" s="30"/>
      <c r="I212" s="30"/>
      <c r="J212" s="17"/>
      <c r="K212" s="17"/>
      <c r="L212" s="90"/>
      <c r="M212" s="89"/>
      <c r="N212" s="17"/>
      <c r="O212" s="17"/>
      <c r="P212" s="215"/>
      <c r="Q212" s="215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</row>
    <row r="213" spans="1:30" ht="15" customHeight="1">
      <c r="A213" s="89"/>
      <c r="B213" s="89"/>
      <c r="C213" s="89"/>
      <c r="D213" s="89"/>
      <c r="E213" s="30"/>
      <c r="F213" s="30"/>
      <c r="G213" s="17"/>
      <c r="H213" s="30"/>
      <c r="I213" s="30"/>
      <c r="J213" s="17"/>
      <c r="K213" s="17"/>
      <c r="L213" s="90"/>
      <c r="M213" s="89"/>
      <c r="N213" s="17"/>
      <c r="O213" s="17"/>
      <c r="P213" s="215"/>
      <c r="Q213" s="215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</row>
    <row r="214" spans="1:30" ht="15" customHeight="1">
      <c r="A214" s="89"/>
      <c r="B214" s="89"/>
      <c r="C214" s="89"/>
      <c r="D214" s="89"/>
      <c r="E214" s="30"/>
      <c r="F214" s="30"/>
      <c r="G214" s="17"/>
      <c r="H214" s="30"/>
      <c r="I214" s="30"/>
      <c r="J214" s="17"/>
      <c r="K214" s="17"/>
      <c r="L214" s="90"/>
      <c r="M214" s="89"/>
      <c r="N214" s="17"/>
      <c r="O214" s="17"/>
      <c r="P214" s="215"/>
      <c r="Q214" s="215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</row>
    <row r="215" spans="1:30" ht="15" customHeight="1">
      <c r="A215" s="89"/>
      <c r="B215" s="89"/>
      <c r="C215" s="89"/>
      <c r="D215" s="89"/>
      <c r="E215" s="30"/>
      <c r="F215" s="30"/>
      <c r="G215" s="17"/>
      <c r="H215" s="30"/>
      <c r="I215" s="30"/>
      <c r="J215" s="17"/>
      <c r="K215" s="17"/>
      <c r="L215" s="90"/>
      <c r="M215" s="89"/>
      <c r="N215" s="17"/>
      <c r="O215" s="17"/>
      <c r="P215" s="215"/>
      <c r="Q215" s="215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</row>
    <row r="216" spans="1:30" ht="15" customHeight="1">
      <c r="A216" s="89"/>
      <c r="B216" s="89"/>
      <c r="C216" s="89"/>
      <c r="D216" s="89"/>
      <c r="E216" s="30"/>
      <c r="F216" s="30"/>
      <c r="G216" s="17"/>
      <c r="H216" s="30"/>
      <c r="I216" s="30"/>
      <c r="J216" s="17"/>
      <c r="K216" s="17"/>
      <c r="L216" s="90"/>
      <c r="M216" s="89"/>
      <c r="N216" s="17"/>
      <c r="O216" s="17"/>
      <c r="P216" s="215"/>
      <c r="Q216" s="215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</row>
    <row r="217" spans="1:30" ht="15" customHeight="1">
      <c r="A217" s="89"/>
      <c r="B217" s="89"/>
      <c r="C217" s="89"/>
      <c r="D217" s="89"/>
      <c r="E217" s="30"/>
      <c r="F217" s="30"/>
      <c r="G217" s="17"/>
      <c r="H217" s="30"/>
      <c r="I217" s="30"/>
      <c r="J217" s="17"/>
      <c r="K217" s="17"/>
      <c r="L217" s="90"/>
      <c r="M217" s="89"/>
      <c r="N217" s="17"/>
      <c r="O217" s="17"/>
      <c r="P217" s="215"/>
      <c r="Q217" s="215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</row>
    <row r="218" spans="1:30" ht="15" customHeight="1">
      <c r="A218" s="89"/>
      <c r="B218" s="89"/>
      <c r="C218" s="89"/>
      <c r="D218" s="89"/>
      <c r="E218" s="30"/>
      <c r="F218" s="30"/>
      <c r="G218" s="17"/>
      <c r="H218" s="30"/>
      <c r="I218" s="30"/>
      <c r="J218" s="17"/>
      <c r="K218" s="17"/>
      <c r="L218" s="90"/>
      <c r="M218" s="89"/>
      <c r="N218" s="17"/>
      <c r="O218" s="17"/>
      <c r="P218" s="215"/>
      <c r="Q218" s="215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</row>
    <row r="219" spans="1:30" ht="15" customHeight="1">
      <c r="A219" s="89"/>
      <c r="B219" s="89"/>
      <c r="C219" s="89"/>
      <c r="D219" s="89"/>
      <c r="E219" s="30"/>
      <c r="F219" s="30"/>
      <c r="G219" s="17"/>
      <c r="H219" s="30"/>
      <c r="I219" s="30"/>
      <c r="J219" s="17"/>
      <c r="K219" s="17"/>
      <c r="L219" s="90"/>
      <c r="M219" s="89"/>
      <c r="N219" s="17"/>
      <c r="O219" s="17"/>
      <c r="P219" s="215"/>
      <c r="Q219" s="215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</row>
    <row r="220" spans="1:30" ht="15" customHeight="1">
      <c r="A220" s="89"/>
      <c r="B220" s="89"/>
      <c r="C220" s="89"/>
      <c r="D220" s="89"/>
      <c r="E220" s="30"/>
      <c r="F220" s="30"/>
      <c r="G220" s="17"/>
      <c r="H220" s="30"/>
      <c r="I220" s="30"/>
      <c r="J220" s="17"/>
      <c r="K220" s="17"/>
      <c r="L220" s="90"/>
      <c r="M220" s="89"/>
      <c r="N220" s="17"/>
      <c r="O220" s="17"/>
      <c r="P220" s="215"/>
      <c r="Q220" s="215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</row>
    <row r="221" spans="1:30" ht="15" customHeight="1">
      <c r="A221" s="89"/>
      <c r="B221" s="89"/>
      <c r="C221" s="89"/>
      <c r="D221" s="89"/>
      <c r="E221" s="30"/>
      <c r="F221" s="30"/>
      <c r="G221" s="17"/>
      <c r="H221" s="30"/>
      <c r="I221" s="30"/>
      <c r="J221" s="17"/>
      <c r="K221" s="17"/>
      <c r="L221" s="90"/>
      <c r="M221" s="89"/>
      <c r="N221" s="17"/>
      <c r="O221" s="17"/>
      <c r="P221" s="215"/>
      <c r="Q221" s="215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</row>
    <row r="222" spans="1:30" ht="15" customHeight="1">
      <c r="A222" s="89"/>
      <c r="B222" s="89"/>
      <c r="C222" s="89"/>
      <c r="D222" s="89"/>
      <c r="E222" s="30"/>
      <c r="F222" s="30"/>
      <c r="G222" s="17"/>
      <c r="H222" s="30"/>
      <c r="I222" s="30"/>
      <c r="J222" s="17"/>
      <c r="K222" s="17"/>
      <c r="L222" s="90"/>
      <c r="M222" s="89"/>
      <c r="N222" s="17"/>
      <c r="O222" s="17"/>
      <c r="P222" s="215"/>
      <c r="Q222" s="215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</row>
    <row r="223" spans="1:30" ht="15" customHeight="1">
      <c r="A223" s="89"/>
      <c r="B223" s="89"/>
      <c r="C223" s="89"/>
      <c r="D223" s="89"/>
      <c r="E223" s="30"/>
      <c r="F223" s="30"/>
      <c r="G223" s="17"/>
      <c r="H223" s="30"/>
      <c r="I223" s="30"/>
      <c r="J223" s="17"/>
      <c r="K223" s="17"/>
      <c r="L223" s="90"/>
      <c r="M223" s="89"/>
      <c r="N223" s="17"/>
      <c r="O223" s="17"/>
      <c r="P223" s="215"/>
      <c r="Q223" s="215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</row>
    <row r="224" ht="15" customHeight="1">
      <c r="D224" s="89"/>
    </row>
    <row r="225" ht="15" customHeight="1">
      <c r="D225" s="89"/>
    </row>
    <row r="226" ht="15" customHeight="1">
      <c r="D226" s="89"/>
    </row>
    <row r="227" ht="15" customHeight="1">
      <c r="D227" s="89"/>
    </row>
    <row r="228" ht="15" customHeight="1">
      <c r="D228" s="89"/>
    </row>
    <row r="229" ht="15" customHeight="1">
      <c r="D229" s="89"/>
    </row>
    <row r="230" ht="12.75">
      <c r="D230" s="89"/>
    </row>
    <row r="231" ht="12.75">
      <c r="D231" s="89"/>
    </row>
    <row r="232" ht="12.75">
      <c r="D232" s="89"/>
    </row>
    <row r="233" ht="12.75">
      <c r="D233" s="89"/>
    </row>
    <row r="234" ht="12.75">
      <c r="D234" s="89"/>
    </row>
    <row r="235" ht="12.75">
      <c r="D235" s="89"/>
    </row>
    <row r="236" ht="12.75">
      <c r="D236" s="89"/>
    </row>
    <row r="237" ht="12.75">
      <c r="D237" s="89"/>
    </row>
    <row r="238" ht="12.75">
      <c r="D238" s="89"/>
    </row>
    <row r="239" ht="12.75">
      <c r="D239" s="89"/>
    </row>
    <row r="240" ht="12.75">
      <c r="D240" s="89"/>
    </row>
    <row r="241" ht="12.75">
      <c r="D241" s="89"/>
    </row>
    <row r="242" ht="12.75">
      <c r="D242" s="89"/>
    </row>
    <row r="243" ht="12.75">
      <c r="D243" s="89"/>
    </row>
    <row r="244" ht="12.75">
      <c r="D244" s="89"/>
    </row>
    <row r="245" ht="12.75">
      <c r="D245" s="89"/>
    </row>
    <row r="246" ht="12.75">
      <c r="D246" s="89"/>
    </row>
    <row r="247" ht="12.75">
      <c r="D247" s="89"/>
    </row>
    <row r="248" ht="12.75">
      <c r="D248" s="89"/>
    </row>
    <row r="249" ht="12.75">
      <c r="D249" s="89"/>
    </row>
    <row r="250" ht="12.75">
      <c r="D250" s="89"/>
    </row>
    <row r="251" ht="12.75">
      <c r="D251" s="89"/>
    </row>
    <row r="252" ht="12.75">
      <c r="D252" s="89"/>
    </row>
    <row r="253" ht="12.75">
      <c r="D253" s="89"/>
    </row>
    <row r="254" ht="12.75">
      <c r="D254" s="89"/>
    </row>
    <row r="255" ht="12.75">
      <c r="D255" s="89"/>
    </row>
    <row r="256" ht="12.75">
      <c r="D256" s="89"/>
    </row>
    <row r="257" ht="12.75">
      <c r="D257" s="89"/>
    </row>
    <row r="258" ht="12.75">
      <c r="D258" s="89"/>
    </row>
    <row r="259" ht="12.75">
      <c r="D259" s="89"/>
    </row>
    <row r="260" ht="12.75">
      <c r="D260" s="89"/>
    </row>
    <row r="261" ht="12.75">
      <c r="D261" s="89"/>
    </row>
    <row r="262" ht="12.75">
      <c r="D262" s="89"/>
    </row>
  </sheetData>
  <sheetProtection/>
  <mergeCells count="24">
    <mergeCell ref="AN6:AP6"/>
    <mergeCell ref="AR6:AT6"/>
    <mergeCell ref="P9:Q9"/>
    <mergeCell ref="P18:Q18"/>
    <mergeCell ref="T6:V6"/>
    <mergeCell ref="W6:Y6"/>
    <mergeCell ref="Z6:AB6"/>
    <mergeCell ref="AJ6:AL6"/>
    <mergeCell ref="P111:Q111"/>
    <mergeCell ref="P115:Q115"/>
    <mergeCell ref="P119:Q119"/>
    <mergeCell ref="P123:Q123"/>
    <mergeCell ref="P43:Q43"/>
    <mergeCell ref="P52:Q52"/>
    <mergeCell ref="P55:Q55"/>
    <mergeCell ref="P64:Q64"/>
    <mergeCell ref="P179:Q179"/>
    <mergeCell ref="P183:Q183"/>
    <mergeCell ref="P187:Q187"/>
    <mergeCell ref="P191:Q191"/>
    <mergeCell ref="P145:Q145"/>
    <mergeCell ref="P149:Q149"/>
    <mergeCell ref="P153:Q153"/>
    <mergeCell ref="P157:Q157"/>
  </mergeCells>
  <printOptions/>
  <pageMargins left="0.24027777777777778" right="0.22013888888888888" top="0.3902777777777778" bottom="0.7097222222222221" header="0.5118055555555555" footer="0.5118055555555555"/>
  <pageSetup fitToHeight="1" fitToWidth="1" horizontalDpi="300" verticalDpi="300" orientation="landscape" paperSize="9" r:id="rId3"/>
  <headerFooter alignWithMargins="0">
    <oddFooter>&amp;LГлавный судья соревнований&amp;CДата:&amp;RФедерациия Роллер Спорта</oddFooter>
  </headerFooter>
  <rowBreaks count="1" manualBreakCount="1">
    <brk id="4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O74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5" sqref="A35"/>
      <selection pane="bottomRight" activeCell="AO1" sqref="A1:AO2"/>
    </sheetView>
  </sheetViews>
  <sheetFormatPr defaultColWidth="11.28125" defaultRowHeight="12.75"/>
  <cols>
    <col min="1" max="1" width="15.00390625" style="66" customWidth="1"/>
    <col min="2" max="2" width="13.7109375" style="66" customWidth="1"/>
    <col min="3" max="3" width="15.28125" style="66" customWidth="1"/>
    <col min="4" max="4" width="3.28125" style="17" customWidth="1"/>
    <col min="5" max="5" width="4.7109375" style="17" customWidth="1"/>
    <col min="6" max="7" width="3.28125" style="17" customWidth="1"/>
    <col min="8" max="8" width="4.7109375" style="17" customWidth="1"/>
    <col min="9" max="10" width="3.28125" style="17" customWidth="1"/>
    <col min="11" max="11" width="4.7109375" style="17" customWidth="1"/>
    <col min="12" max="13" width="3.28125" style="17" customWidth="1"/>
    <col min="14" max="14" width="4.7109375" style="17" customWidth="1"/>
    <col min="15" max="16" width="3.28125" style="17" customWidth="1"/>
    <col min="17" max="17" width="4.7109375" style="17" customWidth="1"/>
    <col min="18" max="19" width="3.28125" style="17" customWidth="1"/>
    <col min="20" max="21" width="4.7109375" style="17" customWidth="1"/>
    <col min="22" max="22" width="3.28125" style="17" customWidth="1"/>
    <col min="23" max="23" width="4.7109375" style="17" customWidth="1"/>
    <col min="24" max="25" width="3.28125" style="17" customWidth="1"/>
    <col min="26" max="26" width="4.7109375" style="17" customWidth="1"/>
    <col min="27" max="28" width="3.28125" style="17" customWidth="1"/>
    <col min="29" max="29" width="4.7109375" style="17" customWidth="1"/>
    <col min="30" max="31" width="3.28125" style="17" customWidth="1"/>
    <col min="32" max="32" width="4.57421875" style="17" customWidth="1"/>
    <col min="33" max="34" width="3.28125" style="17" customWidth="1"/>
    <col min="35" max="35" width="4.8515625" style="17" customWidth="1"/>
    <col min="36" max="37" width="3.28125" style="17" customWidth="1"/>
    <col min="38" max="38" width="6.7109375" style="17" customWidth="1"/>
    <col min="39" max="39" width="13.7109375" style="89" customWidth="1"/>
    <col min="40" max="40" width="13.7109375" style="218" customWidth="1"/>
    <col min="41" max="16384" width="11.28125" style="1" customWidth="1"/>
  </cols>
  <sheetData>
    <row r="1" spans="1:41" ht="23.25">
      <c r="A1" s="290"/>
      <c r="B1" s="291"/>
      <c r="C1" s="291"/>
      <c r="D1" s="292"/>
      <c r="E1" s="283"/>
      <c r="F1" s="291"/>
      <c r="G1" s="291"/>
      <c r="H1" s="282"/>
      <c r="I1" s="282"/>
      <c r="J1" s="282"/>
      <c r="K1" s="282"/>
      <c r="L1" s="282"/>
      <c r="M1" s="282"/>
      <c r="N1" s="283" t="str">
        <f>V!$E$17</f>
        <v>"Весна в Воронеже - 2009"</v>
      </c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93"/>
      <c r="AM1" s="293"/>
      <c r="AN1" s="293"/>
      <c r="AO1" s="294"/>
    </row>
    <row r="2" spans="1:41" ht="24" thickBot="1">
      <c r="A2" s="295"/>
      <c r="B2" s="296"/>
      <c r="C2" s="296"/>
      <c r="D2" s="297"/>
      <c r="E2" s="287"/>
      <c r="F2" s="296"/>
      <c r="G2" s="296"/>
      <c r="H2" s="286"/>
      <c r="I2" s="286"/>
      <c r="J2" s="286"/>
      <c r="K2" s="286"/>
      <c r="L2" s="286"/>
      <c r="M2" s="286"/>
      <c r="N2" s="287" t="str">
        <f>V!$E$18</f>
        <v>Воронеж, 9-10 мая 2009 г.</v>
      </c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98"/>
      <c r="AM2" s="298"/>
      <c r="AN2" s="298"/>
      <c r="AO2" s="299"/>
    </row>
    <row r="3" spans="1:3" ht="12.75">
      <c r="A3" s="17"/>
      <c r="B3" s="17"/>
      <c r="C3" s="17"/>
    </row>
    <row r="4" spans="1:3" ht="16.5" thickBot="1">
      <c r="A4" s="219"/>
      <c r="B4" s="17"/>
      <c r="C4" s="17"/>
    </row>
    <row r="5" spans="1:41" ht="13.5" thickBot="1">
      <c r="A5" s="150" t="s">
        <v>20</v>
      </c>
      <c r="B5" s="150" t="s">
        <v>21</v>
      </c>
      <c r="C5" s="150" t="s">
        <v>22</v>
      </c>
      <c r="D5" s="1"/>
      <c r="E5" s="220">
        <v>60</v>
      </c>
      <c r="F5" s="221">
        <f>E5</f>
        <v>60</v>
      </c>
      <c r="G5" s="222">
        <f>F5</f>
        <v>60</v>
      </c>
      <c r="H5" s="223">
        <v>70</v>
      </c>
      <c r="I5" s="221">
        <f>H5</f>
        <v>70</v>
      </c>
      <c r="J5" s="222">
        <f>I5</f>
        <v>70</v>
      </c>
      <c r="K5" s="220">
        <v>78</v>
      </c>
      <c r="L5" s="221">
        <f>K5</f>
        <v>78</v>
      </c>
      <c r="M5" s="222">
        <f>L5</f>
        <v>78</v>
      </c>
      <c r="N5" s="223">
        <v>84</v>
      </c>
      <c r="O5" s="221">
        <f>N5</f>
        <v>84</v>
      </c>
      <c r="P5" s="222">
        <f>O5</f>
        <v>84</v>
      </c>
      <c r="Q5" s="220">
        <v>90</v>
      </c>
      <c r="R5" s="221">
        <f>Q5</f>
        <v>90</v>
      </c>
      <c r="S5" s="222">
        <f>R5</f>
        <v>90</v>
      </c>
      <c r="T5" s="223">
        <v>92</v>
      </c>
      <c r="U5" s="221">
        <f>T5</f>
        <v>92</v>
      </c>
      <c r="V5" s="222">
        <f>U5</f>
        <v>92</v>
      </c>
      <c r="W5" s="220">
        <v>95</v>
      </c>
      <c r="X5" s="221">
        <f>W5</f>
        <v>95</v>
      </c>
      <c r="Y5" s="222">
        <f>X5</f>
        <v>95</v>
      </c>
      <c r="Z5" s="223">
        <v>100</v>
      </c>
      <c r="AA5" s="221">
        <f>Z5</f>
        <v>100</v>
      </c>
      <c r="AB5" s="222">
        <f>AA5</f>
        <v>100</v>
      </c>
      <c r="AC5" s="220">
        <v>105</v>
      </c>
      <c r="AD5" s="221">
        <f>AC5</f>
        <v>105</v>
      </c>
      <c r="AE5" s="222">
        <f>AD5</f>
        <v>105</v>
      </c>
      <c r="AF5" s="223">
        <v>110</v>
      </c>
      <c r="AG5" s="221">
        <f>AF5</f>
        <v>110</v>
      </c>
      <c r="AH5" s="222">
        <f>AG5</f>
        <v>110</v>
      </c>
      <c r="AI5" s="220"/>
      <c r="AJ5" s="221">
        <f>AI5</f>
        <v>0</v>
      </c>
      <c r="AK5" s="222">
        <f>AJ5</f>
        <v>0</v>
      </c>
      <c r="AL5" s="1"/>
      <c r="AM5" s="307" t="s">
        <v>159</v>
      </c>
      <c r="AN5" s="307"/>
      <c r="AO5" s="307"/>
    </row>
    <row r="6" spans="1:41" ht="12.75">
      <c r="A6" s="160"/>
      <c r="B6" s="160"/>
      <c r="C6" s="160"/>
      <c r="D6" s="1"/>
      <c r="E6" s="224"/>
      <c r="F6" s="9"/>
      <c r="G6" s="225"/>
      <c r="H6" s="9"/>
      <c r="I6" s="9"/>
      <c r="J6" s="9"/>
      <c r="K6" s="224"/>
      <c r="L6" s="9"/>
      <c r="M6" s="225"/>
      <c r="N6" s="9"/>
      <c r="O6" s="9"/>
      <c r="P6" s="9"/>
      <c r="Q6" s="224"/>
      <c r="R6" s="9"/>
      <c r="S6" s="225"/>
      <c r="T6" s="9"/>
      <c r="U6" s="9"/>
      <c r="V6" s="9"/>
      <c r="W6" s="224"/>
      <c r="X6" s="9"/>
      <c r="Y6" s="225"/>
      <c r="Z6" s="9"/>
      <c r="AA6" s="9"/>
      <c r="AB6" s="9"/>
      <c r="AC6" s="224"/>
      <c r="AD6" s="9"/>
      <c r="AE6" s="225"/>
      <c r="AF6" s="9"/>
      <c r="AG6" s="9"/>
      <c r="AH6" s="9"/>
      <c r="AI6" s="224"/>
      <c r="AJ6" s="9"/>
      <c r="AK6" s="225"/>
      <c r="AL6" s="1"/>
      <c r="AM6" s="226" t="s">
        <v>160</v>
      </c>
      <c r="AN6" s="227" t="s">
        <v>161</v>
      </c>
      <c r="AO6" s="228" t="s">
        <v>42</v>
      </c>
    </row>
    <row r="7" spans="1:3" ht="15.75">
      <c r="A7" s="219" t="s">
        <v>162</v>
      </c>
      <c r="B7" s="1"/>
      <c r="C7" s="1"/>
    </row>
    <row r="8" spans="1:41" ht="18.75" customHeight="1">
      <c r="A8" s="113"/>
      <c r="B8" s="113"/>
      <c r="C8" s="113"/>
      <c r="D8" s="52"/>
      <c r="E8" s="229"/>
      <c r="F8" s="18"/>
      <c r="G8" s="19"/>
      <c r="H8" s="230"/>
      <c r="I8" s="230"/>
      <c r="J8" s="230"/>
      <c r="K8" s="229"/>
      <c r="L8" s="18"/>
      <c r="M8" s="19"/>
      <c r="N8" s="230"/>
      <c r="O8" s="230"/>
      <c r="P8" s="230"/>
      <c r="Q8" s="229"/>
      <c r="R8" s="18"/>
      <c r="S8" s="19"/>
      <c r="T8" s="230"/>
      <c r="U8" s="230"/>
      <c r="V8" s="230"/>
      <c r="W8" s="229"/>
      <c r="X8" s="18"/>
      <c r="Y8" s="19"/>
      <c r="Z8" s="230"/>
      <c r="AA8" s="230"/>
      <c r="AB8" s="230"/>
      <c r="AC8" s="229"/>
      <c r="AD8" s="18"/>
      <c r="AE8" s="19"/>
      <c r="AF8" s="230"/>
      <c r="AG8" s="230"/>
      <c r="AH8" s="230"/>
      <c r="AI8" s="229"/>
      <c r="AJ8" s="18"/>
      <c r="AK8" s="19"/>
      <c r="AL8" s="52"/>
      <c r="AM8" s="51"/>
      <c r="AN8" s="51"/>
      <c r="AO8" s="51"/>
    </row>
    <row r="9" spans="1:41" ht="18.75" customHeight="1">
      <c r="A9" s="113"/>
      <c r="B9" s="113"/>
      <c r="C9" s="113"/>
      <c r="D9" s="52"/>
      <c r="E9" s="229"/>
      <c r="F9" s="18"/>
      <c r="G9" s="19"/>
      <c r="H9" s="230"/>
      <c r="I9" s="230"/>
      <c r="J9" s="230"/>
      <c r="K9" s="229"/>
      <c r="L9" s="18"/>
      <c r="M9" s="19"/>
      <c r="N9" s="230"/>
      <c r="O9" s="230"/>
      <c r="P9" s="230"/>
      <c r="Q9" s="229"/>
      <c r="R9" s="18"/>
      <c r="S9" s="19"/>
      <c r="T9" s="230"/>
      <c r="U9" s="230"/>
      <c r="V9" s="230"/>
      <c r="W9" s="229"/>
      <c r="X9" s="18"/>
      <c r="Y9" s="19"/>
      <c r="Z9" s="230"/>
      <c r="AA9" s="230"/>
      <c r="AB9" s="230"/>
      <c r="AC9" s="229"/>
      <c r="AD9" s="18"/>
      <c r="AE9" s="19"/>
      <c r="AF9" s="230"/>
      <c r="AG9" s="230"/>
      <c r="AH9" s="230"/>
      <c r="AI9" s="229"/>
      <c r="AJ9" s="18"/>
      <c r="AK9" s="19"/>
      <c r="AL9" s="52"/>
      <c r="AM9" s="231"/>
      <c r="AN9" s="231"/>
      <c r="AO9" s="51"/>
    </row>
    <row r="10" spans="1:41" ht="18.75" customHeight="1">
      <c r="A10" s="113"/>
      <c r="B10" s="113"/>
      <c r="C10" s="113"/>
      <c r="D10" s="52"/>
      <c r="E10" s="229"/>
      <c r="F10" s="18"/>
      <c r="G10" s="19"/>
      <c r="H10" s="230"/>
      <c r="I10" s="230"/>
      <c r="J10" s="230"/>
      <c r="K10" s="229"/>
      <c r="L10" s="18"/>
      <c r="M10" s="19"/>
      <c r="N10" s="230"/>
      <c r="O10" s="230"/>
      <c r="P10" s="230"/>
      <c r="Q10" s="229"/>
      <c r="R10" s="18"/>
      <c r="S10" s="19"/>
      <c r="T10" s="230"/>
      <c r="U10" s="230"/>
      <c r="V10" s="230"/>
      <c r="W10" s="229"/>
      <c r="X10" s="18"/>
      <c r="Y10" s="19"/>
      <c r="Z10" s="230"/>
      <c r="AA10" s="230"/>
      <c r="AB10" s="230"/>
      <c r="AC10" s="229"/>
      <c r="AD10" s="18"/>
      <c r="AE10" s="19"/>
      <c r="AF10" s="230"/>
      <c r="AG10" s="230"/>
      <c r="AH10" s="230"/>
      <c r="AI10" s="229"/>
      <c r="AJ10" s="18"/>
      <c r="AK10" s="19"/>
      <c r="AL10" s="52"/>
      <c r="AM10" s="231"/>
      <c r="AN10" s="231"/>
      <c r="AO10" s="51"/>
    </row>
    <row r="11" spans="1:41" ht="18.75" customHeight="1">
      <c r="A11" s="113"/>
      <c r="B11" s="113"/>
      <c r="C11" s="113"/>
      <c r="D11" s="52"/>
      <c r="E11" s="229"/>
      <c r="F11" s="18"/>
      <c r="G11" s="19"/>
      <c r="H11" s="230"/>
      <c r="I11" s="230"/>
      <c r="J11" s="230"/>
      <c r="K11" s="229"/>
      <c r="L11" s="18"/>
      <c r="M11" s="19"/>
      <c r="N11" s="230"/>
      <c r="O11" s="230"/>
      <c r="P11" s="230"/>
      <c r="Q11" s="229"/>
      <c r="R11" s="18"/>
      <c r="S11" s="19"/>
      <c r="T11" s="230"/>
      <c r="U11" s="230"/>
      <c r="V11" s="230"/>
      <c r="W11" s="229"/>
      <c r="X11" s="18"/>
      <c r="Y11" s="19"/>
      <c r="Z11" s="230"/>
      <c r="AA11" s="230"/>
      <c r="AB11" s="230"/>
      <c r="AC11" s="229"/>
      <c r="AD11" s="18"/>
      <c r="AE11" s="19"/>
      <c r="AF11" s="230"/>
      <c r="AG11" s="230"/>
      <c r="AH11" s="230"/>
      <c r="AI11" s="229"/>
      <c r="AJ11" s="18"/>
      <c r="AK11" s="19"/>
      <c r="AL11" s="52"/>
      <c r="AM11" s="231"/>
      <c r="AN11" s="231"/>
      <c r="AO11" s="51"/>
    </row>
    <row r="12" spans="1:41" ht="18.75" customHeight="1">
      <c r="A12" s="113"/>
      <c r="B12" s="113"/>
      <c r="C12" s="113"/>
      <c r="D12" s="52"/>
      <c r="E12" s="229"/>
      <c r="F12" s="18"/>
      <c r="G12" s="19"/>
      <c r="H12" s="230"/>
      <c r="I12" s="230"/>
      <c r="J12" s="230"/>
      <c r="K12" s="229"/>
      <c r="L12" s="18"/>
      <c r="M12" s="19"/>
      <c r="N12" s="230"/>
      <c r="O12" s="230"/>
      <c r="P12" s="230"/>
      <c r="Q12" s="229"/>
      <c r="R12" s="18"/>
      <c r="S12" s="19"/>
      <c r="T12" s="230"/>
      <c r="U12" s="230"/>
      <c r="V12" s="230"/>
      <c r="W12" s="229"/>
      <c r="X12" s="18"/>
      <c r="Y12" s="19"/>
      <c r="Z12" s="230"/>
      <c r="AA12" s="230"/>
      <c r="AB12" s="230"/>
      <c r="AC12" s="229"/>
      <c r="AD12" s="18"/>
      <c r="AE12" s="19"/>
      <c r="AF12" s="230"/>
      <c r="AG12" s="230"/>
      <c r="AH12" s="230"/>
      <c r="AI12" s="229"/>
      <c r="AJ12" s="18"/>
      <c r="AK12" s="19"/>
      <c r="AL12" s="52"/>
      <c r="AM12" s="231"/>
      <c r="AN12" s="231"/>
      <c r="AO12" s="51"/>
    </row>
    <row r="13" spans="1:41" ht="18.75" customHeight="1">
      <c r="A13" s="113"/>
      <c r="B13" s="113"/>
      <c r="C13" s="113"/>
      <c r="D13" s="52"/>
      <c r="E13" s="229"/>
      <c r="F13" s="18"/>
      <c r="G13" s="19"/>
      <c r="H13" s="230"/>
      <c r="I13" s="230"/>
      <c r="J13" s="230"/>
      <c r="K13" s="229"/>
      <c r="L13" s="18"/>
      <c r="M13" s="19"/>
      <c r="N13" s="230"/>
      <c r="O13" s="230"/>
      <c r="P13" s="230"/>
      <c r="Q13" s="229"/>
      <c r="R13" s="18"/>
      <c r="S13" s="19"/>
      <c r="T13" s="230"/>
      <c r="U13" s="230"/>
      <c r="V13" s="230"/>
      <c r="W13" s="229"/>
      <c r="X13" s="18"/>
      <c r="Y13" s="19"/>
      <c r="Z13" s="230"/>
      <c r="AA13" s="230"/>
      <c r="AB13" s="230"/>
      <c r="AC13" s="229"/>
      <c r="AD13" s="18"/>
      <c r="AE13" s="19"/>
      <c r="AF13" s="230"/>
      <c r="AG13" s="230"/>
      <c r="AH13" s="230"/>
      <c r="AI13" s="229"/>
      <c r="AJ13" s="18"/>
      <c r="AK13" s="19"/>
      <c r="AL13" s="52"/>
      <c r="AM13" s="231"/>
      <c r="AN13" s="231"/>
      <c r="AO13" s="51"/>
    </row>
    <row r="14" spans="1:41" ht="18.75" customHeight="1">
      <c r="A14" s="113"/>
      <c r="B14" s="113"/>
      <c r="C14" s="113"/>
      <c r="D14" s="52"/>
      <c r="E14" s="229"/>
      <c r="F14" s="18"/>
      <c r="G14" s="19"/>
      <c r="H14" s="230"/>
      <c r="I14" s="230"/>
      <c r="J14" s="230"/>
      <c r="K14" s="229"/>
      <c r="L14" s="18"/>
      <c r="M14" s="19"/>
      <c r="N14" s="230"/>
      <c r="O14" s="230"/>
      <c r="P14" s="230"/>
      <c r="Q14" s="229"/>
      <c r="R14" s="18"/>
      <c r="S14" s="19"/>
      <c r="T14" s="230"/>
      <c r="U14" s="230"/>
      <c r="V14" s="230"/>
      <c r="W14" s="229"/>
      <c r="X14" s="18"/>
      <c r="Y14" s="19"/>
      <c r="Z14" s="230"/>
      <c r="AA14" s="230"/>
      <c r="AB14" s="230"/>
      <c r="AC14" s="229"/>
      <c r="AD14" s="18"/>
      <c r="AE14" s="19"/>
      <c r="AF14" s="230"/>
      <c r="AG14" s="230"/>
      <c r="AH14" s="230"/>
      <c r="AI14" s="229"/>
      <c r="AJ14" s="18"/>
      <c r="AK14" s="19"/>
      <c r="AL14" s="52"/>
      <c r="AM14" s="231"/>
      <c r="AN14" s="231"/>
      <c r="AO14" s="51"/>
    </row>
    <row r="15" spans="1:41" ht="18.75" customHeight="1">
      <c r="A15" s="113"/>
      <c r="B15" s="113"/>
      <c r="C15" s="113"/>
      <c r="D15" s="52"/>
      <c r="E15" s="229"/>
      <c r="F15" s="18"/>
      <c r="G15" s="19"/>
      <c r="H15" s="230"/>
      <c r="I15" s="230"/>
      <c r="J15" s="230"/>
      <c r="K15" s="229"/>
      <c r="L15" s="18"/>
      <c r="M15" s="19"/>
      <c r="N15" s="230"/>
      <c r="O15" s="230"/>
      <c r="P15" s="230"/>
      <c r="Q15" s="229"/>
      <c r="R15" s="18"/>
      <c r="S15" s="19"/>
      <c r="T15" s="230"/>
      <c r="U15" s="230"/>
      <c r="V15" s="230"/>
      <c r="W15" s="229"/>
      <c r="X15" s="18"/>
      <c r="Y15" s="19"/>
      <c r="Z15" s="230"/>
      <c r="AA15" s="230"/>
      <c r="AB15" s="230"/>
      <c r="AC15" s="229"/>
      <c r="AD15" s="18"/>
      <c r="AE15" s="19"/>
      <c r="AF15" s="230"/>
      <c r="AG15" s="230"/>
      <c r="AH15" s="230"/>
      <c r="AI15" s="229"/>
      <c r="AJ15" s="18"/>
      <c r="AK15" s="19"/>
      <c r="AL15" s="52"/>
      <c r="AM15" s="231"/>
      <c r="AN15" s="231"/>
      <c r="AO15" s="51"/>
    </row>
    <row r="16" spans="1:41" ht="18.75" customHeight="1">
      <c r="A16" s="113"/>
      <c r="B16" s="113"/>
      <c r="C16" s="113"/>
      <c r="D16" s="52"/>
      <c r="E16" s="229"/>
      <c r="F16" s="18"/>
      <c r="G16" s="19"/>
      <c r="H16" s="230"/>
      <c r="I16" s="230"/>
      <c r="J16" s="230"/>
      <c r="K16" s="229"/>
      <c r="L16" s="18"/>
      <c r="M16" s="19"/>
      <c r="N16" s="230"/>
      <c r="O16" s="230"/>
      <c r="P16" s="230"/>
      <c r="Q16" s="229"/>
      <c r="R16" s="18"/>
      <c r="S16" s="19"/>
      <c r="T16" s="230"/>
      <c r="U16" s="230"/>
      <c r="V16" s="230"/>
      <c r="W16" s="229"/>
      <c r="X16" s="18"/>
      <c r="Y16" s="19"/>
      <c r="Z16" s="230"/>
      <c r="AA16" s="230"/>
      <c r="AB16" s="230"/>
      <c r="AC16" s="229"/>
      <c r="AD16" s="18"/>
      <c r="AE16" s="19"/>
      <c r="AF16" s="230"/>
      <c r="AG16" s="230"/>
      <c r="AH16" s="230"/>
      <c r="AI16" s="229"/>
      <c r="AJ16" s="18"/>
      <c r="AK16" s="19"/>
      <c r="AL16" s="52"/>
      <c r="AM16" s="231"/>
      <c r="AN16" s="231"/>
      <c r="AO16" s="51"/>
    </row>
    <row r="17" spans="1:41" ht="18.75" customHeight="1">
      <c r="A17" s="113"/>
      <c r="B17" s="113"/>
      <c r="C17" s="113"/>
      <c r="D17" s="52"/>
      <c r="E17" s="229"/>
      <c r="F17" s="18"/>
      <c r="G17" s="19"/>
      <c r="H17" s="230"/>
      <c r="I17" s="230"/>
      <c r="J17" s="230"/>
      <c r="K17" s="229"/>
      <c r="L17" s="18"/>
      <c r="M17" s="19"/>
      <c r="N17" s="230"/>
      <c r="O17" s="230"/>
      <c r="P17" s="230"/>
      <c r="Q17" s="229"/>
      <c r="R17" s="18"/>
      <c r="S17" s="19"/>
      <c r="T17" s="230"/>
      <c r="U17" s="230"/>
      <c r="V17" s="230"/>
      <c r="W17" s="229"/>
      <c r="X17" s="18"/>
      <c r="Y17" s="19"/>
      <c r="Z17" s="230"/>
      <c r="AA17" s="230"/>
      <c r="AB17" s="230"/>
      <c r="AC17" s="229"/>
      <c r="AD17" s="18"/>
      <c r="AE17" s="19"/>
      <c r="AF17" s="230"/>
      <c r="AG17" s="230"/>
      <c r="AH17" s="230"/>
      <c r="AI17" s="229"/>
      <c r="AJ17" s="18"/>
      <c r="AK17" s="19"/>
      <c r="AL17" s="52"/>
      <c r="AM17" s="231"/>
      <c r="AN17" s="231"/>
      <c r="AO17" s="51"/>
    </row>
    <row r="18" spans="1:3" ht="16.5" thickBot="1">
      <c r="A18" s="219"/>
      <c r="B18" s="17"/>
      <c r="C18" s="17"/>
    </row>
    <row r="19" spans="1:41" ht="13.5" thickBot="1">
      <c r="A19" s="150" t="s">
        <v>20</v>
      </c>
      <c r="B19" s="150" t="s">
        <v>21</v>
      </c>
      <c r="C19" s="150" t="s">
        <v>22</v>
      </c>
      <c r="D19" s="1"/>
      <c r="E19" s="220">
        <v>100</v>
      </c>
      <c r="F19" s="221">
        <f>E19</f>
        <v>100</v>
      </c>
      <c r="G19" s="222">
        <f>F19</f>
        <v>100</v>
      </c>
      <c r="H19" s="223">
        <v>110</v>
      </c>
      <c r="I19" s="221">
        <f>H19</f>
        <v>110</v>
      </c>
      <c r="J19" s="222">
        <f>I19</f>
        <v>110</v>
      </c>
      <c r="K19" s="220">
        <v>120</v>
      </c>
      <c r="L19" s="221">
        <f>K19</f>
        <v>120</v>
      </c>
      <c r="M19" s="222">
        <f>L19</f>
        <v>120</v>
      </c>
      <c r="N19" s="223">
        <v>125</v>
      </c>
      <c r="O19" s="221">
        <f>N19</f>
        <v>125</v>
      </c>
      <c r="P19" s="222">
        <f>O19</f>
        <v>125</v>
      </c>
      <c r="Q19" s="220">
        <v>130</v>
      </c>
      <c r="R19" s="221">
        <f>Q19</f>
        <v>130</v>
      </c>
      <c r="S19" s="222">
        <f>R19</f>
        <v>130</v>
      </c>
      <c r="T19" s="223">
        <v>135</v>
      </c>
      <c r="U19" s="221">
        <f>T19</f>
        <v>135</v>
      </c>
      <c r="V19" s="222">
        <f>U19</f>
        <v>135</v>
      </c>
      <c r="W19" s="220">
        <v>140</v>
      </c>
      <c r="X19" s="221">
        <f>W19</f>
        <v>140</v>
      </c>
      <c r="Y19" s="222">
        <f>X19</f>
        <v>140</v>
      </c>
      <c r="Z19" s="223">
        <v>143</v>
      </c>
      <c r="AA19" s="221">
        <f>Z19</f>
        <v>143</v>
      </c>
      <c r="AB19" s="222">
        <f>AA19</f>
        <v>143</v>
      </c>
      <c r="AC19" s="220">
        <v>145</v>
      </c>
      <c r="AD19" s="221">
        <f>AC19</f>
        <v>145</v>
      </c>
      <c r="AE19" s="222">
        <f>AD19</f>
        <v>145</v>
      </c>
      <c r="AF19" s="223">
        <v>148</v>
      </c>
      <c r="AG19" s="221">
        <f>AF19</f>
        <v>148</v>
      </c>
      <c r="AH19" s="222">
        <f>AG19</f>
        <v>148</v>
      </c>
      <c r="AI19" s="220">
        <v>150</v>
      </c>
      <c r="AJ19" s="221">
        <f>AI19</f>
        <v>150</v>
      </c>
      <c r="AK19" s="222">
        <f>AJ19</f>
        <v>150</v>
      </c>
      <c r="AL19" s="1"/>
      <c r="AM19" s="307" t="s">
        <v>159</v>
      </c>
      <c r="AN19" s="307"/>
      <c r="AO19" s="307"/>
    </row>
    <row r="20" spans="1:41" ht="12.75">
      <c r="A20" s="160"/>
      <c r="B20" s="160"/>
      <c r="C20" s="160"/>
      <c r="D20" s="1"/>
      <c r="E20" s="224"/>
      <c r="F20" s="9"/>
      <c r="G20" s="225"/>
      <c r="H20" s="9"/>
      <c r="I20" s="9"/>
      <c r="J20" s="9"/>
      <c r="K20" s="224"/>
      <c r="L20" s="9"/>
      <c r="M20" s="225"/>
      <c r="N20" s="9"/>
      <c r="O20" s="9"/>
      <c r="P20" s="9"/>
      <c r="Q20" s="224"/>
      <c r="R20" s="9"/>
      <c r="S20" s="225"/>
      <c r="T20" s="9"/>
      <c r="U20" s="9"/>
      <c r="V20" s="9"/>
      <c r="W20" s="224"/>
      <c r="X20" s="9"/>
      <c r="Y20" s="225"/>
      <c r="Z20" s="9"/>
      <c r="AA20" s="9"/>
      <c r="AB20" s="9"/>
      <c r="AC20" s="224"/>
      <c r="AD20" s="9"/>
      <c r="AE20" s="225"/>
      <c r="AF20" s="9"/>
      <c r="AG20" s="9"/>
      <c r="AH20" s="9"/>
      <c r="AI20" s="224"/>
      <c r="AJ20" s="9"/>
      <c r="AK20" s="225"/>
      <c r="AL20" s="1"/>
      <c r="AM20" s="226" t="s">
        <v>160</v>
      </c>
      <c r="AN20" s="227" t="s">
        <v>161</v>
      </c>
      <c r="AO20" s="228" t="s">
        <v>42</v>
      </c>
    </row>
    <row r="21" spans="1:3" ht="15.75">
      <c r="A21" s="219" t="s">
        <v>163</v>
      </c>
      <c r="B21" s="1"/>
      <c r="C21" s="1"/>
    </row>
    <row r="22" spans="1:41" ht="18.75" customHeight="1">
      <c r="A22" s="113" t="s">
        <v>203</v>
      </c>
      <c r="B22" s="113" t="s">
        <v>69</v>
      </c>
      <c r="C22" s="113" t="s">
        <v>107</v>
      </c>
      <c r="D22" s="52"/>
      <c r="E22" s="229" t="s">
        <v>212</v>
      </c>
      <c r="F22" s="18"/>
      <c r="G22" s="19"/>
      <c r="H22" s="230" t="s">
        <v>212</v>
      </c>
      <c r="I22" s="230"/>
      <c r="J22" s="230"/>
      <c r="K22" s="229" t="s">
        <v>212</v>
      </c>
      <c r="L22" s="18"/>
      <c r="M22" s="19"/>
      <c r="N22" s="230" t="s">
        <v>212</v>
      </c>
      <c r="O22" s="230"/>
      <c r="P22" s="230"/>
      <c r="Q22" s="229" t="s">
        <v>212</v>
      </c>
      <c r="R22" s="18"/>
      <c r="S22" s="19"/>
      <c r="T22" s="230" t="s">
        <v>212</v>
      </c>
      <c r="U22" s="230"/>
      <c r="V22" s="230"/>
      <c r="W22" s="229" t="s">
        <v>212</v>
      </c>
      <c r="X22" s="18"/>
      <c r="Y22" s="19"/>
      <c r="Z22" s="230" t="s">
        <v>212</v>
      </c>
      <c r="AA22" s="230"/>
      <c r="AB22" s="230"/>
      <c r="AC22" s="229" t="s">
        <v>212</v>
      </c>
      <c r="AD22" s="18"/>
      <c r="AE22" s="19"/>
      <c r="AF22" s="230" t="s">
        <v>212</v>
      </c>
      <c r="AG22" s="230"/>
      <c r="AH22" s="230"/>
      <c r="AI22" s="229" t="s">
        <v>213</v>
      </c>
      <c r="AJ22" s="18" t="s">
        <v>212</v>
      </c>
      <c r="AK22" s="19"/>
      <c r="AL22" s="52"/>
      <c r="AM22" s="51">
        <v>150</v>
      </c>
      <c r="AN22" s="51">
        <v>1</v>
      </c>
      <c r="AO22" s="51">
        <v>1</v>
      </c>
    </row>
    <row r="23" spans="1:41" ht="18.75" customHeight="1">
      <c r="A23" s="113" t="s">
        <v>204</v>
      </c>
      <c r="B23" s="113" t="s">
        <v>63</v>
      </c>
      <c r="C23" s="113" t="s">
        <v>97</v>
      </c>
      <c r="D23" s="52"/>
      <c r="E23" s="229" t="s">
        <v>212</v>
      </c>
      <c r="F23" s="18"/>
      <c r="G23" s="19"/>
      <c r="H23" s="230" t="s">
        <v>212</v>
      </c>
      <c r="I23" s="230"/>
      <c r="J23" s="230"/>
      <c r="K23" s="229" t="s">
        <v>212</v>
      </c>
      <c r="L23" s="18"/>
      <c r="M23" s="19"/>
      <c r="N23" s="230" t="s">
        <v>212</v>
      </c>
      <c r="O23" s="230"/>
      <c r="P23" s="230"/>
      <c r="Q23" s="229" t="s">
        <v>212</v>
      </c>
      <c r="R23" s="18"/>
      <c r="S23" s="19"/>
      <c r="T23" s="230" t="s">
        <v>212</v>
      </c>
      <c r="U23" s="230"/>
      <c r="V23" s="230"/>
      <c r="W23" s="229" t="s">
        <v>212</v>
      </c>
      <c r="X23" s="18"/>
      <c r="Y23" s="19"/>
      <c r="Z23" s="230" t="s">
        <v>213</v>
      </c>
      <c r="AA23" s="230" t="s">
        <v>213</v>
      </c>
      <c r="AB23" s="230" t="s">
        <v>212</v>
      </c>
      <c r="AC23" s="229" t="s">
        <v>213</v>
      </c>
      <c r="AD23" s="18" t="s">
        <v>213</v>
      </c>
      <c r="AE23" s="19" t="s">
        <v>213</v>
      </c>
      <c r="AF23" s="230"/>
      <c r="AG23" s="230"/>
      <c r="AH23" s="230"/>
      <c r="AI23" s="229"/>
      <c r="AJ23" s="18"/>
      <c r="AK23" s="19"/>
      <c r="AL23" s="52"/>
      <c r="AM23" s="231">
        <v>143</v>
      </c>
      <c r="AN23" s="231">
        <v>2</v>
      </c>
      <c r="AO23" s="51">
        <v>2</v>
      </c>
    </row>
    <row r="24" spans="1:41" ht="18.75" customHeight="1">
      <c r="A24" s="113" t="s">
        <v>201</v>
      </c>
      <c r="B24" s="113" t="s">
        <v>202</v>
      </c>
      <c r="C24" s="113" t="s">
        <v>97</v>
      </c>
      <c r="D24" s="52"/>
      <c r="E24" s="229" t="s">
        <v>212</v>
      </c>
      <c r="F24" s="18"/>
      <c r="G24" s="19"/>
      <c r="H24" s="230" t="s">
        <v>212</v>
      </c>
      <c r="I24" s="230"/>
      <c r="J24" s="230"/>
      <c r="K24" s="229" t="s">
        <v>212</v>
      </c>
      <c r="L24" s="18"/>
      <c r="M24" s="19"/>
      <c r="N24" s="230" t="s">
        <v>212</v>
      </c>
      <c r="O24" s="230"/>
      <c r="P24" s="230"/>
      <c r="Q24" s="229" t="s">
        <v>212</v>
      </c>
      <c r="R24" s="18"/>
      <c r="S24" s="19"/>
      <c r="T24" s="230" t="s">
        <v>212</v>
      </c>
      <c r="U24" s="230"/>
      <c r="V24" s="230"/>
      <c r="W24" s="229" t="s">
        <v>213</v>
      </c>
      <c r="X24" s="18" t="s">
        <v>212</v>
      </c>
      <c r="Y24" s="19"/>
      <c r="Z24" s="230" t="s">
        <v>213</v>
      </c>
      <c r="AA24" s="230" t="s">
        <v>213</v>
      </c>
      <c r="AB24" s="230" t="s">
        <v>213</v>
      </c>
      <c r="AC24" s="229"/>
      <c r="AD24" s="18"/>
      <c r="AE24" s="19"/>
      <c r="AF24" s="230"/>
      <c r="AG24" s="230"/>
      <c r="AH24" s="230"/>
      <c r="AI24" s="229"/>
      <c r="AJ24" s="18"/>
      <c r="AK24" s="19"/>
      <c r="AL24" s="52"/>
      <c r="AM24" s="231">
        <v>140</v>
      </c>
      <c r="AN24" s="231">
        <v>1</v>
      </c>
      <c r="AO24" s="51">
        <v>3</v>
      </c>
    </row>
    <row r="25" spans="1:41" ht="18.75" customHeight="1">
      <c r="A25" s="113" t="s">
        <v>132</v>
      </c>
      <c r="B25" s="113" t="s">
        <v>133</v>
      </c>
      <c r="C25" s="113" t="s">
        <v>97</v>
      </c>
      <c r="D25" s="52"/>
      <c r="E25" s="229" t="s">
        <v>212</v>
      </c>
      <c r="F25" s="18"/>
      <c r="G25" s="19"/>
      <c r="H25" s="230" t="s">
        <v>212</v>
      </c>
      <c r="I25" s="230"/>
      <c r="J25" s="230"/>
      <c r="K25" s="229" t="s">
        <v>212</v>
      </c>
      <c r="L25" s="18"/>
      <c r="M25" s="19"/>
      <c r="N25" s="230" t="s">
        <v>212</v>
      </c>
      <c r="O25" s="230"/>
      <c r="P25" s="230"/>
      <c r="Q25" s="229" t="s">
        <v>212</v>
      </c>
      <c r="R25" s="18"/>
      <c r="S25" s="19"/>
      <c r="T25" s="230" t="s">
        <v>212</v>
      </c>
      <c r="U25" s="230" t="s">
        <v>213</v>
      </c>
      <c r="V25" s="230"/>
      <c r="W25" s="229" t="s">
        <v>213</v>
      </c>
      <c r="X25" s="18" t="s">
        <v>213</v>
      </c>
      <c r="Y25" s="19"/>
      <c r="Z25" s="230"/>
      <c r="AA25" s="230"/>
      <c r="AB25" s="230"/>
      <c r="AC25" s="229"/>
      <c r="AD25" s="18"/>
      <c r="AE25" s="19"/>
      <c r="AF25" s="230"/>
      <c r="AG25" s="230"/>
      <c r="AH25" s="230"/>
      <c r="AI25" s="229"/>
      <c r="AJ25" s="18"/>
      <c r="AK25" s="19"/>
      <c r="AL25" s="52"/>
      <c r="AM25" s="231">
        <v>135</v>
      </c>
      <c r="AN25" s="231">
        <v>1</v>
      </c>
      <c r="AO25" s="51">
        <v>4</v>
      </c>
    </row>
    <row r="26" spans="1:41" ht="18.75" customHeight="1">
      <c r="A26" s="113" t="s">
        <v>209</v>
      </c>
      <c r="B26" s="113" t="s">
        <v>210</v>
      </c>
      <c r="C26" s="113" t="s">
        <v>113</v>
      </c>
      <c r="D26" s="52"/>
      <c r="E26" s="229" t="s">
        <v>212</v>
      </c>
      <c r="F26" s="18"/>
      <c r="G26" s="19"/>
      <c r="H26" s="230" t="s">
        <v>212</v>
      </c>
      <c r="I26" s="230"/>
      <c r="J26" s="230"/>
      <c r="K26" s="229" t="s">
        <v>212</v>
      </c>
      <c r="L26" s="18"/>
      <c r="M26" s="19"/>
      <c r="N26" s="230" t="s">
        <v>212</v>
      </c>
      <c r="O26" s="230"/>
      <c r="P26" s="230"/>
      <c r="Q26" s="229" t="s">
        <v>213</v>
      </c>
      <c r="R26" s="18" t="s">
        <v>213</v>
      </c>
      <c r="S26" s="19"/>
      <c r="T26" s="230"/>
      <c r="U26" s="230"/>
      <c r="V26" s="230"/>
      <c r="W26" s="229"/>
      <c r="X26" s="18"/>
      <c r="Y26" s="19"/>
      <c r="Z26" s="230"/>
      <c r="AA26" s="230"/>
      <c r="AB26" s="230"/>
      <c r="AC26" s="229"/>
      <c r="AD26" s="18"/>
      <c r="AE26" s="19"/>
      <c r="AF26" s="230"/>
      <c r="AG26" s="230"/>
      <c r="AH26" s="230"/>
      <c r="AI26" s="229"/>
      <c r="AJ26" s="18"/>
      <c r="AK26" s="19"/>
      <c r="AL26" s="52"/>
      <c r="AM26" s="231">
        <v>125</v>
      </c>
      <c r="AN26" s="231">
        <v>0</v>
      </c>
      <c r="AO26" s="51">
        <v>5</v>
      </c>
    </row>
    <row r="27" spans="1:41" ht="18.75" customHeight="1">
      <c r="A27" s="113" t="s">
        <v>207</v>
      </c>
      <c r="B27" s="113" t="s">
        <v>208</v>
      </c>
      <c r="C27" s="113" t="s">
        <v>113</v>
      </c>
      <c r="D27" s="52"/>
      <c r="E27" s="229" t="s">
        <v>212</v>
      </c>
      <c r="F27" s="18"/>
      <c r="G27" s="19"/>
      <c r="H27" s="230" t="s">
        <v>213</v>
      </c>
      <c r="I27" s="230" t="s">
        <v>212</v>
      </c>
      <c r="J27" s="230"/>
      <c r="K27" s="229" t="s">
        <v>212</v>
      </c>
      <c r="L27" s="18"/>
      <c r="M27" s="19"/>
      <c r="N27" s="230" t="s">
        <v>213</v>
      </c>
      <c r="O27" s="230" t="s">
        <v>213</v>
      </c>
      <c r="P27" s="230"/>
      <c r="Q27" s="229"/>
      <c r="R27" s="18"/>
      <c r="S27" s="19"/>
      <c r="T27" s="230"/>
      <c r="U27" s="230"/>
      <c r="V27" s="230"/>
      <c r="W27" s="229"/>
      <c r="X27" s="18"/>
      <c r="Y27" s="19"/>
      <c r="Z27" s="230"/>
      <c r="AA27" s="230"/>
      <c r="AB27" s="230"/>
      <c r="AC27" s="229"/>
      <c r="AD27" s="18"/>
      <c r="AE27" s="19"/>
      <c r="AF27" s="230"/>
      <c r="AG27" s="230"/>
      <c r="AH27" s="230"/>
      <c r="AI27" s="229"/>
      <c r="AJ27" s="18"/>
      <c r="AK27" s="19"/>
      <c r="AL27" s="52"/>
      <c r="AM27" s="231">
        <v>120</v>
      </c>
      <c r="AN27" s="231">
        <v>1</v>
      </c>
      <c r="AO27" s="51">
        <v>6</v>
      </c>
    </row>
    <row r="28" spans="1:41" ht="18.75" customHeight="1">
      <c r="A28" s="113" t="s">
        <v>205</v>
      </c>
      <c r="B28" s="113" t="s">
        <v>206</v>
      </c>
      <c r="C28" s="113" t="s">
        <v>113</v>
      </c>
      <c r="D28" s="52"/>
      <c r="E28" s="229" t="s">
        <v>212</v>
      </c>
      <c r="F28" s="18"/>
      <c r="G28" s="19"/>
      <c r="H28" s="230" t="s">
        <v>212</v>
      </c>
      <c r="I28" s="230"/>
      <c r="J28" s="230"/>
      <c r="K28" s="229" t="s">
        <v>212</v>
      </c>
      <c r="L28" s="18"/>
      <c r="M28" s="19"/>
      <c r="N28" s="230" t="s">
        <v>213</v>
      </c>
      <c r="O28" s="230" t="s">
        <v>213</v>
      </c>
      <c r="P28" s="230"/>
      <c r="Q28" s="229"/>
      <c r="R28" s="18"/>
      <c r="S28" s="19"/>
      <c r="T28" s="230"/>
      <c r="U28" s="230"/>
      <c r="V28" s="230"/>
      <c r="W28" s="229"/>
      <c r="X28" s="18"/>
      <c r="Y28" s="19"/>
      <c r="Z28" s="230"/>
      <c r="AA28" s="230"/>
      <c r="AB28" s="230"/>
      <c r="AC28" s="229"/>
      <c r="AD28" s="18"/>
      <c r="AE28" s="19"/>
      <c r="AF28" s="230"/>
      <c r="AG28" s="230"/>
      <c r="AH28" s="230"/>
      <c r="AI28" s="229"/>
      <c r="AJ28" s="18"/>
      <c r="AK28" s="19"/>
      <c r="AL28" s="52"/>
      <c r="AM28" s="231">
        <v>120</v>
      </c>
      <c r="AN28" s="231">
        <v>0</v>
      </c>
      <c r="AO28" s="51">
        <v>7</v>
      </c>
    </row>
    <row r="29" spans="1:41" ht="18.75" customHeight="1">
      <c r="A29" s="113" t="s">
        <v>211</v>
      </c>
      <c r="B29" s="113" t="s">
        <v>63</v>
      </c>
      <c r="C29" s="113" t="s">
        <v>97</v>
      </c>
      <c r="D29" s="52"/>
      <c r="E29" s="229" t="s">
        <v>212</v>
      </c>
      <c r="F29" s="18"/>
      <c r="G29" s="19"/>
      <c r="H29" s="230" t="s">
        <v>212</v>
      </c>
      <c r="I29" s="230"/>
      <c r="J29" s="230"/>
      <c r="K29" s="229" t="s">
        <v>212</v>
      </c>
      <c r="L29" s="18"/>
      <c r="M29" s="19"/>
      <c r="N29" s="230" t="s">
        <v>213</v>
      </c>
      <c r="O29" s="230" t="s">
        <v>213</v>
      </c>
      <c r="P29" s="230"/>
      <c r="Q29" s="229"/>
      <c r="R29" s="18"/>
      <c r="S29" s="19"/>
      <c r="T29" s="230"/>
      <c r="U29" s="230"/>
      <c r="V29" s="230"/>
      <c r="W29" s="229"/>
      <c r="X29" s="18"/>
      <c r="Y29" s="19"/>
      <c r="Z29" s="230"/>
      <c r="AA29" s="230"/>
      <c r="AB29" s="230"/>
      <c r="AC29" s="229"/>
      <c r="AD29" s="18"/>
      <c r="AE29" s="19"/>
      <c r="AF29" s="230"/>
      <c r="AG29" s="230"/>
      <c r="AH29" s="230"/>
      <c r="AI29" s="229"/>
      <c r="AJ29" s="18"/>
      <c r="AK29" s="19"/>
      <c r="AL29" s="52"/>
      <c r="AM29" s="231">
        <v>120</v>
      </c>
      <c r="AN29" s="231">
        <v>0</v>
      </c>
      <c r="AO29" s="51">
        <v>7</v>
      </c>
    </row>
    <row r="30" spans="1:41" ht="18.75" customHeight="1">
      <c r="A30" s="113" t="s">
        <v>72</v>
      </c>
      <c r="B30" s="113" t="s">
        <v>73</v>
      </c>
      <c r="C30" s="113" t="s">
        <v>97</v>
      </c>
      <c r="D30" s="52"/>
      <c r="E30" s="229" t="s">
        <v>212</v>
      </c>
      <c r="F30" s="18"/>
      <c r="G30" s="19"/>
      <c r="H30" s="230" t="s">
        <v>212</v>
      </c>
      <c r="I30" s="230"/>
      <c r="J30" s="230"/>
      <c r="K30" s="229" t="s">
        <v>213</v>
      </c>
      <c r="L30" s="18" t="s">
        <v>213</v>
      </c>
      <c r="M30" s="19"/>
      <c r="N30" s="230"/>
      <c r="O30" s="230"/>
      <c r="P30" s="230"/>
      <c r="Q30" s="229"/>
      <c r="R30" s="18"/>
      <c r="S30" s="19"/>
      <c r="T30" s="230"/>
      <c r="U30" s="230"/>
      <c r="V30" s="230"/>
      <c r="W30" s="229"/>
      <c r="X30" s="18"/>
      <c r="Y30" s="19"/>
      <c r="Z30" s="230"/>
      <c r="AA30" s="230"/>
      <c r="AB30" s="230"/>
      <c r="AC30" s="229"/>
      <c r="AD30" s="18"/>
      <c r="AE30" s="19"/>
      <c r="AF30" s="230"/>
      <c r="AG30" s="230"/>
      <c r="AH30" s="230"/>
      <c r="AI30" s="229"/>
      <c r="AJ30" s="18"/>
      <c r="AK30" s="19"/>
      <c r="AL30" s="52"/>
      <c r="AM30" s="231">
        <v>110</v>
      </c>
      <c r="AN30" s="231">
        <v>0</v>
      </c>
      <c r="AO30" s="51">
        <v>9</v>
      </c>
    </row>
    <row r="31" spans="1:41" ht="18.75" customHeight="1">
      <c r="A31" s="113" t="s">
        <v>193</v>
      </c>
      <c r="B31" s="113" t="s">
        <v>77</v>
      </c>
      <c r="C31" s="113" t="s">
        <v>97</v>
      </c>
      <c r="D31" s="52"/>
      <c r="E31" s="229" t="s">
        <v>212</v>
      </c>
      <c r="F31" s="18"/>
      <c r="G31" s="19"/>
      <c r="H31" s="230" t="s">
        <v>213</v>
      </c>
      <c r="I31" s="230" t="s">
        <v>213</v>
      </c>
      <c r="J31" s="230"/>
      <c r="K31" s="229"/>
      <c r="L31" s="18"/>
      <c r="M31" s="19"/>
      <c r="N31" s="230"/>
      <c r="O31" s="230"/>
      <c r="P31" s="230"/>
      <c r="Q31" s="229"/>
      <c r="R31" s="18"/>
      <c r="S31" s="19"/>
      <c r="T31" s="230"/>
      <c r="U31" s="230"/>
      <c r="V31" s="230"/>
      <c r="W31" s="229"/>
      <c r="X31" s="18"/>
      <c r="Y31" s="19"/>
      <c r="Z31" s="230"/>
      <c r="AA31" s="230"/>
      <c r="AB31" s="230"/>
      <c r="AC31" s="229"/>
      <c r="AD31" s="18"/>
      <c r="AE31" s="19"/>
      <c r="AF31" s="230"/>
      <c r="AG31" s="230"/>
      <c r="AH31" s="230"/>
      <c r="AI31" s="229"/>
      <c r="AJ31" s="18"/>
      <c r="AK31" s="19"/>
      <c r="AL31" s="52"/>
      <c r="AM31" s="231">
        <v>100</v>
      </c>
      <c r="AN31" s="231">
        <v>1</v>
      </c>
      <c r="AO31" s="51">
        <v>10</v>
      </c>
    </row>
    <row r="32" spans="1:41" ht="18.75" customHeight="1">
      <c r="A32" s="113"/>
      <c r="B32" s="113"/>
      <c r="C32" s="113"/>
      <c r="D32" s="52"/>
      <c r="E32" s="229"/>
      <c r="F32" s="18"/>
      <c r="G32" s="19"/>
      <c r="H32" s="230"/>
      <c r="I32" s="230"/>
      <c r="J32" s="230"/>
      <c r="K32" s="229"/>
      <c r="L32" s="18"/>
      <c r="M32" s="19"/>
      <c r="N32" s="230"/>
      <c r="O32" s="230"/>
      <c r="P32" s="230"/>
      <c r="Q32" s="229"/>
      <c r="R32" s="18"/>
      <c r="S32" s="19"/>
      <c r="T32" s="230"/>
      <c r="U32" s="230"/>
      <c r="V32" s="230"/>
      <c r="W32" s="229"/>
      <c r="X32" s="18"/>
      <c r="Y32" s="19"/>
      <c r="Z32" s="230"/>
      <c r="AA32" s="230"/>
      <c r="AB32" s="230"/>
      <c r="AC32" s="229"/>
      <c r="AD32" s="18"/>
      <c r="AE32" s="19"/>
      <c r="AF32" s="230"/>
      <c r="AG32" s="230"/>
      <c r="AH32" s="230"/>
      <c r="AI32" s="229"/>
      <c r="AJ32" s="18"/>
      <c r="AK32" s="19"/>
      <c r="AL32" s="52"/>
      <c r="AM32" s="231"/>
      <c r="AN32" s="231"/>
      <c r="AO32" s="51"/>
    </row>
    <row r="33" spans="1:41" ht="18.75" customHeight="1">
      <c r="A33" s="113"/>
      <c r="B33" s="113"/>
      <c r="C33" s="113"/>
      <c r="D33" s="52"/>
      <c r="E33" s="229"/>
      <c r="F33" s="18"/>
      <c r="G33" s="19"/>
      <c r="H33" s="230"/>
      <c r="I33" s="230"/>
      <c r="J33" s="230"/>
      <c r="K33" s="229"/>
      <c r="L33" s="18"/>
      <c r="M33" s="19"/>
      <c r="N33" s="230"/>
      <c r="O33" s="230"/>
      <c r="P33" s="230"/>
      <c r="Q33" s="229"/>
      <c r="R33" s="18"/>
      <c r="S33" s="19"/>
      <c r="T33" s="230"/>
      <c r="U33" s="230"/>
      <c r="V33" s="230"/>
      <c r="W33" s="229"/>
      <c r="X33" s="18"/>
      <c r="Y33" s="19"/>
      <c r="Z33" s="230"/>
      <c r="AA33" s="230"/>
      <c r="AB33" s="230"/>
      <c r="AC33" s="229"/>
      <c r="AD33" s="18"/>
      <c r="AE33" s="19"/>
      <c r="AF33" s="230"/>
      <c r="AG33" s="230"/>
      <c r="AH33" s="230"/>
      <c r="AI33" s="229"/>
      <c r="AJ33" s="18"/>
      <c r="AK33" s="19"/>
      <c r="AL33" s="52"/>
      <c r="AM33" s="231"/>
      <c r="AN33" s="231"/>
      <c r="AO33" s="51"/>
    </row>
    <row r="34" spans="1:41" ht="18.75" customHeight="1">
      <c r="A34" s="113"/>
      <c r="B34" s="113"/>
      <c r="C34" s="113"/>
      <c r="D34" s="52"/>
      <c r="E34" s="229"/>
      <c r="F34" s="18"/>
      <c r="G34" s="19"/>
      <c r="H34" s="230"/>
      <c r="I34" s="230"/>
      <c r="J34" s="230"/>
      <c r="K34" s="229"/>
      <c r="L34" s="18"/>
      <c r="M34" s="19"/>
      <c r="N34" s="230"/>
      <c r="O34" s="230"/>
      <c r="P34" s="230"/>
      <c r="Q34" s="229"/>
      <c r="R34" s="18"/>
      <c r="S34" s="19"/>
      <c r="T34" s="230"/>
      <c r="U34" s="230"/>
      <c r="V34" s="230"/>
      <c r="W34" s="229"/>
      <c r="X34" s="18"/>
      <c r="Y34" s="19"/>
      <c r="Z34" s="230"/>
      <c r="AA34" s="230"/>
      <c r="AB34" s="230"/>
      <c r="AC34" s="229"/>
      <c r="AD34" s="18"/>
      <c r="AE34" s="19"/>
      <c r="AF34" s="230"/>
      <c r="AG34" s="230"/>
      <c r="AH34" s="230"/>
      <c r="AI34" s="229"/>
      <c r="AJ34" s="18"/>
      <c r="AK34" s="19"/>
      <c r="AL34" s="52"/>
      <c r="AM34" s="231"/>
      <c r="AN34" s="231"/>
      <c r="AO34" s="51"/>
    </row>
    <row r="35" spans="1:41" ht="18.75" customHeight="1">
      <c r="A35" s="113"/>
      <c r="B35" s="113"/>
      <c r="C35" s="113"/>
      <c r="D35" s="52"/>
      <c r="E35" s="229"/>
      <c r="F35" s="18"/>
      <c r="G35" s="19"/>
      <c r="H35" s="230"/>
      <c r="I35" s="230"/>
      <c r="J35" s="230"/>
      <c r="K35" s="229"/>
      <c r="L35" s="18"/>
      <c r="M35" s="19"/>
      <c r="N35" s="230"/>
      <c r="O35" s="230"/>
      <c r="P35" s="230"/>
      <c r="Q35" s="229"/>
      <c r="R35" s="18"/>
      <c r="S35" s="19"/>
      <c r="T35" s="230"/>
      <c r="U35" s="230"/>
      <c r="V35" s="230"/>
      <c r="W35" s="229"/>
      <c r="X35" s="18"/>
      <c r="Y35" s="19"/>
      <c r="Z35" s="230"/>
      <c r="AA35" s="230"/>
      <c r="AB35" s="230"/>
      <c r="AC35" s="229"/>
      <c r="AD35" s="18"/>
      <c r="AE35" s="19"/>
      <c r="AF35" s="230"/>
      <c r="AG35" s="230"/>
      <c r="AH35" s="230"/>
      <c r="AI35" s="229"/>
      <c r="AJ35" s="18"/>
      <c r="AK35" s="19"/>
      <c r="AL35" s="52"/>
      <c r="AM35" s="231"/>
      <c r="AN35" s="231"/>
      <c r="AO35" s="51"/>
    </row>
    <row r="36" spans="1:41" ht="18.75" customHeight="1">
      <c r="A36" s="113"/>
      <c r="B36" s="113"/>
      <c r="C36" s="113"/>
      <c r="D36" s="52"/>
      <c r="E36" s="229"/>
      <c r="F36" s="18"/>
      <c r="G36" s="19"/>
      <c r="H36" s="230"/>
      <c r="I36" s="230"/>
      <c r="J36" s="230"/>
      <c r="K36" s="229"/>
      <c r="L36" s="18"/>
      <c r="M36" s="19"/>
      <c r="N36" s="230"/>
      <c r="O36" s="230"/>
      <c r="P36" s="230"/>
      <c r="Q36" s="229"/>
      <c r="R36" s="18"/>
      <c r="S36" s="19"/>
      <c r="T36" s="230"/>
      <c r="U36" s="230"/>
      <c r="V36" s="230"/>
      <c r="W36" s="229"/>
      <c r="X36" s="18"/>
      <c r="Y36" s="19"/>
      <c r="Z36" s="230"/>
      <c r="AA36" s="230"/>
      <c r="AB36" s="230"/>
      <c r="AC36" s="229"/>
      <c r="AD36" s="18"/>
      <c r="AE36" s="19"/>
      <c r="AF36" s="230"/>
      <c r="AG36" s="230"/>
      <c r="AH36" s="230"/>
      <c r="AI36" s="229"/>
      <c r="AJ36" s="18"/>
      <c r="AK36" s="19"/>
      <c r="AL36" s="52"/>
      <c r="AM36" s="231"/>
      <c r="AN36" s="231"/>
      <c r="AO36" s="51"/>
    </row>
    <row r="37" spans="1:41" ht="18.75" customHeight="1">
      <c r="A37" s="113"/>
      <c r="B37" s="113"/>
      <c r="C37" s="113"/>
      <c r="D37" s="52"/>
      <c r="E37" s="229"/>
      <c r="F37" s="18"/>
      <c r="G37" s="19"/>
      <c r="H37" s="230"/>
      <c r="I37" s="230"/>
      <c r="J37" s="230"/>
      <c r="K37" s="229"/>
      <c r="L37" s="18"/>
      <c r="M37" s="19"/>
      <c r="N37" s="230"/>
      <c r="O37" s="230"/>
      <c r="P37" s="230"/>
      <c r="Q37" s="229"/>
      <c r="R37" s="18"/>
      <c r="S37" s="19"/>
      <c r="T37" s="230"/>
      <c r="U37" s="230"/>
      <c r="V37" s="230"/>
      <c r="W37" s="229"/>
      <c r="X37" s="18"/>
      <c r="Y37" s="19"/>
      <c r="Z37" s="230"/>
      <c r="AA37" s="230"/>
      <c r="AB37" s="230"/>
      <c r="AC37" s="229"/>
      <c r="AD37" s="18"/>
      <c r="AE37" s="19"/>
      <c r="AF37" s="230"/>
      <c r="AG37" s="230"/>
      <c r="AH37" s="230"/>
      <c r="AI37" s="229"/>
      <c r="AJ37" s="18"/>
      <c r="AK37" s="19"/>
      <c r="AL37" s="52"/>
      <c r="AM37" s="231"/>
      <c r="AN37" s="231"/>
      <c r="AO37" s="51"/>
    </row>
    <row r="38" spans="1:41" ht="18.75" customHeight="1">
      <c r="A38" s="113"/>
      <c r="B38" s="113"/>
      <c r="C38" s="113"/>
      <c r="D38" s="52"/>
      <c r="E38" s="229"/>
      <c r="F38" s="18"/>
      <c r="G38" s="19"/>
      <c r="H38" s="230"/>
      <c r="I38" s="230"/>
      <c r="J38" s="230"/>
      <c r="K38" s="229"/>
      <c r="L38" s="18"/>
      <c r="M38" s="19"/>
      <c r="N38" s="230"/>
      <c r="O38" s="230"/>
      <c r="P38" s="230"/>
      <c r="Q38" s="229"/>
      <c r="R38" s="18"/>
      <c r="S38" s="19"/>
      <c r="T38" s="230"/>
      <c r="U38" s="230"/>
      <c r="V38" s="230"/>
      <c r="W38" s="229"/>
      <c r="X38" s="18"/>
      <c r="Y38" s="19"/>
      <c r="Z38" s="230"/>
      <c r="AA38" s="230"/>
      <c r="AB38" s="230"/>
      <c r="AC38" s="229"/>
      <c r="AD38" s="18"/>
      <c r="AE38" s="19"/>
      <c r="AF38" s="230"/>
      <c r="AG38" s="230"/>
      <c r="AH38" s="230"/>
      <c r="AI38" s="229"/>
      <c r="AJ38" s="18"/>
      <c r="AK38" s="19"/>
      <c r="AL38" s="52"/>
      <c r="AM38" s="231"/>
      <c r="AN38" s="231"/>
      <c r="AO38" s="51"/>
    </row>
    <row r="39" spans="1:41" ht="18.75" customHeight="1">
      <c r="A39" s="113"/>
      <c r="B39" s="113"/>
      <c r="C39" s="113"/>
      <c r="D39" s="52"/>
      <c r="E39" s="229"/>
      <c r="F39" s="18"/>
      <c r="G39" s="19"/>
      <c r="H39" s="230"/>
      <c r="I39" s="230"/>
      <c r="J39" s="230"/>
      <c r="K39" s="229"/>
      <c r="L39" s="18"/>
      <c r="M39" s="19"/>
      <c r="N39" s="230"/>
      <c r="O39" s="230"/>
      <c r="P39" s="230"/>
      <c r="Q39" s="229"/>
      <c r="R39" s="18"/>
      <c r="S39" s="19"/>
      <c r="T39" s="230"/>
      <c r="U39" s="230"/>
      <c r="V39" s="230"/>
      <c r="W39" s="229"/>
      <c r="X39" s="18"/>
      <c r="Y39" s="19"/>
      <c r="Z39" s="230"/>
      <c r="AA39" s="230"/>
      <c r="AB39" s="230"/>
      <c r="AC39" s="229"/>
      <c r="AD39" s="18"/>
      <c r="AE39" s="19"/>
      <c r="AF39" s="230"/>
      <c r="AG39" s="230"/>
      <c r="AH39" s="230"/>
      <c r="AI39" s="229"/>
      <c r="AJ39" s="18"/>
      <c r="AK39" s="19"/>
      <c r="AL39" s="52"/>
      <c r="AM39" s="231"/>
      <c r="AN39" s="231"/>
      <c r="AO39" s="51"/>
    </row>
    <row r="40" spans="1:41" ht="18.75" customHeight="1">
      <c r="A40" s="113"/>
      <c r="B40" s="113"/>
      <c r="C40" s="113"/>
      <c r="D40" s="52"/>
      <c r="E40" s="229"/>
      <c r="F40" s="18"/>
      <c r="G40" s="19"/>
      <c r="H40" s="230"/>
      <c r="I40" s="230"/>
      <c r="J40" s="230"/>
      <c r="K40" s="229"/>
      <c r="L40" s="18"/>
      <c r="M40" s="19"/>
      <c r="N40" s="230"/>
      <c r="O40" s="230"/>
      <c r="P40" s="230"/>
      <c r="Q40" s="229"/>
      <c r="R40" s="18"/>
      <c r="S40" s="19"/>
      <c r="T40" s="230"/>
      <c r="U40" s="230"/>
      <c r="V40" s="230"/>
      <c r="W40" s="229"/>
      <c r="X40" s="18"/>
      <c r="Y40" s="19"/>
      <c r="Z40" s="230"/>
      <c r="AA40" s="230"/>
      <c r="AB40" s="230"/>
      <c r="AC40" s="229"/>
      <c r="AD40" s="18"/>
      <c r="AE40" s="19"/>
      <c r="AF40" s="230"/>
      <c r="AG40" s="230"/>
      <c r="AH40" s="230"/>
      <c r="AI40" s="229"/>
      <c r="AJ40" s="18"/>
      <c r="AK40" s="19"/>
      <c r="AL40" s="52"/>
      <c r="AM40" s="231"/>
      <c r="AN40" s="231"/>
      <c r="AO40" s="51"/>
    </row>
    <row r="41" spans="1:41" ht="18.75" customHeight="1">
      <c r="A41" s="113"/>
      <c r="B41" s="113"/>
      <c r="C41" s="113"/>
      <c r="D41" s="52"/>
      <c r="E41" s="229"/>
      <c r="F41" s="18"/>
      <c r="G41" s="19"/>
      <c r="H41" s="230"/>
      <c r="I41" s="230"/>
      <c r="J41" s="230"/>
      <c r="K41" s="229"/>
      <c r="L41" s="18"/>
      <c r="M41" s="19"/>
      <c r="N41" s="230"/>
      <c r="O41" s="230"/>
      <c r="P41" s="230"/>
      <c r="Q41" s="229"/>
      <c r="R41" s="18"/>
      <c r="S41" s="19"/>
      <c r="T41" s="230"/>
      <c r="U41" s="230"/>
      <c r="V41" s="230"/>
      <c r="W41" s="229"/>
      <c r="X41" s="18"/>
      <c r="Y41" s="19"/>
      <c r="Z41" s="230"/>
      <c r="AA41" s="230"/>
      <c r="AB41" s="230"/>
      <c r="AC41" s="229"/>
      <c r="AD41" s="18"/>
      <c r="AE41" s="19"/>
      <c r="AF41" s="230"/>
      <c r="AG41" s="230"/>
      <c r="AH41" s="230"/>
      <c r="AI41" s="229"/>
      <c r="AJ41" s="18"/>
      <c r="AK41" s="19"/>
      <c r="AL41" s="52"/>
      <c r="AM41" s="231"/>
      <c r="AN41" s="231"/>
      <c r="AO41" s="51"/>
    </row>
    <row r="42" spans="1:41" ht="18.75" customHeight="1">
      <c r="A42" s="113"/>
      <c r="B42" s="113"/>
      <c r="C42" s="113"/>
      <c r="D42" s="52"/>
      <c r="E42" s="229"/>
      <c r="F42" s="18"/>
      <c r="G42" s="19"/>
      <c r="H42" s="230"/>
      <c r="I42" s="230"/>
      <c r="J42" s="230"/>
      <c r="K42" s="229"/>
      <c r="L42" s="18"/>
      <c r="M42" s="19"/>
      <c r="N42" s="230"/>
      <c r="O42" s="230"/>
      <c r="P42" s="230"/>
      <c r="Q42" s="229"/>
      <c r="R42" s="18"/>
      <c r="S42" s="19"/>
      <c r="T42" s="230"/>
      <c r="U42" s="230"/>
      <c r="V42" s="230"/>
      <c r="W42" s="229"/>
      <c r="X42" s="18"/>
      <c r="Y42" s="19"/>
      <c r="Z42" s="230"/>
      <c r="AA42" s="230"/>
      <c r="AB42" s="230"/>
      <c r="AC42" s="229"/>
      <c r="AD42" s="18"/>
      <c r="AE42" s="19"/>
      <c r="AF42" s="230"/>
      <c r="AG42" s="230"/>
      <c r="AH42" s="230"/>
      <c r="AI42" s="229"/>
      <c r="AJ42" s="18"/>
      <c r="AK42" s="19"/>
      <c r="AL42" s="52"/>
      <c r="AM42" s="231"/>
      <c r="AN42" s="231"/>
      <c r="AO42" s="51"/>
    </row>
    <row r="43" spans="1:41" ht="18.75" customHeight="1">
      <c r="A43" s="113"/>
      <c r="B43" s="113"/>
      <c r="C43" s="113"/>
      <c r="D43" s="52"/>
      <c r="E43" s="229"/>
      <c r="F43" s="18"/>
      <c r="G43" s="19"/>
      <c r="H43" s="230"/>
      <c r="I43" s="230"/>
      <c r="J43" s="230"/>
      <c r="K43" s="229"/>
      <c r="L43" s="18"/>
      <c r="M43" s="19"/>
      <c r="N43" s="230"/>
      <c r="O43" s="230"/>
      <c r="P43" s="230"/>
      <c r="Q43" s="229"/>
      <c r="R43" s="18"/>
      <c r="S43" s="19"/>
      <c r="T43" s="230"/>
      <c r="U43" s="230"/>
      <c r="V43" s="230"/>
      <c r="W43" s="229"/>
      <c r="X43" s="18"/>
      <c r="Y43" s="19"/>
      <c r="Z43" s="230"/>
      <c r="AA43" s="230"/>
      <c r="AB43" s="230"/>
      <c r="AC43" s="229"/>
      <c r="AD43" s="18"/>
      <c r="AE43" s="19"/>
      <c r="AF43" s="230"/>
      <c r="AG43" s="230"/>
      <c r="AH43" s="230"/>
      <c r="AI43" s="229"/>
      <c r="AJ43" s="18"/>
      <c r="AK43" s="19"/>
      <c r="AL43" s="52"/>
      <c r="AM43" s="231"/>
      <c r="AN43" s="231"/>
      <c r="AO43" s="51"/>
    </row>
    <row r="44" spans="1:41" ht="18.75" customHeight="1">
      <c r="A44" s="113"/>
      <c r="B44" s="113"/>
      <c r="C44" s="113"/>
      <c r="D44" s="52"/>
      <c r="E44" s="229"/>
      <c r="F44" s="18"/>
      <c r="G44" s="19"/>
      <c r="H44" s="230"/>
      <c r="I44" s="230"/>
      <c r="J44" s="230"/>
      <c r="K44" s="229"/>
      <c r="L44" s="18"/>
      <c r="M44" s="19"/>
      <c r="N44" s="230"/>
      <c r="O44" s="230"/>
      <c r="P44" s="230"/>
      <c r="Q44" s="229"/>
      <c r="R44" s="18"/>
      <c r="S44" s="19"/>
      <c r="T44" s="230"/>
      <c r="U44" s="230"/>
      <c r="V44" s="230"/>
      <c r="W44" s="229"/>
      <c r="X44" s="18"/>
      <c r="Y44" s="19"/>
      <c r="Z44" s="230"/>
      <c r="AA44" s="230"/>
      <c r="AB44" s="230"/>
      <c r="AC44" s="229"/>
      <c r="AD44" s="18"/>
      <c r="AE44" s="19"/>
      <c r="AF44" s="230"/>
      <c r="AG44" s="230"/>
      <c r="AH44" s="230"/>
      <c r="AI44" s="229"/>
      <c r="AJ44" s="18"/>
      <c r="AK44" s="19"/>
      <c r="AL44" s="52"/>
      <c r="AM44" s="231"/>
      <c r="AN44" s="231"/>
      <c r="AO44" s="51"/>
    </row>
    <row r="45" spans="1:41" ht="18.75" customHeight="1">
      <c r="A45" s="113"/>
      <c r="B45" s="113"/>
      <c r="C45" s="113"/>
      <c r="D45" s="52"/>
      <c r="E45" s="229"/>
      <c r="F45" s="18"/>
      <c r="G45" s="19"/>
      <c r="H45" s="230"/>
      <c r="I45" s="230"/>
      <c r="J45" s="230"/>
      <c r="K45" s="229"/>
      <c r="L45" s="18"/>
      <c r="M45" s="19"/>
      <c r="N45" s="230"/>
      <c r="O45" s="230"/>
      <c r="P45" s="230"/>
      <c r="Q45" s="229"/>
      <c r="R45" s="18"/>
      <c r="S45" s="19"/>
      <c r="T45" s="230"/>
      <c r="U45" s="230"/>
      <c r="V45" s="230"/>
      <c r="W45" s="229"/>
      <c r="X45" s="18"/>
      <c r="Y45" s="19"/>
      <c r="Z45" s="230"/>
      <c r="AA45" s="230"/>
      <c r="AB45" s="230"/>
      <c r="AC45" s="229"/>
      <c r="AD45" s="18"/>
      <c r="AE45" s="19"/>
      <c r="AF45" s="230"/>
      <c r="AG45" s="230"/>
      <c r="AH45" s="230"/>
      <c r="AI45" s="229"/>
      <c r="AJ45" s="18"/>
      <c r="AK45" s="19"/>
      <c r="AL45" s="52"/>
      <c r="AM45" s="231"/>
      <c r="AN45" s="231"/>
      <c r="AO45" s="51"/>
    </row>
    <row r="46" spans="1:41" ht="18.75" customHeight="1">
      <c r="A46" s="113"/>
      <c r="B46" s="113"/>
      <c r="C46" s="113"/>
      <c r="D46" s="52"/>
      <c r="E46" s="229"/>
      <c r="F46" s="18"/>
      <c r="G46" s="19"/>
      <c r="H46" s="230"/>
      <c r="I46" s="230"/>
      <c r="J46" s="230"/>
      <c r="K46" s="229"/>
      <c r="L46" s="18"/>
      <c r="M46" s="19"/>
      <c r="N46" s="230"/>
      <c r="O46" s="230"/>
      <c r="P46" s="230"/>
      <c r="Q46" s="229"/>
      <c r="R46" s="18"/>
      <c r="S46" s="19"/>
      <c r="T46" s="230"/>
      <c r="U46" s="230"/>
      <c r="V46" s="230"/>
      <c r="W46" s="229"/>
      <c r="X46" s="18"/>
      <c r="Y46" s="19"/>
      <c r="Z46" s="230"/>
      <c r="AA46" s="230"/>
      <c r="AB46" s="230"/>
      <c r="AC46" s="229"/>
      <c r="AD46" s="18"/>
      <c r="AE46" s="19"/>
      <c r="AF46" s="230"/>
      <c r="AG46" s="230"/>
      <c r="AH46" s="230"/>
      <c r="AI46" s="229"/>
      <c r="AJ46" s="18"/>
      <c r="AK46" s="19"/>
      <c r="AL46" s="52"/>
      <c r="AM46" s="231"/>
      <c r="AN46" s="231"/>
      <c r="AO46" s="51"/>
    </row>
    <row r="47" spans="1:41" ht="18.75" customHeight="1">
      <c r="A47" s="113"/>
      <c r="B47" s="113"/>
      <c r="C47" s="113"/>
      <c r="D47" s="52"/>
      <c r="E47" s="229"/>
      <c r="F47" s="18"/>
      <c r="G47" s="19"/>
      <c r="H47" s="230"/>
      <c r="I47" s="230"/>
      <c r="J47" s="230"/>
      <c r="K47" s="229"/>
      <c r="L47" s="18"/>
      <c r="M47" s="19"/>
      <c r="N47" s="230"/>
      <c r="O47" s="230"/>
      <c r="P47" s="230"/>
      <c r="Q47" s="229"/>
      <c r="R47" s="18"/>
      <c r="S47" s="19"/>
      <c r="T47" s="230"/>
      <c r="U47" s="230"/>
      <c r="V47" s="230"/>
      <c r="W47" s="229"/>
      <c r="X47" s="18"/>
      <c r="Y47" s="19"/>
      <c r="Z47" s="230"/>
      <c r="AA47" s="230"/>
      <c r="AB47" s="230"/>
      <c r="AC47" s="229"/>
      <c r="AD47" s="18"/>
      <c r="AE47" s="19"/>
      <c r="AF47" s="230"/>
      <c r="AG47" s="230"/>
      <c r="AH47" s="230"/>
      <c r="AI47" s="229"/>
      <c r="AJ47" s="18"/>
      <c r="AK47" s="19"/>
      <c r="AL47" s="52"/>
      <c r="AM47" s="231"/>
      <c r="AN47" s="231"/>
      <c r="AO47" s="51"/>
    </row>
    <row r="48" spans="1:41" ht="18.75" customHeight="1">
      <c r="A48" s="113"/>
      <c r="B48" s="113"/>
      <c r="C48" s="113"/>
      <c r="D48" s="52"/>
      <c r="E48" s="229"/>
      <c r="F48" s="18"/>
      <c r="G48" s="19"/>
      <c r="H48" s="230"/>
      <c r="I48" s="230"/>
      <c r="J48" s="230"/>
      <c r="K48" s="229"/>
      <c r="L48" s="18"/>
      <c r="M48" s="19"/>
      <c r="N48" s="230"/>
      <c r="O48" s="230"/>
      <c r="P48" s="230"/>
      <c r="Q48" s="229"/>
      <c r="R48" s="18"/>
      <c r="S48" s="19"/>
      <c r="T48" s="230"/>
      <c r="U48" s="230"/>
      <c r="V48" s="230"/>
      <c r="W48" s="229"/>
      <c r="X48" s="18"/>
      <c r="Y48" s="19"/>
      <c r="Z48" s="230"/>
      <c r="AA48" s="230"/>
      <c r="AB48" s="230"/>
      <c r="AC48" s="229"/>
      <c r="AD48" s="18"/>
      <c r="AE48" s="19"/>
      <c r="AF48" s="230"/>
      <c r="AG48" s="230"/>
      <c r="AH48" s="230"/>
      <c r="AI48" s="229"/>
      <c r="AJ48" s="18"/>
      <c r="AK48" s="19"/>
      <c r="AL48" s="52"/>
      <c r="AM48" s="231"/>
      <c r="AN48" s="231"/>
      <c r="AO48" s="51"/>
    </row>
    <row r="49" spans="1:41" ht="18.75" customHeight="1">
      <c r="A49" s="113"/>
      <c r="B49" s="113"/>
      <c r="C49" s="113"/>
      <c r="D49" s="52"/>
      <c r="E49" s="229"/>
      <c r="F49" s="18"/>
      <c r="G49" s="19"/>
      <c r="H49" s="230"/>
      <c r="I49" s="230"/>
      <c r="J49" s="230"/>
      <c r="K49" s="229"/>
      <c r="L49" s="18"/>
      <c r="M49" s="19"/>
      <c r="N49" s="230"/>
      <c r="O49" s="230"/>
      <c r="P49" s="230"/>
      <c r="Q49" s="229"/>
      <c r="R49" s="18"/>
      <c r="S49" s="19"/>
      <c r="T49" s="230"/>
      <c r="U49" s="230"/>
      <c r="V49" s="230"/>
      <c r="W49" s="229"/>
      <c r="X49" s="18"/>
      <c r="Y49" s="19"/>
      <c r="Z49" s="230"/>
      <c r="AA49" s="230"/>
      <c r="AB49" s="230"/>
      <c r="AC49" s="229"/>
      <c r="AD49" s="18"/>
      <c r="AE49" s="19"/>
      <c r="AF49" s="230"/>
      <c r="AG49" s="230"/>
      <c r="AH49" s="230"/>
      <c r="AI49" s="229"/>
      <c r="AJ49" s="18"/>
      <c r="AK49" s="19"/>
      <c r="AL49" s="52"/>
      <c r="AM49" s="231"/>
      <c r="AN49" s="231"/>
      <c r="AO49" s="51"/>
    </row>
    <row r="50" spans="1:41" ht="18.75" customHeight="1">
      <c r="A50" s="113"/>
      <c r="B50" s="113"/>
      <c r="C50" s="113"/>
      <c r="D50" s="52"/>
      <c r="E50" s="229"/>
      <c r="F50" s="18"/>
      <c r="G50" s="19"/>
      <c r="H50" s="230"/>
      <c r="I50" s="230"/>
      <c r="J50" s="230"/>
      <c r="K50" s="229"/>
      <c r="L50" s="18"/>
      <c r="M50" s="19"/>
      <c r="N50" s="230"/>
      <c r="O50" s="230"/>
      <c r="P50" s="230"/>
      <c r="Q50" s="229"/>
      <c r="R50" s="18"/>
      <c r="S50" s="19"/>
      <c r="T50" s="230"/>
      <c r="U50" s="230"/>
      <c r="V50" s="230"/>
      <c r="W50" s="229"/>
      <c r="X50" s="18"/>
      <c r="Y50" s="19"/>
      <c r="Z50" s="230"/>
      <c r="AA50" s="230"/>
      <c r="AB50" s="230"/>
      <c r="AC50" s="229"/>
      <c r="AD50" s="18"/>
      <c r="AE50" s="19"/>
      <c r="AF50" s="230"/>
      <c r="AG50" s="230"/>
      <c r="AH50" s="230"/>
      <c r="AI50" s="229"/>
      <c r="AJ50" s="18"/>
      <c r="AK50" s="19"/>
      <c r="AL50" s="52"/>
      <c r="AM50" s="231"/>
      <c r="AN50" s="231"/>
      <c r="AO50" s="51"/>
    </row>
    <row r="51" spans="1:41" ht="18.75" customHeight="1">
      <c r="A51" s="113"/>
      <c r="B51" s="113"/>
      <c r="C51" s="113"/>
      <c r="D51" s="52"/>
      <c r="E51" s="229"/>
      <c r="F51" s="18"/>
      <c r="G51" s="19"/>
      <c r="H51" s="230"/>
      <c r="I51" s="230"/>
      <c r="J51" s="230"/>
      <c r="K51" s="229"/>
      <c r="L51" s="18"/>
      <c r="M51" s="19"/>
      <c r="N51" s="230"/>
      <c r="O51" s="230"/>
      <c r="P51" s="230"/>
      <c r="Q51" s="229"/>
      <c r="R51" s="18"/>
      <c r="S51" s="19"/>
      <c r="T51" s="230"/>
      <c r="U51" s="230"/>
      <c r="V51" s="230"/>
      <c r="W51" s="229"/>
      <c r="X51" s="18"/>
      <c r="Y51" s="19"/>
      <c r="Z51" s="230"/>
      <c r="AA51" s="230"/>
      <c r="AB51" s="230"/>
      <c r="AC51" s="229"/>
      <c r="AD51" s="18"/>
      <c r="AE51" s="19"/>
      <c r="AF51" s="230"/>
      <c r="AG51" s="230"/>
      <c r="AH51" s="230"/>
      <c r="AI51" s="229"/>
      <c r="AJ51" s="18"/>
      <c r="AK51" s="19"/>
      <c r="AL51" s="52"/>
      <c r="AM51" s="231"/>
      <c r="AN51" s="231"/>
      <c r="AO51" s="51"/>
    </row>
    <row r="52" spans="1:41" ht="18.75" customHeight="1">
      <c r="A52" s="113"/>
      <c r="B52" s="113"/>
      <c r="C52" s="113"/>
      <c r="D52" s="52"/>
      <c r="E52" s="229"/>
      <c r="F52" s="18"/>
      <c r="G52" s="19"/>
      <c r="H52" s="230"/>
      <c r="I52" s="230"/>
      <c r="J52" s="230"/>
      <c r="K52" s="229"/>
      <c r="L52" s="18"/>
      <c r="M52" s="19"/>
      <c r="N52" s="230"/>
      <c r="O52" s="230"/>
      <c r="P52" s="230"/>
      <c r="Q52" s="229"/>
      <c r="R52" s="18"/>
      <c r="S52" s="19"/>
      <c r="T52" s="230"/>
      <c r="U52" s="230"/>
      <c r="V52" s="230"/>
      <c r="W52" s="229"/>
      <c r="X52" s="18"/>
      <c r="Y52" s="19"/>
      <c r="Z52" s="230"/>
      <c r="AA52" s="230"/>
      <c r="AB52" s="230"/>
      <c r="AC52" s="229"/>
      <c r="AD52" s="18"/>
      <c r="AE52" s="19"/>
      <c r="AF52" s="230"/>
      <c r="AG52" s="230"/>
      <c r="AH52" s="230"/>
      <c r="AI52" s="229"/>
      <c r="AJ52" s="18"/>
      <c r="AK52" s="19"/>
      <c r="AL52" s="52"/>
      <c r="AM52" s="231"/>
      <c r="AN52" s="231"/>
      <c r="AO52" s="51"/>
    </row>
    <row r="53" spans="1:41" ht="18.75" customHeight="1">
      <c r="A53" s="113"/>
      <c r="B53" s="113"/>
      <c r="C53" s="113"/>
      <c r="D53" s="52"/>
      <c r="E53" s="229"/>
      <c r="F53" s="18"/>
      <c r="G53" s="19"/>
      <c r="H53" s="230"/>
      <c r="I53" s="230"/>
      <c r="J53" s="230"/>
      <c r="K53" s="229"/>
      <c r="L53" s="18"/>
      <c r="M53" s="19"/>
      <c r="N53" s="230"/>
      <c r="O53" s="230"/>
      <c r="P53" s="230"/>
      <c r="Q53" s="229"/>
      <c r="R53" s="18"/>
      <c r="S53" s="19"/>
      <c r="T53" s="230"/>
      <c r="U53" s="230"/>
      <c r="V53" s="230"/>
      <c r="W53" s="229"/>
      <c r="X53" s="18"/>
      <c r="Y53" s="19"/>
      <c r="Z53" s="230"/>
      <c r="AA53" s="230"/>
      <c r="AB53" s="230"/>
      <c r="AC53" s="229"/>
      <c r="AD53" s="18"/>
      <c r="AE53" s="19"/>
      <c r="AF53" s="230"/>
      <c r="AG53" s="230"/>
      <c r="AH53" s="230"/>
      <c r="AI53" s="229"/>
      <c r="AJ53" s="18"/>
      <c r="AK53" s="19"/>
      <c r="AL53" s="52"/>
      <c r="AM53" s="231"/>
      <c r="AN53" s="231"/>
      <c r="AO53" s="51"/>
    </row>
    <row r="54" spans="1:41" ht="12.75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169"/>
      <c r="AN54" s="232"/>
      <c r="AO54" s="52"/>
    </row>
    <row r="55" spans="1:41" ht="12.75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169"/>
      <c r="AN55" s="232"/>
      <c r="AO55" s="52"/>
    </row>
    <row r="56" spans="1:41" ht="12.75">
      <c r="A56" s="206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169"/>
      <c r="AN56" s="232"/>
      <c r="AO56" s="52"/>
    </row>
    <row r="57" spans="1:41" ht="12.75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169"/>
      <c r="AN57" s="232"/>
      <c r="AO57" s="52"/>
    </row>
    <row r="58" spans="1:41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169"/>
      <c r="AN58" s="232"/>
      <c r="AO58" s="52"/>
    </row>
    <row r="59" spans="1:41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169"/>
      <c r="AN59" s="232"/>
      <c r="AO59" s="52"/>
    </row>
    <row r="60" spans="1:41" ht="12.75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169"/>
      <c r="AN60" s="232"/>
      <c r="AO60" s="52"/>
    </row>
    <row r="61" spans="1:41" ht="12.75">
      <c r="A61" s="206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169"/>
      <c r="AN61" s="232"/>
      <c r="AO61" s="52"/>
    </row>
    <row r="62" spans="1:41" ht="12.75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169"/>
      <c r="AN62" s="232"/>
      <c r="AO62" s="52"/>
    </row>
    <row r="63" spans="1:41" ht="12.75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169"/>
      <c r="AN63" s="232"/>
      <c r="AO63" s="52"/>
    </row>
    <row r="64" spans="1:41" ht="12.75">
      <c r="A64" s="206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169"/>
      <c r="AN64" s="232"/>
      <c r="AO64" s="52"/>
    </row>
    <row r="65" spans="1:41" ht="12.75">
      <c r="A65" s="206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169"/>
      <c r="AN65" s="232"/>
      <c r="AO65" s="52"/>
    </row>
    <row r="66" spans="1:41" ht="12.75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169"/>
      <c r="AN66" s="232"/>
      <c r="AO66" s="52"/>
    </row>
    <row r="67" spans="1:41" ht="12.75">
      <c r="A67" s="115"/>
      <c r="B67" s="115"/>
      <c r="C67" s="115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169"/>
      <c r="AN67" s="232"/>
      <c r="AO67" s="52"/>
    </row>
    <row r="68" spans="1:41" ht="12.75">
      <c r="A68" s="115"/>
      <c r="B68" s="115"/>
      <c r="C68" s="115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169"/>
      <c r="AN68" s="232"/>
      <c r="AO68" s="52"/>
    </row>
    <row r="69" spans="1:41" ht="12.75">
      <c r="A69" s="115"/>
      <c r="B69" s="115"/>
      <c r="C69" s="115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169"/>
      <c r="AN69" s="232"/>
      <c r="AO69" s="52"/>
    </row>
    <row r="70" spans="1:41" ht="12.75">
      <c r="A70" s="115"/>
      <c r="B70" s="115"/>
      <c r="C70" s="115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169"/>
      <c r="AN70" s="232"/>
      <c r="AO70" s="52"/>
    </row>
    <row r="71" spans="1:41" ht="12.75">
      <c r="A71" s="115"/>
      <c r="B71" s="115"/>
      <c r="C71" s="115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169"/>
      <c r="AN71" s="232"/>
      <c r="AO71" s="52"/>
    </row>
    <row r="72" spans="1:41" ht="12.75">
      <c r="A72" s="115"/>
      <c r="B72" s="115"/>
      <c r="C72" s="115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169"/>
      <c r="AN72" s="232"/>
      <c r="AO72" s="52"/>
    </row>
    <row r="73" spans="1:41" ht="12.75">
      <c r="A73" s="115"/>
      <c r="B73" s="115"/>
      <c r="C73" s="115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169"/>
      <c r="AN73" s="232"/>
      <c r="AO73" s="52"/>
    </row>
    <row r="74" spans="1:41" ht="12.75">
      <c r="A74" s="115"/>
      <c r="B74" s="115"/>
      <c r="C74" s="115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169"/>
      <c r="AN74" s="232"/>
      <c r="AO74" s="52"/>
    </row>
  </sheetData>
  <sheetProtection/>
  <mergeCells count="2">
    <mergeCell ref="AM5:AO5"/>
    <mergeCell ref="AM19:AO19"/>
  </mergeCells>
  <conditionalFormatting sqref="E22:AK31">
    <cfRule type="cellIs" priority="1" dxfId="1" operator="equal" stopIfTrue="1">
      <formula>"o"</formula>
    </cfRule>
    <cfRule type="cellIs" priority="2" dxfId="0" operator="equal" stopIfTrue="1">
      <formula>"x"</formula>
    </cfRule>
  </conditionalFormatting>
  <printOptions/>
  <pageMargins left="0.2362204724409449" right="0.2755905511811024" top="0.984251968503937" bottom="0.984251968503937" header="0.5118110236220472" footer="0.5118110236220472"/>
  <pageSetup fitToHeight="1" fitToWidth="1" horizontalDpi="300" verticalDpi="300" orientation="landscape" paperSize="9" scale="64" r:id="rId2"/>
  <headerFooter alignWithMargins="0">
    <oddFooter>&amp;LГлавный судья соревнований&amp;CДата:&amp;RФедерация Роллер  Спорта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R65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P21" sqref="AP21"/>
    </sheetView>
  </sheetViews>
  <sheetFormatPr defaultColWidth="11.28125" defaultRowHeight="12.75"/>
  <cols>
    <col min="1" max="1" width="12.28125" style="66" customWidth="1"/>
    <col min="2" max="2" width="12.7109375" style="66" customWidth="1"/>
    <col min="3" max="3" width="9.57421875" style="66" customWidth="1"/>
    <col min="4" max="4" width="3.28125" style="17" customWidth="1"/>
    <col min="5" max="5" width="4.7109375" style="17" customWidth="1"/>
    <col min="6" max="7" width="3.7109375" style="17" customWidth="1"/>
    <col min="8" max="8" width="4.7109375" style="17" customWidth="1"/>
    <col min="9" max="10" width="3.7109375" style="17" customWidth="1"/>
    <col min="11" max="11" width="4.7109375" style="17" customWidth="1"/>
    <col min="12" max="13" width="3.7109375" style="17" customWidth="1"/>
    <col min="14" max="14" width="4.7109375" style="17" customWidth="1"/>
    <col min="15" max="16" width="3.7109375" style="17" customWidth="1"/>
    <col min="17" max="18" width="4.7109375" style="17" customWidth="1"/>
    <col min="19" max="19" width="3.7109375" style="17" customWidth="1"/>
    <col min="20" max="20" width="4.7109375" style="17" customWidth="1"/>
    <col min="21" max="22" width="3.7109375" style="17" customWidth="1"/>
    <col min="23" max="23" width="4.7109375" style="17" customWidth="1"/>
    <col min="24" max="25" width="3.7109375" style="17" customWidth="1"/>
    <col min="26" max="26" width="4.7109375" style="17" customWidth="1"/>
    <col min="27" max="28" width="3.7109375" style="17" customWidth="1"/>
    <col min="29" max="29" width="4.7109375" style="17" customWidth="1"/>
    <col min="30" max="31" width="3.7109375" style="17" customWidth="1"/>
    <col min="32" max="32" width="4.7109375" style="17" customWidth="1"/>
    <col min="33" max="40" width="3.7109375" style="17" customWidth="1"/>
    <col min="41" max="41" width="6.7109375" style="17" customWidth="1"/>
    <col min="42" max="42" width="13.7109375" style="89" customWidth="1"/>
    <col min="43" max="43" width="13.7109375" style="218" customWidth="1"/>
    <col min="44" max="16384" width="11.28125" style="1" customWidth="1"/>
  </cols>
  <sheetData>
    <row r="1" spans="1:43" ht="23.25">
      <c r="A1" s="72"/>
      <c r="B1" s="73"/>
      <c r="C1" s="73"/>
      <c r="D1" s="74"/>
      <c r="E1" s="76"/>
      <c r="F1" s="73"/>
      <c r="G1" s="73"/>
      <c r="H1" s="77"/>
      <c r="I1" s="77"/>
      <c r="J1" s="77"/>
      <c r="K1" s="77"/>
      <c r="L1" s="77"/>
      <c r="M1" s="77"/>
      <c r="N1" s="76" t="str">
        <f>V!$E$17</f>
        <v>"Весна в Воронеже - 2009"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125"/>
      <c r="AO1" s="1"/>
      <c r="AP1" s="1"/>
      <c r="AQ1" s="1"/>
    </row>
    <row r="2" spans="1:43" ht="23.25">
      <c r="A2" s="80"/>
      <c r="B2" s="81"/>
      <c r="C2" s="81"/>
      <c r="D2" s="82"/>
      <c r="E2" s="84"/>
      <c r="F2" s="81"/>
      <c r="G2" s="81"/>
      <c r="H2" s="85"/>
      <c r="I2" s="85"/>
      <c r="J2" s="85"/>
      <c r="K2" s="85"/>
      <c r="L2" s="85"/>
      <c r="M2" s="85"/>
      <c r="N2" s="84" t="str">
        <f>V!$E$18</f>
        <v>Воронеж, 9-10 мая 2009 г.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126"/>
      <c r="AO2" s="1"/>
      <c r="AP2" s="1"/>
      <c r="AQ2" s="1"/>
    </row>
    <row r="3" spans="1:3" ht="12.75">
      <c r="A3" s="17"/>
      <c r="B3" s="17"/>
      <c r="C3" s="17"/>
    </row>
    <row r="4" spans="1:3" ht="15.75">
      <c r="A4" s="219"/>
      <c r="B4" s="17"/>
      <c r="C4" s="17"/>
    </row>
    <row r="5" spans="1:44" ht="25.5">
      <c r="A5" s="150" t="s">
        <v>20</v>
      </c>
      <c r="B5" s="150" t="s">
        <v>21</v>
      </c>
      <c r="C5" s="150" t="s">
        <v>22</v>
      </c>
      <c r="D5" s="1"/>
      <c r="E5" s="220">
        <v>160</v>
      </c>
      <c r="F5" s="221">
        <f>E5</f>
        <v>160</v>
      </c>
      <c r="G5" s="222">
        <f>F5</f>
        <v>160</v>
      </c>
      <c r="H5" s="223">
        <v>170</v>
      </c>
      <c r="I5" s="221">
        <f>H5</f>
        <v>170</v>
      </c>
      <c r="J5" s="222">
        <f>I5</f>
        <v>170</v>
      </c>
      <c r="K5" s="220">
        <v>180</v>
      </c>
      <c r="L5" s="221">
        <f>K5</f>
        <v>180</v>
      </c>
      <c r="M5" s="222">
        <f>L5</f>
        <v>180</v>
      </c>
      <c r="N5" s="223">
        <v>190</v>
      </c>
      <c r="O5" s="221">
        <f>N5</f>
        <v>190</v>
      </c>
      <c r="P5" s="222">
        <f>O5</f>
        <v>190</v>
      </c>
      <c r="Q5" s="220">
        <v>195</v>
      </c>
      <c r="R5" s="221">
        <f>Q5</f>
        <v>195</v>
      </c>
      <c r="S5" s="222">
        <f>R5</f>
        <v>195</v>
      </c>
      <c r="T5" s="223">
        <v>200</v>
      </c>
      <c r="U5" s="221">
        <f>T5</f>
        <v>200</v>
      </c>
      <c r="V5" s="222">
        <f>U5</f>
        <v>200</v>
      </c>
      <c r="W5" s="220">
        <v>205</v>
      </c>
      <c r="X5" s="221">
        <f>W5</f>
        <v>205</v>
      </c>
      <c r="Y5" s="222">
        <f>X5</f>
        <v>205</v>
      </c>
      <c r="Z5" s="223"/>
      <c r="AA5" s="221">
        <f>Z5</f>
        <v>0</v>
      </c>
      <c r="AB5" s="222">
        <f>AA5</f>
        <v>0</v>
      </c>
      <c r="AC5" s="220"/>
      <c r="AD5" s="221">
        <f>AC5</f>
        <v>0</v>
      </c>
      <c r="AE5" s="222">
        <f>AD5</f>
        <v>0</v>
      </c>
      <c r="AF5" s="223"/>
      <c r="AG5" s="221">
        <f>AF5</f>
        <v>0</v>
      </c>
      <c r="AH5" s="222">
        <f>AG5</f>
        <v>0</v>
      </c>
      <c r="AI5" s="220"/>
      <c r="AJ5" s="221">
        <f>AI5</f>
        <v>0</v>
      </c>
      <c r="AK5" s="222">
        <f>AJ5</f>
        <v>0</v>
      </c>
      <c r="AL5" s="220"/>
      <c r="AM5" s="221">
        <f>AL5</f>
        <v>0</v>
      </c>
      <c r="AN5" s="222">
        <f>AM5</f>
        <v>0</v>
      </c>
      <c r="AO5" s="1"/>
      <c r="AP5" s="307" t="s">
        <v>159</v>
      </c>
      <c r="AQ5" s="307"/>
      <c r="AR5" s="307"/>
    </row>
    <row r="6" spans="1:44" ht="12.75">
      <c r="A6" s="160"/>
      <c r="B6" s="160"/>
      <c r="C6" s="160"/>
      <c r="D6" s="1"/>
      <c r="E6" s="224"/>
      <c r="F6" s="9"/>
      <c r="G6" s="225"/>
      <c r="H6" s="9"/>
      <c r="I6" s="9"/>
      <c r="J6" s="9"/>
      <c r="K6" s="224"/>
      <c r="L6" s="9"/>
      <c r="M6" s="225"/>
      <c r="N6" s="9"/>
      <c r="O6" s="9"/>
      <c r="P6" s="9"/>
      <c r="Q6" s="224"/>
      <c r="R6" s="9"/>
      <c r="S6" s="225"/>
      <c r="T6" s="9"/>
      <c r="U6" s="9"/>
      <c r="V6" s="9"/>
      <c r="W6" s="224"/>
      <c r="X6" s="9"/>
      <c r="Y6" s="225"/>
      <c r="Z6" s="9"/>
      <c r="AA6" s="9"/>
      <c r="AB6" s="9"/>
      <c r="AC6" s="224"/>
      <c r="AD6" s="9"/>
      <c r="AE6" s="225"/>
      <c r="AF6" s="9"/>
      <c r="AG6" s="9"/>
      <c r="AH6" s="9"/>
      <c r="AI6" s="224"/>
      <c r="AJ6" s="9"/>
      <c r="AK6" s="225"/>
      <c r="AL6" s="224"/>
      <c r="AM6" s="9"/>
      <c r="AN6" s="225"/>
      <c r="AO6" s="1"/>
      <c r="AP6" s="226" t="s">
        <v>160</v>
      </c>
      <c r="AQ6" s="227" t="s">
        <v>161</v>
      </c>
      <c r="AR6" s="228" t="s">
        <v>42</v>
      </c>
    </row>
    <row r="7" spans="1:3" ht="15.75">
      <c r="A7" s="219" t="s">
        <v>162</v>
      </c>
      <c r="B7" s="1"/>
      <c r="C7" s="1"/>
    </row>
    <row r="8" spans="1:44" ht="18.75" customHeight="1">
      <c r="A8" s="113"/>
      <c r="B8" s="113"/>
      <c r="C8" s="113"/>
      <c r="D8" s="52"/>
      <c r="E8" s="229"/>
      <c r="F8" s="18"/>
      <c r="G8" s="19"/>
      <c r="H8" s="230"/>
      <c r="I8" s="230"/>
      <c r="J8" s="230"/>
      <c r="K8" s="229"/>
      <c r="L8" s="18"/>
      <c r="M8" s="19"/>
      <c r="N8" s="230"/>
      <c r="O8" s="230"/>
      <c r="P8" s="230"/>
      <c r="Q8" s="229"/>
      <c r="R8" s="18"/>
      <c r="S8" s="19"/>
      <c r="T8" s="230"/>
      <c r="U8" s="230"/>
      <c r="V8" s="230"/>
      <c r="W8" s="229"/>
      <c r="X8" s="18"/>
      <c r="Y8" s="19"/>
      <c r="Z8" s="230"/>
      <c r="AA8" s="230"/>
      <c r="AB8" s="230"/>
      <c r="AC8" s="229"/>
      <c r="AD8" s="18"/>
      <c r="AE8" s="19"/>
      <c r="AF8" s="230"/>
      <c r="AG8" s="230"/>
      <c r="AH8" s="230"/>
      <c r="AI8" s="229"/>
      <c r="AJ8" s="18"/>
      <c r="AK8" s="19"/>
      <c r="AL8" s="229"/>
      <c r="AM8" s="18"/>
      <c r="AN8" s="19"/>
      <c r="AO8" s="52"/>
      <c r="AP8" s="51"/>
      <c r="AQ8" s="51"/>
      <c r="AR8" s="51"/>
    </row>
    <row r="9" spans="1:44" ht="18.75" customHeight="1">
      <c r="A9" s="113"/>
      <c r="B9" s="113"/>
      <c r="C9" s="113"/>
      <c r="D9" s="52"/>
      <c r="E9" s="229"/>
      <c r="F9" s="18"/>
      <c r="G9" s="19"/>
      <c r="H9" s="230"/>
      <c r="I9" s="230"/>
      <c r="J9" s="230"/>
      <c r="K9" s="229"/>
      <c r="L9" s="18"/>
      <c r="M9" s="19"/>
      <c r="N9" s="230"/>
      <c r="O9" s="230"/>
      <c r="P9" s="230"/>
      <c r="Q9" s="229"/>
      <c r="R9" s="18"/>
      <c r="S9" s="19"/>
      <c r="T9" s="230"/>
      <c r="U9" s="230"/>
      <c r="V9" s="230"/>
      <c r="W9" s="229"/>
      <c r="X9" s="18"/>
      <c r="Y9" s="19"/>
      <c r="Z9" s="230"/>
      <c r="AA9" s="230"/>
      <c r="AB9" s="230"/>
      <c r="AC9" s="229"/>
      <c r="AD9" s="18"/>
      <c r="AE9" s="19"/>
      <c r="AF9" s="230"/>
      <c r="AG9" s="230"/>
      <c r="AH9" s="230"/>
      <c r="AI9" s="229"/>
      <c r="AJ9" s="18"/>
      <c r="AK9" s="19"/>
      <c r="AL9" s="229"/>
      <c r="AM9" s="18"/>
      <c r="AN9" s="19"/>
      <c r="AO9" s="52"/>
      <c r="AP9" s="231"/>
      <c r="AQ9" s="231"/>
      <c r="AR9" s="51"/>
    </row>
    <row r="10" spans="1:44" ht="18.75" customHeight="1">
      <c r="A10" s="113"/>
      <c r="B10" s="113"/>
      <c r="C10" s="113"/>
      <c r="D10" s="52"/>
      <c r="E10" s="229"/>
      <c r="F10" s="18"/>
      <c r="G10" s="19"/>
      <c r="H10" s="230"/>
      <c r="I10" s="230"/>
      <c r="J10" s="230"/>
      <c r="K10" s="229"/>
      <c r="L10" s="18"/>
      <c r="M10" s="19"/>
      <c r="N10" s="230"/>
      <c r="O10" s="230"/>
      <c r="P10" s="230"/>
      <c r="Q10" s="229"/>
      <c r="R10" s="18"/>
      <c r="S10" s="19"/>
      <c r="T10" s="230"/>
      <c r="U10" s="230"/>
      <c r="V10" s="230"/>
      <c r="W10" s="229"/>
      <c r="X10" s="18"/>
      <c r="Y10" s="19"/>
      <c r="Z10" s="230"/>
      <c r="AA10" s="230"/>
      <c r="AB10" s="230"/>
      <c r="AC10" s="229"/>
      <c r="AD10" s="18"/>
      <c r="AE10" s="19"/>
      <c r="AF10" s="230"/>
      <c r="AG10" s="230"/>
      <c r="AH10" s="230"/>
      <c r="AI10" s="229"/>
      <c r="AJ10" s="18"/>
      <c r="AK10" s="19"/>
      <c r="AL10" s="229"/>
      <c r="AM10" s="18"/>
      <c r="AN10" s="19"/>
      <c r="AO10" s="52"/>
      <c r="AP10" s="231"/>
      <c r="AQ10" s="231"/>
      <c r="AR10" s="51"/>
    </row>
    <row r="11" spans="1:44" ht="18.75" customHeight="1">
      <c r="A11" s="113"/>
      <c r="B11" s="113"/>
      <c r="C11" s="113"/>
      <c r="D11" s="52"/>
      <c r="E11" s="229"/>
      <c r="F11" s="18"/>
      <c r="G11" s="19"/>
      <c r="H11" s="230"/>
      <c r="I11" s="230"/>
      <c r="J11" s="230"/>
      <c r="K11" s="229"/>
      <c r="L11" s="18"/>
      <c r="M11" s="19"/>
      <c r="N11" s="230"/>
      <c r="O11" s="230"/>
      <c r="P11" s="230"/>
      <c r="Q11" s="229"/>
      <c r="R11" s="18"/>
      <c r="S11" s="19"/>
      <c r="T11" s="230"/>
      <c r="U11" s="230"/>
      <c r="V11" s="230"/>
      <c r="W11" s="229"/>
      <c r="X11" s="18"/>
      <c r="Y11" s="19"/>
      <c r="Z11" s="230"/>
      <c r="AA11" s="230"/>
      <c r="AB11" s="230"/>
      <c r="AC11" s="229"/>
      <c r="AD11" s="18"/>
      <c r="AE11" s="19"/>
      <c r="AF11" s="230"/>
      <c r="AG11" s="230"/>
      <c r="AH11" s="230"/>
      <c r="AI11" s="229"/>
      <c r="AJ11" s="18"/>
      <c r="AK11" s="19"/>
      <c r="AL11" s="229"/>
      <c r="AM11" s="18"/>
      <c r="AN11" s="19"/>
      <c r="AO11" s="52"/>
      <c r="AP11" s="231"/>
      <c r="AQ11" s="231"/>
      <c r="AR11" s="51"/>
    </row>
    <row r="12" spans="1:44" ht="18.75" customHeight="1">
      <c r="A12" s="113"/>
      <c r="B12" s="113"/>
      <c r="C12" s="113"/>
      <c r="D12" s="52"/>
      <c r="E12" s="229"/>
      <c r="F12" s="18"/>
      <c r="G12" s="19"/>
      <c r="H12" s="230"/>
      <c r="I12" s="230"/>
      <c r="J12" s="230"/>
      <c r="K12" s="229"/>
      <c r="L12" s="18"/>
      <c r="M12" s="19"/>
      <c r="N12" s="230"/>
      <c r="O12" s="230"/>
      <c r="P12" s="230"/>
      <c r="Q12" s="229"/>
      <c r="R12" s="18"/>
      <c r="S12" s="19"/>
      <c r="T12" s="230"/>
      <c r="U12" s="230"/>
      <c r="V12" s="230"/>
      <c r="W12" s="229"/>
      <c r="X12" s="18"/>
      <c r="Y12" s="19"/>
      <c r="Z12" s="230"/>
      <c r="AA12" s="230"/>
      <c r="AB12" s="230"/>
      <c r="AC12" s="229"/>
      <c r="AD12" s="18"/>
      <c r="AE12" s="19"/>
      <c r="AF12" s="230"/>
      <c r="AG12" s="230"/>
      <c r="AH12" s="230"/>
      <c r="AI12" s="229"/>
      <c r="AJ12" s="18"/>
      <c r="AK12" s="19"/>
      <c r="AL12" s="229"/>
      <c r="AM12" s="18"/>
      <c r="AN12" s="19"/>
      <c r="AO12" s="52"/>
      <c r="AP12" s="231"/>
      <c r="AQ12" s="231"/>
      <c r="AR12" s="51"/>
    </row>
    <row r="13" spans="1:44" ht="18.75" customHeight="1">
      <c r="A13" s="113"/>
      <c r="B13" s="113"/>
      <c r="C13" s="113"/>
      <c r="D13" s="52"/>
      <c r="E13" s="229"/>
      <c r="F13" s="18"/>
      <c r="G13" s="19"/>
      <c r="H13" s="230"/>
      <c r="I13" s="230"/>
      <c r="J13" s="230"/>
      <c r="K13" s="229"/>
      <c r="L13" s="18"/>
      <c r="M13" s="19"/>
      <c r="N13" s="230"/>
      <c r="O13" s="230"/>
      <c r="P13" s="230"/>
      <c r="Q13" s="229"/>
      <c r="R13" s="18"/>
      <c r="S13" s="19"/>
      <c r="T13" s="230"/>
      <c r="U13" s="230"/>
      <c r="V13" s="230"/>
      <c r="W13" s="229"/>
      <c r="X13" s="18"/>
      <c r="Y13" s="19"/>
      <c r="Z13" s="230"/>
      <c r="AA13" s="230"/>
      <c r="AB13" s="230"/>
      <c r="AC13" s="229"/>
      <c r="AD13" s="18"/>
      <c r="AE13" s="19"/>
      <c r="AF13" s="230"/>
      <c r="AG13" s="230"/>
      <c r="AH13" s="230"/>
      <c r="AI13" s="229"/>
      <c r="AJ13" s="18"/>
      <c r="AK13" s="19"/>
      <c r="AL13" s="229"/>
      <c r="AM13" s="18"/>
      <c r="AN13" s="19"/>
      <c r="AO13" s="52"/>
      <c r="AP13" s="231"/>
      <c r="AQ13" s="231"/>
      <c r="AR13" s="51"/>
    </row>
    <row r="14" spans="1:44" ht="18.75" customHeight="1">
      <c r="A14" s="113"/>
      <c r="B14" s="113"/>
      <c r="C14" s="113"/>
      <c r="D14" s="52"/>
      <c r="E14" s="229"/>
      <c r="F14" s="18"/>
      <c r="G14" s="19"/>
      <c r="H14" s="230"/>
      <c r="I14" s="230"/>
      <c r="J14" s="230"/>
      <c r="K14" s="229"/>
      <c r="L14" s="18"/>
      <c r="M14" s="19"/>
      <c r="N14" s="230"/>
      <c r="O14" s="230"/>
      <c r="P14" s="230"/>
      <c r="Q14" s="229"/>
      <c r="R14" s="18"/>
      <c r="S14" s="19"/>
      <c r="T14" s="230"/>
      <c r="U14" s="230"/>
      <c r="V14" s="230"/>
      <c r="W14" s="229"/>
      <c r="X14" s="18"/>
      <c r="Y14" s="19"/>
      <c r="Z14" s="230"/>
      <c r="AA14" s="230"/>
      <c r="AB14" s="230"/>
      <c r="AC14" s="229"/>
      <c r="AD14" s="18"/>
      <c r="AE14" s="19"/>
      <c r="AF14" s="230"/>
      <c r="AG14" s="230"/>
      <c r="AH14" s="230"/>
      <c r="AI14" s="229"/>
      <c r="AJ14" s="18"/>
      <c r="AK14" s="19"/>
      <c r="AL14" s="229"/>
      <c r="AM14" s="18"/>
      <c r="AN14" s="19"/>
      <c r="AO14" s="52"/>
      <c r="AP14" s="231"/>
      <c r="AQ14" s="231"/>
      <c r="AR14" s="51"/>
    </row>
    <row r="15" spans="1:44" ht="18.75" customHeight="1">
      <c r="A15" s="113"/>
      <c r="B15" s="113"/>
      <c r="C15" s="113"/>
      <c r="D15" s="52"/>
      <c r="E15" s="229"/>
      <c r="F15" s="18"/>
      <c r="G15" s="19"/>
      <c r="H15" s="230"/>
      <c r="I15" s="230"/>
      <c r="J15" s="230"/>
      <c r="K15" s="229"/>
      <c r="L15" s="18"/>
      <c r="M15" s="19"/>
      <c r="N15" s="230"/>
      <c r="O15" s="230"/>
      <c r="P15" s="230"/>
      <c r="Q15" s="229"/>
      <c r="R15" s="18"/>
      <c r="S15" s="19"/>
      <c r="T15" s="230"/>
      <c r="U15" s="230"/>
      <c r="V15" s="230"/>
      <c r="W15" s="229"/>
      <c r="X15" s="18"/>
      <c r="Y15" s="19"/>
      <c r="Z15" s="230"/>
      <c r="AA15" s="230"/>
      <c r="AB15" s="230"/>
      <c r="AC15" s="229"/>
      <c r="AD15" s="18"/>
      <c r="AE15" s="19"/>
      <c r="AF15" s="230"/>
      <c r="AG15" s="230"/>
      <c r="AH15" s="230"/>
      <c r="AI15" s="229"/>
      <c r="AJ15" s="18"/>
      <c r="AK15" s="19"/>
      <c r="AL15" s="229"/>
      <c r="AM15" s="18"/>
      <c r="AN15" s="19"/>
      <c r="AO15" s="52"/>
      <c r="AP15" s="231"/>
      <c r="AQ15" s="231"/>
      <c r="AR15" s="51"/>
    </row>
    <row r="16" spans="1:3" ht="15.75">
      <c r="A16" s="219"/>
      <c r="B16" s="17"/>
      <c r="C16" s="17"/>
    </row>
    <row r="17" spans="1:44" ht="25.5">
      <c r="A17" s="150" t="s">
        <v>20</v>
      </c>
      <c r="B17" s="150" t="s">
        <v>21</v>
      </c>
      <c r="C17" s="150" t="s">
        <v>22</v>
      </c>
      <c r="D17" s="1"/>
      <c r="E17" s="220">
        <v>140</v>
      </c>
      <c r="F17" s="221">
        <f>E17</f>
        <v>140</v>
      </c>
      <c r="G17" s="222">
        <f>F17</f>
        <v>140</v>
      </c>
      <c r="H17" s="223">
        <v>150</v>
      </c>
      <c r="I17" s="221">
        <f>H17</f>
        <v>150</v>
      </c>
      <c r="J17" s="222">
        <f>I17</f>
        <v>150</v>
      </c>
      <c r="K17" s="220">
        <v>160</v>
      </c>
      <c r="L17" s="221">
        <f>K17</f>
        <v>160</v>
      </c>
      <c r="M17" s="222">
        <f>L17</f>
        <v>160</v>
      </c>
      <c r="N17" s="223">
        <v>170</v>
      </c>
      <c r="O17" s="221">
        <f>N17</f>
        <v>170</v>
      </c>
      <c r="P17" s="222">
        <f>O17</f>
        <v>170</v>
      </c>
      <c r="Q17" s="220">
        <v>180</v>
      </c>
      <c r="R17" s="221">
        <f>Q17</f>
        <v>180</v>
      </c>
      <c r="S17" s="222">
        <f>R17</f>
        <v>180</v>
      </c>
      <c r="T17" s="223">
        <v>182</v>
      </c>
      <c r="U17" s="221">
        <f>T17</f>
        <v>182</v>
      </c>
      <c r="V17" s="222">
        <f>U17</f>
        <v>182</v>
      </c>
      <c r="W17" s="220">
        <v>225</v>
      </c>
      <c r="X17" s="221">
        <f>W17</f>
        <v>225</v>
      </c>
      <c r="Y17" s="222">
        <f>X17</f>
        <v>225</v>
      </c>
      <c r="Z17" s="223">
        <v>230</v>
      </c>
      <c r="AA17" s="221">
        <f>Z17</f>
        <v>230</v>
      </c>
      <c r="AB17" s="222">
        <f>AA17</f>
        <v>230</v>
      </c>
      <c r="AC17" s="220">
        <v>235</v>
      </c>
      <c r="AD17" s="221">
        <f>AC17</f>
        <v>235</v>
      </c>
      <c r="AE17" s="222">
        <f>AD17</f>
        <v>235</v>
      </c>
      <c r="AF17" s="223">
        <v>240</v>
      </c>
      <c r="AG17" s="221">
        <f>AF17</f>
        <v>240</v>
      </c>
      <c r="AH17" s="222">
        <f>AG17</f>
        <v>240</v>
      </c>
      <c r="AI17" s="220"/>
      <c r="AJ17" s="221">
        <f>AI17</f>
        <v>0</v>
      </c>
      <c r="AK17" s="222">
        <f>AJ17</f>
        <v>0</v>
      </c>
      <c r="AL17" s="220"/>
      <c r="AM17" s="221">
        <f>AL17</f>
        <v>0</v>
      </c>
      <c r="AN17" s="222">
        <f>AM17</f>
        <v>0</v>
      </c>
      <c r="AO17" s="1"/>
      <c r="AP17" s="307" t="s">
        <v>159</v>
      </c>
      <c r="AQ17" s="307"/>
      <c r="AR17" s="307"/>
    </row>
    <row r="18" spans="1:44" ht="12.75">
      <c r="A18" s="160"/>
      <c r="B18" s="160"/>
      <c r="C18" s="160"/>
      <c r="D18" s="1"/>
      <c r="E18" s="224"/>
      <c r="F18" s="9"/>
      <c r="G18" s="225"/>
      <c r="H18" s="9"/>
      <c r="I18" s="9"/>
      <c r="J18" s="9"/>
      <c r="K18" s="224"/>
      <c r="L18" s="9"/>
      <c r="M18" s="225"/>
      <c r="N18" s="9"/>
      <c r="O18" s="9"/>
      <c r="P18" s="9"/>
      <c r="Q18" s="224"/>
      <c r="R18" s="9"/>
      <c r="S18" s="225"/>
      <c r="T18" s="9"/>
      <c r="U18" s="9"/>
      <c r="V18" s="9"/>
      <c r="W18" s="224"/>
      <c r="X18" s="9"/>
      <c r="Y18" s="225"/>
      <c r="Z18" s="9"/>
      <c r="AA18" s="9"/>
      <c r="AB18" s="9"/>
      <c r="AC18" s="224"/>
      <c r="AD18" s="9"/>
      <c r="AE18" s="225"/>
      <c r="AF18" s="9"/>
      <c r="AG18" s="9"/>
      <c r="AH18" s="9"/>
      <c r="AI18" s="224"/>
      <c r="AJ18" s="9"/>
      <c r="AK18" s="225"/>
      <c r="AL18" s="224"/>
      <c r="AM18" s="9"/>
      <c r="AN18" s="225"/>
      <c r="AO18" s="1"/>
      <c r="AP18" s="226" t="s">
        <v>160</v>
      </c>
      <c r="AQ18" s="227" t="s">
        <v>161</v>
      </c>
      <c r="AR18" s="228" t="s">
        <v>42</v>
      </c>
    </row>
    <row r="19" spans="1:3" ht="15.75">
      <c r="A19" s="219" t="s">
        <v>163</v>
      </c>
      <c r="B19" s="1"/>
      <c r="C19" s="1"/>
    </row>
    <row r="20" spans="1:44" ht="18.75" customHeight="1">
      <c r="A20" s="48"/>
      <c r="B20" s="49"/>
      <c r="C20" s="49"/>
      <c r="D20" s="52"/>
      <c r="E20" s="229"/>
      <c r="F20" s="18"/>
      <c r="G20" s="19"/>
      <c r="H20" s="230"/>
      <c r="I20" s="230"/>
      <c r="J20" s="230"/>
      <c r="K20" s="229"/>
      <c r="L20" s="18"/>
      <c r="M20" s="19"/>
      <c r="N20" s="230"/>
      <c r="O20" s="230"/>
      <c r="P20" s="230"/>
      <c r="Q20" s="229"/>
      <c r="R20" s="18"/>
      <c r="S20" s="19"/>
      <c r="T20" s="230"/>
      <c r="U20" s="230"/>
      <c r="V20" s="230"/>
      <c r="W20" s="229"/>
      <c r="X20" s="18"/>
      <c r="Y20" s="19"/>
      <c r="Z20" s="230"/>
      <c r="AA20" s="230"/>
      <c r="AB20" s="230"/>
      <c r="AC20" s="229"/>
      <c r="AD20" s="18"/>
      <c r="AE20" s="19"/>
      <c r="AF20" s="230"/>
      <c r="AG20" s="230"/>
      <c r="AH20" s="230"/>
      <c r="AI20" s="229"/>
      <c r="AJ20" s="18"/>
      <c r="AK20" s="19"/>
      <c r="AL20" s="229"/>
      <c r="AM20" s="18"/>
      <c r="AN20" s="19"/>
      <c r="AO20" s="52"/>
      <c r="AP20" s="231"/>
      <c r="AQ20" s="231"/>
      <c r="AR20" s="51"/>
    </row>
    <row r="21" spans="1:44" ht="18.75" customHeight="1">
      <c r="A21" s="56"/>
      <c r="B21" s="57"/>
      <c r="C21" s="57"/>
      <c r="D21" s="52"/>
      <c r="E21" s="229"/>
      <c r="F21" s="18"/>
      <c r="G21" s="19"/>
      <c r="H21" s="230"/>
      <c r="I21" s="230"/>
      <c r="J21" s="230"/>
      <c r="K21" s="229"/>
      <c r="L21" s="18"/>
      <c r="M21" s="19"/>
      <c r="N21" s="230"/>
      <c r="O21" s="230"/>
      <c r="P21" s="230"/>
      <c r="Q21" s="229"/>
      <c r="R21" s="18"/>
      <c r="S21" s="19"/>
      <c r="T21" s="230"/>
      <c r="U21" s="230"/>
      <c r="V21" s="230"/>
      <c r="W21" s="229"/>
      <c r="X21" s="18"/>
      <c r="Y21" s="19"/>
      <c r="Z21" s="230"/>
      <c r="AA21" s="230"/>
      <c r="AB21" s="230"/>
      <c r="AC21" s="229"/>
      <c r="AD21" s="18"/>
      <c r="AE21" s="19"/>
      <c r="AF21" s="230"/>
      <c r="AG21" s="230"/>
      <c r="AH21" s="230"/>
      <c r="AI21" s="229"/>
      <c r="AJ21" s="18"/>
      <c r="AK21" s="19"/>
      <c r="AL21" s="229"/>
      <c r="AM21" s="18"/>
      <c r="AN21" s="19"/>
      <c r="AO21" s="52"/>
      <c r="AP21" s="231"/>
      <c r="AQ21" s="231"/>
      <c r="AR21" s="51"/>
    </row>
    <row r="22" spans="1:44" ht="18.75" customHeight="1">
      <c r="A22" s="56"/>
      <c r="B22" s="57"/>
      <c r="C22" s="57"/>
      <c r="D22" s="52"/>
      <c r="E22" s="229"/>
      <c r="F22" s="18"/>
      <c r="G22" s="19"/>
      <c r="H22" s="230"/>
      <c r="I22" s="230"/>
      <c r="J22" s="230"/>
      <c r="K22" s="229"/>
      <c r="L22" s="18"/>
      <c r="M22" s="19"/>
      <c r="N22" s="230"/>
      <c r="O22" s="230"/>
      <c r="P22" s="230"/>
      <c r="Q22" s="229"/>
      <c r="R22" s="18"/>
      <c r="S22" s="19"/>
      <c r="T22" s="230"/>
      <c r="U22" s="230"/>
      <c r="V22" s="230"/>
      <c r="W22" s="229"/>
      <c r="X22" s="18"/>
      <c r="Y22" s="19"/>
      <c r="Z22" s="230"/>
      <c r="AA22" s="230"/>
      <c r="AB22" s="230"/>
      <c r="AC22" s="229"/>
      <c r="AD22" s="18"/>
      <c r="AE22" s="19"/>
      <c r="AF22" s="230"/>
      <c r="AG22" s="230"/>
      <c r="AH22" s="230"/>
      <c r="AI22" s="229"/>
      <c r="AJ22" s="18"/>
      <c r="AK22" s="19"/>
      <c r="AL22" s="229"/>
      <c r="AM22" s="18"/>
      <c r="AN22" s="19"/>
      <c r="AO22" s="52"/>
      <c r="AP22" s="231"/>
      <c r="AQ22" s="231"/>
      <c r="AR22" s="51"/>
    </row>
    <row r="23" spans="1:44" ht="18.75" customHeight="1">
      <c r="A23" s="61"/>
      <c r="B23" s="62"/>
      <c r="C23" s="62"/>
      <c r="D23" s="52"/>
      <c r="E23" s="229"/>
      <c r="F23" s="18"/>
      <c r="G23" s="19"/>
      <c r="H23" s="230"/>
      <c r="I23" s="230"/>
      <c r="J23" s="230"/>
      <c r="K23" s="229"/>
      <c r="L23" s="18"/>
      <c r="M23" s="19"/>
      <c r="N23" s="230"/>
      <c r="O23" s="230"/>
      <c r="P23" s="230"/>
      <c r="Q23" s="229"/>
      <c r="R23" s="18"/>
      <c r="S23" s="19"/>
      <c r="T23" s="230"/>
      <c r="U23" s="230"/>
      <c r="V23" s="230"/>
      <c r="W23" s="229"/>
      <c r="X23" s="18"/>
      <c r="Y23" s="19"/>
      <c r="Z23" s="230"/>
      <c r="AA23" s="230"/>
      <c r="AB23" s="230"/>
      <c r="AC23" s="229"/>
      <c r="AD23" s="18"/>
      <c r="AE23" s="19"/>
      <c r="AF23" s="230"/>
      <c r="AG23" s="230"/>
      <c r="AH23" s="230"/>
      <c r="AI23" s="229"/>
      <c r="AJ23" s="18"/>
      <c r="AK23" s="19"/>
      <c r="AL23" s="229"/>
      <c r="AM23" s="18"/>
      <c r="AN23" s="19"/>
      <c r="AO23" s="52"/>
      <c r="AP23" s="231"/>
      <c r="AQ23" s="231"/>
      <c r="AR23" s="51"/>
    </row>
    <row r="24" spans="1:44" ht="18.75" customHeight="1">
      <c r="A24" s="61"/>
      <c r="B24" s="62"/>
      <c r="C24" s="62"/>
      <c r="D24" s="52"/>
      <c r="E24" s="229"/>
      <c r="F24" s="18"/>
      <c r="G24" s="19"/>
      <c r="H24" s="230"/>
      <c r="I24" s="230"/>
      <c r="J24" s="230"/>
      <c r="K24" s="229"/>
      <c r="L24" s="18"/>
      <c r="M24" s="19"/>
      <c r="N24" s="230"/>
      <c r="O24" s="230"/>
      <c r="P24" s="230"/>
      <c r="Q24" s="229"/>
      <c r="R24" s="18"/>
      <c r="S24" s="19"/>
      <c r="T24" s="230"/>
      <c r="U24" s="230"/>
      <c r="V24" s="230"/>
      <c r="W24" s="229"/>
      <c r="X24" s="18"/>
      <c r="Y24" s="19"/>
      <c r="Z24" s="230"/>
      <c r="AA24" s="230"/>
      <c r="AB24" s="230"/>
      <c r="AC24" s="229"/>
      <c r="AD24" s="18"/>
      <c r="AE24" s="19"/>
      <c r="AF24" s="230"/>
      <c r="AG24" s="230"/>
      <c r="AH24" s="230"/>
      <c r="AI24" s="229"/>
      <c r="AJ24" s="18"/>
      <c r="AK24" s="19"/>
      <c r="AL24" s="229"/>
      <c r="AM24" s="18"/>
      <c r="AN24" s="19"/>
      <c r="AO24" s="52"/>
      <c r="AP24" s="231"/>
      <c r="AQ24" s="231"/>
      <c r="AR24" s="51"/>
    </row>
    <row r="25" spans="1:44" ht="18.75" customHeight="1">
      <c r="A25" s="61"/>
      <c r="B25" s="62"/>
      <c r="C25" s="62"/>
      <c r="D25" s="52"/>
      <c r="E25" s="229"/>
      <c r="F25" s="18"/>
      <c r="G25" s="19"/>
      <c r="H25" s="230"/>
      <c r="I25" s="230"/>
      <c r="J25" s="230"/>
      <c r="K25" s="229"/>
      <c r="L25" s="18"/>
      <c r="M25" s="19"/>
      <c r="N25" s="230"/>
      <c r="O25" s="230"/>
      <c r="P25" s="230"/>
      <c r="Q25" s="229"/>
      <c r="R25" s="18"/>
      <c r="S25" s="19"/>
      <c r="T25" s="230"/>
      <c r="U25" s="230"/>
      <c r="V25" s="230"/>
      <c r="W25" s="229"/>
      <c r="X25" s="18"/>
      <c r="Y25" s="19"/>
      <c r="Z25" s="230"/>
      <c r="AA25" s="230"/>
      <c r="AB25" s="230"/>
      <c r="AC25" s="229"/>
      <c r="AD25" s="18"/>
      <c r="AE25" s="19"/>
      <c r="AF25" s="230"/>
      <c r="AG25" s="230"/>
      <c r="AH25" s="230"/>
      <c r="AI25" s="229"/>
      <c r="AJ25" s="18"/>
      <c r="AK25" s="19"/>
      <c r="AL25" s="229"/>
      <c r="AM25" s="18"/>
      <c r="AN25" s="19"/>
      <c r="AO25" s="52"/>
      <c r="AP25" s="231"/>
      <c r="AQ25" s="231"/>
      <c r="AR25" s="51"/>
    </row>
    <row r="26" spans="1:44" ht="18.75" customHeight="1">
      <c r="A26" s="61"/>
      <c r="B26" s="62"/>
      <c r="C26" s="62"/>
      <c r="D26" s="52"/>
      <c r="E26" s="229"/>
      <c r="F26" s="18"/>
      <c r="G26" s="19"/>
      <c r="H26" s="230"/>
      <c r="I26" s="230"/>
      <c r="J26" s="230"/>
      <c r="K26" s="229"/>
      <c r="L26" s="18"/>
      <c r="M26" s="19"/>
      <c r="N26" s="230"/>
      <c r="O26" s="230"/>
      <c r="P26" s="230"/>
      <c r="Q26" s="229"/>
      <c r="R26" s="18"/>
      <c r="S26" s="19"/>
      <c r="T26" s="230"/>
      <c r="U26" s="230"/>
      <c r="V26" s="230"/>
      <c r="W26" s="229"/>
      <c r="X26" s="18"/>
      <c r="Y26" s="19"/>
      <c r="Z26" s="230"/>
      <c r="AA26" s="230"/>
      <c r="AB26" s="230"/>
      <c r="AC26" s="229"/>
      <c r="AD26" s="18"/>
      <c r="AE26" s="19"/>
      <c r="AF26" s="230"/>
      <c r="AG26" s="230"/>
      <c r="AH26" s="230"/>
      <c r="AI26" s="229"/>
      <c r="AJ26" s="18"/>
      <c r="AK26" s="19"/>
      <c r="AL26" s="229"/>
      <c r="AM26" s="18"/>
      <c r="AN26" s="19"/>
      <c r="AO26" s="52"/>
      <c r="AP26" s="231"/>
      <c r="AQ26" s="231"/>
      <c r="AR26" s="51"/>
    </row>
    <row r="27" spans="1:44" ht="18.75" customHeight="1">
      <c r="A27" s="113"/>
      <c r="B27" s="113"/>
      <c r="C27" s="113"/>
      <c r="D27" s="52"/>
      <c r="E27" s="229"/>
      <c r="F27" s="18"/>
      <c r="G27" s="19"/>
      <c r="H27" s="230"/>
      <c r="I27" s="230"/>
      <c r="J27" s="230"/>
      <c r="K27" s="229"/>
      <c r="L27" s="18"/>
      <c r="M27" s="19"/>
      <c r="N27" s="230"/>
      <c r="O27" s="230"/>
      <c r="P27" s="230"/>
      <c r="Q27" s="229"/>
      <c r="R27" s="18"/>
      <c r="S27" s="19"/>
      <c r="T27" s="230"/>
      <c r="U27" s="230"/>
      <c r="V27" s="230"/>
      <c r="W27" s="229"/>
      <c r="X27" s="18"/>
      <c r="Y27" s="19"/>
      <c r="Z27" s="230"/>
      <c r="AA27" s="230"/>
      <c r="AB27" s="230"/>
      <c r="AC27" s="229"/>
      <c r="AD27" s="18"/>
      <c r="AE27" s="19"/>
      <c r="AF27" s="230"/>
      <c r="AG27" s="230"/>
      <c r="AH27" s="230"/>
      <c r="AI27" s="229"/>
      <c r="AJ27" s="18"/>
      <c r="AK27" s="19"/>
      <c r="AL27" s="229"/>
      <c r="AM27" s="18"/>
      <c r="AN27" s="19"/>
      <c r="AO27" s="52"/>
      <c r="AP27" s="231"/>
      <c r="AQ27" s="231"/>
      <c r="AR27" s="51"/>
    </row>
    <row r="28" spans="1:44" ht="18.75" customHeight="1">
      <c r="A28" s="113"/>
      <c r="B28" s="113"/>
      <c r="C28" s="113"/>
      <c r="D28" s="52"/>
      <c r="E28" s="229"/>
      <c r="F28" s="18"/>
      <c r="G28" s="19"/>
      <c r="H28" s="230"/>
      <c r="I28" s="230"/>
      <c r="J28" s="230"/>
      <c r="K28" s="229"/>
      <c r="L28" s="18"/>
      <c r="M28" s="19"/>
      <c r="N28" s="230"/>
      <c r="O28" s="230"/>
      <c r="P28" s="230"/>
      <c r="Q28" s="229"/>
      <c r="R28" s="18"/>
      <c r="S28" s="19"/>
      <c r="T28" s="230"/>
      <c r="U28" s="230"/>
      <c r="V28" s="230"/>
      <c r="W28" s="229"/>
      <c r="X28" s="18"/>
      <c r="Y28" s="19"/>
      <c r="Z28" s="230"/>
      <c r="AA28" s="230"/>
      <c r="AB28" s="230"/>
      <c r="AC28" s="229"/>
      <c r="AD28" s="18"/>
      <c r="AE28" s="19"/>
      <c r="AF28" s="230"/>
      <c r="AG28" s="230"/>
      <c r="AH28" s="230"/>
      <c r="AI28" s="229"/>
      <c r="AJ28" s="18"/>
      <c r="AK28" s="19"/>
      <c r="AL28" s="229"/>
      <c r="AM28" s="18"/>
      <c r="AN28" s="19"/>
      <c r="AO28" s="52"/>
      <c r="AP28" s="231"/>
      <c r="AQ28" s="231"/>
      <c r="AR28" s="51"/>
    </row>
    <row r="29" spans="1:44" ht="18.75" customHeight="1">
      <c r="A29" s="113"/>
      <c r="B29" s="113"/>
      <c r="C29" s="113"/>
      <c r="D29" s="52"/>
      <c r="E29" s="229"/>
      <c r="F29" s="18"/>
      <c r="G29" s="19"/>
      <c r="H29" s="230"/>
      <c r="I29" s="230"/>
      <c r="J29" s="230"/>
      <c r="K29" s="229"/>
      <c r="L29" s="18"/>
      <c r="M29" s="19"/>
      <c r="N29" s="230"/>
      <c r="O29" s="230"/>
      <c r="P29" s="230"/>
      <c r="Q29" s="229"/>
      <c r="R29" s="18"/>
      <c r="S29" s="19"/>
      <c r="T29" s="230"/>
      <c r="U29" s="230"/>
      <c r="V29" s="230"/>
      <c r="W29" s="229"/>
      <c r="X29" s="18"/>
      <c r="Y29" s="19"/>
      <c r="Z29" s="230"/>
      <c r="AA29" s="230"/>
      <c r="AB29" s="230"/>
      <c r="AC29" s="229"/>
      <c r="AD29" s="18"/>
      <c r="AE29" s="19"/>
      <c r="AF29" s="230"/>
      <c r="AG29" s="230"/>
      <c r="AH29" s="230"/>
      <c r="AI29" s="229"/>
      <c r="AJ29" s="18"/>
      <c r="AK29" s="19"/>
      <c r="AL29" s="229"/>
      <c r="AM29" s="18"/>
      <c r="AN29" s="19"/>
      <c r="AO29" s="52"/>
      <c r="AP29" s="231"/>
      <c r="AQ29" s="231"/>
      <c r="AR29" s="51"/>
    </row>
    <row r="30" spans="1:44" ht="18.75" customHeight="1">
      <c r="A30" s="113"/>
      <c r="B30" s="113"/>
      <c r="C30" s="113"/>
      <c r="D30" s="52"/>
      <c r="E30" s="229"/>
      <c r="F30" s="18"/>
      <c r="G30" s="19"/>
      <c r="H30" s="230"/>
      <c r="I30" s="230"/>
      <c r="J30" s="230"/>
      <c r="K30" s="229"/>
      <c r="L30" s="18"/>
      <c r="M30" s="19"/>
      <c r="N30" s="230"/>
      <c r="O30" s="230"/>
      <c r="P30" s="230"/>
      <c r="Q30" s="229"/>
      <c r="R30" s="18"/>
      <c r="S30" s="19"/>
      <c r="T30" s="230"/>
      <c r="U30" s="230"/>
      <c r="V30" s="230"/>
      <c r="W30" s="229"/>
      <c r="X30" s="18"/>
      <c r="Y30" s="19"/>
      <c r="Z30" s="230"/>
      <c r="AA30" s="230"/>
      <c r="AB30" s="230"/>
      <c r="AC30" s="229"/>
      <c r="AD30" s="18"/>
      <c r="AE30" s="19"/>
      <c r="AF30" s="230"/>
      <c r="AG30" s="230"/>
      <c r="AH30" s="230"/>
      <c r="AI30" s="229"/>
      <c r="AJ30" s="18"/>
      <c r="AK30" s="19"/>
      <c r="AL30" s="229"/>
      <c r="AM30" s="18"/>
      <c r="AN30" s="19"/>
      <c r="AO30" s="52"/>
      <c r="AP30" s="231"/>
      <c r="AQ30" s="231"/>
      <c r="AR30" s="51"/>
    </row>
    <row r="31" spans="1:44" ht="18.75" customHeight="1">
      <c r="A31" s="113"/>
      <c r="B31" s="113"/>
      <c r="C31" s="113"/>
      <c r="D31" s="52"/>
      <c r="E31" s="229"/>
      <c r="F31" s="18"/>
      <c r="G31" s="19"/>
      <c r="H31" s="230"/>
      <c r="I31" s="230"/>
      <c r="J31" s="230"/>
      <c r="K31" s="229"/>
      <c r="L31" s="18"/>
      <c r="M31" s="19"/>
      <c r="N31" s="230"/>
      <c r="O31" s="230"/>
      <c r="P31" s="230"/>
      <c r="Q31" s="229"/>
      <c r="R31" s="18"/>
      <c r="S31" s="19"/>
      <c r="T31" s="230"/>
      <c r="U31" s="230"/>
      <c r="V31" s="230"/>
      <c r="W31" s="229"/>
      <c r="X31" s="18"/>
      <c r="Y31" s="19"/>
      <c r="Z31" s="230"/>
      <c r="AA31" s="230"/>
      <c r="AB31" s="230"/>
      <c r="AC31" s="229"/>
      <c r="AD31" s="18"/>
      <c r="AE31" s="19"/>
      <c r="AF31" s="230"/>
      <c r="AG31" s="230"/>
      <c r="AH31" s="230"/>
      <c r="AI31" s="229"/>
      <c r="AJ31" s="18"/>
      <c r="AK31" s="19"/>
      <c r="AL31" s="229"/>
      <c r="AM31" s="18"/>
      <c r="AN31" s="19"/>
      <c r="AO31" s="52"/>
      <c r="AP31" s="231"/>
      <c r="AQ31" s="231"/>
      <c r="AR31" s="51"/>
    </row>
    <row r="32" spans="1:44" ht="18.75" customHeight="1">
      <c r="A32" s="113"/>
      <c r="B32" s="113"/>
      <c r="C32" s="113"/>
      <c r="D32" s="52"/>
      <c r="E32" s="229"/>
      <c r="F32" s="18"/>
      <c r="G32" s="19"/>
      <c r="H32" s="230"/>
      <c r="I32" s="230"/>
      <c r="J32" s="230"/>
      <c r="K32" s="229"/>
      <c r="L32" s="18"/>
      <c r="M32" s="19"/>
      <c r="N32" s="230"/>
      <c r="O32" s="230"/>
      <c r="P32" s="230"/>
      <c r="Q32" s="229"/>
      <c r="R32" s="18"/>
      <c r="S32" s="19"/>
      <c r="T32" s="230"/>
      <c r="U32" s="230"/>
      <c r="V32" s="230"/>
      <c r="W32" s="229"/>
      <c r="X32" s="18"/>
      <c r="Y32" s="19"/>
      <c r="Z32" s="230"/>
      <c r="AA32" s="230"/>
      <c r="AB32" s="230"/>
      <c r="AC32" s="229"/>
      <c r="AD32" s="18"/>
      <c r="AE32" s="19"/>
      <c r="AF32" s="230"/>
      <c r="AG32" s="230"/>
      <c r="AH32" s="230"/>
      <c r="AI32" s="229"/>
      <c r="AJ32" s="18"/>
      <c r="AK32" s="19"/>
      <c r="AL32" s="229"/>
      <c r="AM32" s="18"/>
      <c r="AN32" s="19"/>
      <c r="AO32" s="52"/>
      <c r="AP32" s="231"/>
      <c r="AQ32" s="231"/>
      <c r="AR32" s="51"/>
    </row>
    <row r="33" spans="1:44" ht="18.75" customHeight="1">
      <c r="A33" s="113"/>
      <c r="B33" s="113"/>
      <c r="C33" s="113"/>
      <c r="D33" s="52"/>
      <c r="E33" s="229"/>
      <c r="F33" s="18"/>
      <c r="G33" s="19"/>
      <c r="H33" s="230"/>
      <c r="I33" s="230"/>
      <c r="J33" s="230"/>
      <c r="K33" s="229"/>
      <c r="L33" s="18"/>
      <c r="M33" s="19"/>
      <c r="N33" s="230"/>
      <c r="O33" s="230"/>
      <c r="P33" s="230"/>
      <c r="Q33" s="229"/>
      <c r="R33" s="18"/>
      <c r="S33" s="19"/>
      <c r="T33" s="230"/>
      <c r="U33" s="230"/>
      <c r="V33" s="230"/>
      <c r="W33" s="229"/>
      <c r="X33" s="18"/>
      <c r="Y33" s="19"/>
      <c r="Z33" s="230"/>
      <c r="AA33" s="230"/>
      <c r="AB33" s="230"/>
      <c r="AC33" s="229"/>
      <c r="AD33" s="18"/>
      <c r="AE33" s="19"/>
      <c r="AF33" s="230"/>
      <c r="AG33" s="230"/>
      <c r="AH33" s="230"/>
      <c r="AI33" s="229"/>
      <c r="AJ33" s="18"/>
      <c r="AK33" s="19"/>
      <c r="AL33" s="229"/>
      <c r="AM33" s="18"/>
      <c r="AN33" s="19"/>
      <c r="AO33" s="52"/>
      <c r="AP33" s="231"/>
      <c r="AQ33" s="231"/>
      <c r="AR33" s="51"/>
    </row>
    <row r="34" spans="1:44" ht="18.75" customHeight="1">
      <c r="A34" s="113"/>
      <c r="B34" s="113"/>
      <c r="C34" s="113"/>
      <c r="D34" s="52"/>
      <c r="E34" s="229"/>
      <c r="F34" s="18"/>
      <c r="G34" s="19"/>
      <c r="H34" s="230"/>
      <c r="I34" s="230"/>
      <c r="J34" s="230"/>
      <c r="K34" s="229"/>
      <c r="L34" s="18"/>
      <c r="M34" s="19"/>
      <c r="N34" s="230"/>
      <c r="O34" s="230"/>
      <c r="P34" s="230"/>
      <c r="Q34" s="229"/>
      <c r="R34" s="18"/>
      <c r="S34" s="19"/>
      <c r="T34" s="230"/>
      <c r="U34" s="230"/>
      <c r="V34" s="230"/>
      <c r="W34" s="229"/>
      <c r="X34" s="18"/>
      <c r="Y34" s="19"/>
      <c r="Z34" s="230"/>
      <c r="AA34" s="230"/>
      <c r="AB34" s="230"/>
      <c r="AC34" s="229"/>
      <c r="AD34" s="18"/>
      <c r="AE34" s="19"/>
      <c r="AF34" s="230"/>
      <c r="AG34" s="230"/>
      <c r="AH34" s="230"/>
      <c r="AI34" s="229"/>
      <c r="AJ34" s="18"/>
      <c r="AK34" s="19"/>
      <c r="AL34" s="229"/>
      <c r="AM34" s="18"/>
      <c r="AN34" s="19"/>
      <c r="AO34" s="52"/>
      <c r="AP34" s="231"/>
      <c r="AQ34" s="231"/>
      <c r="AR34" s="51"/>
    </row>
    <row r="35" spans="1:44" ht="18.75" customHeight="1">
      <c r="A35" s="113"/>
      <c r="B35" s="113"/>
      <c r="C35" s="113"/>
      <c r="D35" s="52"/>
      <c r="E35" s="229"/>
      <c r="F35" s="18"/>
      <c r="G35" s="19"/>
      <c r="H35" s="230"/>
      <c r="I35" s="230"/>
      <c r="J35" s="230"/>
      <c r="K35" s="229"/>
      <c r="L35" s="18"/>
      <c r="M35" s="19"/>
      <c r="N35" s="230"/>
      <c r="O35" s="230"/>
      <c r="P35" s="230"/>
      <c r="Q35" s="229"/>
      <c r="R35" s="18"/>
      <c r="S35" s="19"/>
      <c r="T35" s="230"/>
      <c r="U35" s="230"/>
      <c r="V35" s="230"/>
      <c r="W35" s="229"/>
      <c r="X35" s="18"/>
      <c r="Y35" s="19"/>
      <c r="Z35" s="230"/>
      <c r="AA35" s="230"/>
      <c r="AB35" s="230"/>
      <c r="AC35" s="229"/>
      <c r="AD35" s="18"/>
      <c r="AE35" s="19"/>
      <c r="AF35" s="230"/>
      <c r="AG35" s="230"/>
      <c r="AH35" s="230"/>
      <c r="AI35" s="229"/>
      <c r="AJ35" s="18"/>
      <c r="AK35" s="19"/>
      <c r="AL35" s="229"/>
      <c r="AM35" s="18"/>
      <c r="AN35" s="19"/>
      <c r="AO35" s="52"/>
      <c r="AP35" s="231"/>
      <c r="AQ35" s="231"/>
      <c r="AR35" s="51"/>
    </row>
    <row r="36" spans="1:44" ht="18.75" customHeight="1">
      <c r="A36" s="113"/>
      <c r="B36" s="113"/>
      <c r="C36" s="113"/>
      <c r="D36" s="52"/>
      <c r="E36" s="229"/>
      <c r="F36" s="18"/>
      <c r="G36" s="19"/>
      <c r="H36" s="230"/>
      <c r="I36" s="230"/>
      <c r="J36" s="230"/>
      <c r="K36" s="229"/>
      <c r="L36" s="18"/>
      <c r="M36" s="19"/>
      <c r="N36" s="230"/>
      <c r="O36" s="230"/>
      <c r="P36" s="230"/>
      <c r="Q36" s="229"/>
      <c r="R36" s="18"/>
      <c r="S36" s="19"/>
      <c r="T36" s="230"/>
      <c r="U36" s="230"/>
      <c r="V36" s="230"/>
      <c r="W36" s="229"/>
      <c r="X36" s="18"/>
      <c r="Y36" s="19"/>
      <c r="Z36" s="230"/>
      <c r="AA36" s="230"/>
      <c r="AB36" s="230"/>
      <c r="AC36" s="229"/>
      <c r="AD36" s="18"/>
      <c r="AE36" s="19"/>
      <c r="AF36" s="230"/>
      <c r="AG36" s="230"/>
      <c r="AH36" s="230"/>
      <c r="AI36" s="229"/>
      <c r="AJ36" s="18"/>
      <c r="AK36" s="19"/>
      <c r="AL36" s="229"/>
      <c r="AM36" s="18"/>
      <c r="AN36" s="19"/>
      <c r="AO36" s="52"/>
      <c r="AP36" s="231"/>
      <c r="AQ36" s="231"/>
      <c r="AR36" s="51"/>
    </row>
    <row r="37" spans="1:44" ht="18.75" customHeight="1">
      <c r="A37" s="113"/>
      <c r="B37" s="113"/>
      <c r="C37" s="113"/>
      <c r="D37" s="52"/>
      <c r="E37" s="229"/>
      <c r="F37" s="18"/>
      <c r="G37" s="19"/>
      <c r="H37" s="230"/>
      <c r="I37" s="230"/>
      <c r="J37" s="230"/>
      <c r="K37" s="229"/>
      <c r="L37" s="18"/>
      <c r="M37" s="19"/>
      <c r="N37" s="230"/>
      <c r="O37" s="230"/>
      <c r="P37" s="230"/>
      <c r="Q37" s="229"/>
      <c r="R37" s="18"/>
      <c r="S37" s="19"/>
      <c r="T37" s="230"/>
      <c r="U37" s="230"/>
      <c r="V37" s="230"/>
      <c r="W37" s="229"/>
      <c r="X37" s="18"/>
      <c r="Y37" s="19"/>
      <c r="Z37" s="230"/>
      <c r="AA37" s="230"/>
      <c r="AB37" s="230"/>
      <c r="AC37" s="229"/>
      <c r="AD37" s="18"/>
      <c r="AE37" s="19"/>
      <c r="AF37" s="230"/>
      <c r="AG37" s="230"/>
      <c r="AH37" s="230"/>
      <c r="AI37" s="229"/>
      <c r="AJ37" s="18"/>
      <c r="AK37" s="19"/>
      <c r="AL37" s="229"/>
      <c r="AM37" s="18"/>
      <c r="AN37" s="19"/>
      <c r="AO37" s="52"/>
      <c r="AP37" s="231"/>
      <c r="AQ37" s="231"/>
      <c r="AR37" s="51"/>
    </row>
    <row r="38" spans="1:44" ht="18.75" customHeight="1">
      <c r="A38" s="113"/>
      <c r="B38" s="113"/>
      <c r="C38" s="113"/>
      <c r="D38" s="52"/>
      <c r="E38" s="229"/>
      <c r="F38" s="18"/>
      <c r="G38" s="19"/>
      <c r="H38" s="230"/>
      <c r="I38" s="230"/>
      <c r="J38" s="230"/>
      <c r="K38" s="229"/>
      <c r="L38" s="18"/>
      <c r="M38" s="19"/>
      <c r="N38" s="230"/>
      <c r="O38" s="230"/>
      <c r="P38" s="230"/>
      <c r="Q38" s="229"/>
      <c r="R38" s="18"/>
      <c r="S38" s="19"/>
      <c r="T38" s="230"/>
      <c r="U38" s="230"/>
      <c r="V38" s="230"/>
      <c r="W38" s="229"/>
      <c r="X38" s="18"/>
      <c r="Y38" s="19"/>
      <c r="Z38" s="230"/>
      <c r="AA38" s="230"/>
      <c r="AB38" s="230"/>
      <c r="AC38" s="229"/>
      <c r="AD38" s="18"/>
      <c r="AE38" s="19"/>
      <c r="AF38" s="230"/>
      <c r="AG38" s="230"/>
      <c r="AH38" s="230"/>
      <c r="AI38" s="229"/>
      <c r="AJ38" s="18"/>
      <c r="AK38" s="19"/>
      <c r="AL38" s="229"/>
      <c r="AM38" s="18"/>
      <c r="AN38" s="19"/>
      <c r="AO38" s="52"/>
      <c r="AP38" s="231"/>
      <c r="AQ38" s="231"/>
      <c r="AR38" s="51"/>
    </row>
    <row r="39" spans="1:44" ht="18.75" customHeight="1">
      <c r="A39" s="113"/>
      <c r="B39" s="113"/>
      <c r="C39" s="113"/>
      <c r="D39" s="52"/>
      <c r="E39" s="229"/>
      <c r="F39" s="18"/>
      <c r="G39" s="19"/>
      <c r="H39" s="230"/>
      <c r="I39" s="230"/>
      <c r="J39" s="230"/>
      <c r="K39" s="229"/>
      <c r="L39" s="18"/>
      <c r="M39" s="19"/>
      <c r="N39" s="230"/>
      <c r="O39" s="230"/>
      <c r="P39" s="230"/>
      <c r="Q39" s="229"/>
      <c r="R39" s="18"/>
      <c r="S39" s="19"/>
      <c r="T39" s="230"/>
      <c r="U39" s="230"/>
      <c r="V39" s="230"/>
      <c r="W39" s="229"/>
      <c r="X39" s="18"/>
      <c r="Y39" s="19"/>
      <c r="Z39" s="230"/>
      <c r="AA39" s="230"/>
      <c r="AB39" s="230"/>
      <c r="AC39" s="229"/>
      <c r="AD39" s="18"/>
      <c r="AE39" s="19"/>
      <c r="AF39" s="230"/>
      <c r="AG39" s="230"/>
      <c r="AH39" s="230"/>
      <c r="AI39" s="229"/>
      <c r="AJ39" s="18"/>
      <c r="AK39" s="19"/>
      <c r="AL39" s="229"/>
      <c r="AM39" s="18"/>
      <c r="AN39" s="19"/>
      <c r="AO39" s="52"/>
      <c r="AP39" s="231"/>
      <c r="AQ39" s="231"/>
      <c r="AR39" s="51"/>
    </row>
    <row r="40" spans="1:44" ht="18.75" customHeight="1">
      <c r="A40" s="113"/>
      <c r="B40" s="113"/>
      <c r="C40" s="113"/>
      <c r="D40" s="52"/>
      <c r="E40" s="229"/>
      <c r="F40" s="18"/>
      <c r="G40" s="19"/>
      <c r="H40" s="230"/>
      <c r="I40" s="230"/>
      <c r="J40" s="230"/>
      <c r="K40" s="229"/>
      <c r="L40" s="18"/>
      <c r="M40" s="19"/>
      <c r="N40" s="230"/>
      <c r="O40" s="230"/>
      <c r="P40" s="230"/>
      <c r="Q40" s="229"/>
      <c r="R40" s="18"/>
      <c r="S40" s="19"/>
      <c r="T40" s="230"/>
      <c r="U40" s="230"/>
      <c r="V40" s="230"/>
      <c r="W40" s="229"/>
      <c r="X40" s="18"/>
      <c r="Y40" s="19"/>
      <c r="Z40" s="230"/>
      <c r="AA40" s="230"/>
      <c r="AB40" s="230"/>
      <c r="AC40" s="229"/>
      <c r="AD40" s="18"/>
      <c r="AE40" s="19"/>
      <c r="AF40" s="230"/>
      <c r="AG40" s="230"/>
      <c r="AH40" s="230"/>
      <c r="AI40" s="229"/>
      <c r="AJ40" s="18"/>
      <c r="AK40" s="19"/>
      <c r="AL40" s="229"/>
      <c r="AM40" s="18"/>
      <c r="AN40" s="19"/>
      <c r="AO40" s="52"/>
      <c r="AP40" s="231"/>
      <c r="AQ40" s="231"/>
      <c r="AR40" s="51"/>
    </row>
    <row r="41" spans="1:44" ht="18.75" customHeight="1">
      <c r="A41" s="113"/>
      <c r="B41" s="113"/>
      <c r="C41" s="113"/>
      <c r="D41" s="52"/>
      <c r="E41" s="229"/>
      <c r="F41" s="18"/>
      <c r="G41" s="19"/>
      <c r="H41" s="230"/>
      <c r="I41" s="230"/>
      <c r="J41" s="230"/>
      <c r="K41" s="229"/>
      <c r="L41" s="18"/>
      <c r="M41" s="19"/>
      <c r="N41" s="230"/>
      <c r="O41" s="230"/>
      <c r="P41" s="230"/>
      <c r="Q41" s="229"/>
      <c r="R41" s="18"/>
      <c r="S41" s="19"/>
      <c r="T41" s="230"/>
      <c r="U41" s="230"/>
      <c r="V41" s="230"/>
      <c r="W41" s="229"/>
      <c r="X41" s="18"/>
      <c r="Y41" s="19"/>
      <c r="Z41" s="230"/>
      <c r="AA41" s="230"/>
      <c r="AB41" s="230"/>
      <c r="AC41" s="229"/>
      <c r="AD41" s="18"/>
      <c r="AE41" s="19"/>
      <c r="AF41" s="230"/>
      <c r="AG41" s="230"/>
      <c r="AH41" s="230"/>
      <c r="AI41" s="229"/>
      <c r="AJ41" s="18"/>
      <c r="AK41" s="19"/>
      <c r="AL41" s="229"/>
      <c r="AM41" s="18"/>
      <c r="AN41" s="19"/>
      <c r="AO41" s="52"/>
      <c r="AP41" s="231"/>
      <c r="AQ41" s="231"/>
      <c r="AR41" s="51"/>
    </row>
    <row r="42" spans="1:44" ht="18.75" customHeight="1">
      <c r="A42" s="113"/>
      <c r="B42" s="113"/>
      <c r="C42" s="113"/>
      <c r="D42" s="52"/>
      <c r="E42" s="229"/>
      <c r="F42" s="18"/>
      <c r="G42" s="19"/>
      <c r="H42" s="230"/>
      <c r="I42" s="230"/>
      <c r="J42" s="230"/>
      <c r="K42" s="229"/>
      <c r="L42" s="18"/>
      <c r="M42" s="19"/>
      <c r="N42" s="230"/>
      <c r="O42" s="230"/>
      <c r="P42" s="230"/>
      <c r="Q42" s="229"/>
      <c r="R42" s="18"/>
      <c r="S42" s="19"/>
      <c r="T42" s="230"/>
      <c r="U42" s="230"/>
      <c r="V42" s="230"/>
      <c r="W42" s="229"/>
      <c r="X42" s="18"/>
      <c r="Y42" s="19"/>
      <c r="Z42" s="230"/>
      <c r="AA42" s="230"/>
      <c r="AB42" s="230"/>
      <c r="AC42" s="229"/>
      <c r="AD42" s="18"/>
      <c r="AE42" s="19"/>
      <c r="AF42" s="230"/>
      <c r="AG42" s="230"/>
      <c r="AH42" s="230"/>
      <c r="AI42" s="229"/>
      <c r="AJ42" s="18"/>
      <c r="AK42" s="19"/>
      <c r="AL42" s="229"/>
      <c r="AM42" s="18"/>
      <c r="AN42" s="19"/>
      <c r="AO42" s="52"/>
      <c r="AP42" s="231"/>
      <c r="AQ42" s="231"/>
      <c r="AR42" s="51"/>
    </row>
    <row r="43" spans="1:44" ht="18.75" customHeight="1">
      <c r="A43" s="113"/>
      <c r="B43" s="113"/>
      <c r="C43" s="113"/>
      <c r="D43" s="52"/>
      <c r="E43" s="229"/>
      <c r="F43" s="18"/>
      <c r="G43" s="19"/>
      <c r="H43" s="230"/>
      <c r="I43" s="230"/>
      <c r="J43" s="230"/>
      <c r="K43" s="229"/>
      <c r="L43" s="18"/>
      <c r="M43" s="19"/>
      <c r="N43" s="230"/>
      <c r="O43" s="230"/>
      <c r="P43" s="230"/>
      <c r="Q43" s="229"/>
      <c r="R43" s="18"/>
      <c r="S43" s="19"/>
      <c r="T43" s="230"/>
      <c r="U43" s="230"/>
      <c r="V43" s="230"/>
      <c r="W43" s="229"/>
      <c r="X43" s="18"/>
      <c r="Y43" s="19"/>
      <c r="Z43" s="230"/>
      <c r="AA43" s="230"/>
      <c r="AB43" s="230"/>
      <c r="AC43" s="229"/>
      <c r="AD43" s="18"/>
      <c r="AE43" s="19"/>
      <c r="AF43" s="230"/>
      <c r="AG43" s="230"/>
      <c r="AH43" s="230"/>
      <c r="AI43" s="229"/>
      <c r="AJ43" s="18"/>
      <c r="AK43" s="19"/>
      <c r="AL43" s="229"/>
      <c r="AM43" s="18"/>
      <c r="AN43" s="19"/>
      <c r="AO43" s="52"/>
      <c r="AP43" s="231"/>
      <c r="AQ43" s="231"/>
      <c r="AR43" s="51"/>
    </row>
    <row r="44" spans="1:44" ht="18.75" customHeight="1">
      <c r="A44" s="113"/>
      <c r="B44" s="113"/>
      <c r="C44" s="113"/>
      <c r="D44" s="52"/>
      <c r="E44" s="229"/>
      <c r="F44" s="18"/>
      <c r="G44" s="19"/>
      <c r="H44" s="230"/>
      <c r="I44" s="230"/>
      <c r="J44" s="230"/>
      <c r="K44" s="229"/>
      <c r="L44" s="18"/>
      <c r="M44" s="19"/>
      <c r="N44" s="230"/>
      <c r="O44" s="230"/>
      <c r="P44" s="230"/>
      <c r="Q44" s="229"/>
      <c r="R44" s="18"/>
      <c r="S44" s="19"/>
      <c r="T44" s="230"/>
      <c r="U44" s="230"/>
      <c r="V44" s="230"/>
      <c r="W44" s="229"/>
      <c r="X44" s="18"/>
      <c r="Y44" s="19"/>
      <c r="Z44" s="230"/>
      <c r="AA44" s="230"/>
      <c r="AB44" s="230"/>
      <c r="AC44" s="229"/>
      <c r="AD44" s="18"/>
      <c r="AE44" s="19"/>
      <c r="AF44" s="230"/>
      <c r="AG44" s="230"/>
      <c r="AH44" s="230"/>
      <c r="AI44" s="229"/>
      <c r="AJ44" s="18"/>
      <c r="AK44" s="19"/>
      <c r="AL44" s="229"/>
      <c r="AM44" s="18"/>
      <c r="AN44" s="19"/>
      <c r="AO44" s="52"/>
      <c r="AP44" s="231"/>
      <c r="AQ44" s="231"/>
      <c r="AR44" s="51"/>
    </row>
    <row r="45" spans="1:44" ht="18.75" customHeight="1">
      <c r="A45" s="113"/>
      <c r="B45" s="113"/>
      <c r="C45" s="113"/>
      <c r="D45" s="52"/>
      <c r="E45" s="229"/>
      <c r="F45" s="18"/>
      <c r="G45" s="19"/>
      <c r="H45" s="230"/>
      <c r="I45" s="230"/>
      <c r="J45" s="230"/>
      <c r="K45" s="229"/>
      <c r="L45" s="18"/>
      <c r="M45" s="19"/>
      <c r="N45" s="230"/>
      <c r="O45" s="230"/>
      <c r="P45" s="230"/>
      <c r="Q45" s="229"/>
      <c r="R45" s="18"/>
      <c r="S45" s="19"/>
      <c r="T45" s="230"/>
      <c r="U45" s="230"/>
      <c r="V45" s="230"/>
      <c r="W45" s="229"/>
      <c r="X45" s="18"/>
      <c r="Y45" s="19"/>
      <c r="Z45" s="230"/>
      <c r="AA45" s="230"/>
      <c r="AB45" s="230"/>
      <c r="AC45" s="229"/>
      <c r="AD45" s="18"/>
      <c r="AE45" s="19"/>
      <c r="AF45" s="230"/>
      <c r="AG45" s="230"/>
      <c r="AH45" s="230"/>
      <c r="AI45" s="229"/>
      <c r="AJ45" s="18"/>
      <c r="AK45" s="19"/>
      <c r="AL45" s="229"/>
      <c r="AM45" s="18"/>
      <c r="AN45" s="19"/>
      <c r="AO45" s="52"/>
      <c r="AP45" s="231"/>
      <c r="AQ45" s="231"/>
      <c r="AR45" s="51"/>
    </row>
    <row r="46" spans="1:44" ht="18.75" customHeight="1">
      <c r="A46" s="113"/>
      <c r="B46" s="113"/>
      <c r="C46" s="113"/>
      <c r="D46" s="52"/>
      <c r="E46" s="229"/>
      <c r="F46" s="18"/>
      <c r="G46" s="19"/>
      <c r="H46" s="230"/>
      <c r="I46" s="230"/>
      <c r="J46" s="230"/>
      <c r="K46" s="229"/>
      <c r="L46" s="18"/>
      <c r="M46" s="19"/>
      <c r="N46" s="230"/>
      <c r="O46" s="230"/>
      <c r="P46" s="230"/>
      <c r="Q46" s="229"/>
      <c r="R46" s="18"/>
      <c r="S46" s="19"/>
      <c r="T46" s="230"/>
      <c r="U46" s="230"/>
      <c r="V46" s="230"/>
      <c r="W46" s="229"/>
      <c r="X46" s="18"/>
      <c r="Y46" s="19"/>
      <c r="Z46" s="230"/>
      <c r="AA46" s="230"/>
      <c r="AB46" s="230"/>
      <c r="AC46" s="229"/>
      <c r="AD46" s="18"/>
      <c r="AE46" s="19"/>
      <c r="AF46" s="230"/>
      <c r="AG46" s="230"/>
      <c r="AH46" s="230"/>
      <c r="AI46" s="229"/>
      <c r="AJ46" s="18"/>
      <c r="AK46" s="19"/>
      <c r="AL46" s="229"/>
      <c r="AM46" s="18"/>
      <c r="AN46" s="19"/>
      <c r="AO46" s="52"/>
      <c r="AP46" s="231"/>
      <c r="AQ46" s="231"/>
      <c r="AR46" s="51"/>
    </row>
    <row r="47" spans="1:44" ht="18.75" customHeight="1">
      <c r="A47" s="113"/>
      <c r="B47" s="113"/>
      <c r="C47" s="113"/>
      <c r="D47" s="52"/>
      <c r="E47" s="229"/>
      <c r="F47" s="18"/>
      <c r="G47" s="19"/>
      <c r="H47" s="230"/>
      <c r="I47" s="230"/>
      <c r="J47" s="230"/>
      <c r="K47" s="229"/>
      <c r="L47" s="18"/>
      <c r="M47" s="19"/>
      <c r="N47" s="230"/>
      <c r="O47" s="230"/>
      <c r="P47" s="230"/>
      <c r="Q47" s="229"/>
      <c r="R47" s="18"/>
      <c r="S47" s="19"/>
      <c r="T47" s="230"/>
      <c r="U47" s="230"/>
      <c r="V47" s="230"/>
      <c r="W47" s="229"/>
      <c r="X47" s="18"/>
      <c r="Y47" s="19"/>
      <c r="Z47" s="230"/>
      <c r="AA47" s="230"/>
      <c r="AB47" s="230"/>
      <c r="AC47" s="229"/>
      <c r="AD47" s="18"/>
      <c r="AE47" s="19"/>
      <c r="AF47" s="230"/>
      <c r="AG47" s="230"/>
      <c r="AH47" s="230"/>
      <c r="AI47" s="229"/>
      <c r="AJ47" s="18"/>
      <c r="AK47" s="19"/>
      <c r="AL47" s="229"/>
      <c r="AM47" s="18"/>
      <c r="AN47" s="19"/>
      <c r="AO47" s="52"/>
      <c r="AP47" s="231"/>
      <c r="AQ47" s="231"/>
      <c r="AR47" s="51"/>
    </row>
    <row r="48" spans="1:44" ht="18.75" customHeight="1">
      <c r="A48" s="113"/>
      <c r="B48" s="113"/>
      <c r="C48" s="113"/>
      <c r="D48" s="52"/>
      <c r="E48" s="229"/>
      <c r="F48" s="18"/>
      <c r="G48" s="19"/>
      <c r="H48" s="230"/>
      <c r="I48" s="230"/>
      <c r="J48" s="230"/>
      <c r="K48" s="229"/>
      <c r="L48" s="18"/>
      <c r="M48" s="19"/>
      <c r="N48" s="230"/>
      <c r="O48" s="230"/>
      <c r="P48" s="230"/>
      <c r="Q48" s="229"/>
      <c r="R48" s="18"/>
      <c r="S48" s="19"/>
      <c r="T48" s="230"/>
      <c r="U48" s="230"/>
      <c r="V48" s="230"/>
      <c r="W48" s="229"/>
      <c r="X48" s="18"/>
      <c r="Y48" s="19"/>
      <c r="Z48" s="230"/>
      <c r="AA48" s="230"/>
      <c r="AB48" s="230"/>
      <c r="AC48" s="229"/>
      <c r="AD48" s="18"/>
      <c r="AE48" s="19"/>
      <c r="AF48" s="230"/>
      <c r="AG48" s="230"/>
      <c r="AH48" s="230"/>
      <c r="AI48" s="229"/>
      <c r="AJ48" s="18"/>
      <c r="AK48" s="19"/>
      <c r="AL48" s="229"/>
      <c r="AM48" s="18"/>
      <c r="AN48" s="19"/>
      <c r="AO48" s="52"/>
      <c r="AP48" s="231"/>
      <c r="AQ48" s="231"/>
      <c r="AR48" s="51"/>
    </row>
    <row r="49" spans="1:44" ht="18.75" customHeight="1">
      <c r="A49" s="113"/>
      <c r="B49" s="113"/>
      <c r="C49" s="113"/>
      <c r="D49" s="52"/>
      <c r="E49" s="229"/>
      <c r="F49" s="18"/>
      <c r="G49" s="19"/>
      <c r="H49" s="230"/>
      <c r="I49" s="230"/>
      <c r="J49" s="230"/>
      <c r="K49" s="229"/>
      <c r="L49" s="18"/>
      <c r="M49" s="19"/>
      <c r="N49" s="230"/>
      <c r="O49" s="230"/>
      <c r="P49" s="230"/>
      <c r="Q49" s="229"/>
      <c r="R49" s="18"/>
      <c r="S49" s="19"/>
      <c r="T49" s="230"/>
      <c r="U49" s="230"/>
      <c r="V49" s="230"/>
      <c r="W49" s="229"/>
      <c r="X49" s="18"/>
      <c r="Y49" s="19"/>
      <c r="Z49" s="230"/>
      <c r="AA49" s="230"/>
      <c r="AB49" s="230"/>
      <c r="AC49" s="229"/>
      <c r="AD49" s="18"/>
      <c r="AE49" s="19"/>
      <c r="AF49" s="230"/>
      <c r="AG49" s="230"/>
      <c r="AH49" s="230"/>
      <c r="AI49" s="229"/>
      <c r="AJ49" s="18"/>
      <c r="AK49" s="19"/>
      <c r="AL49" s="229"/>
      <c r="AM49" s="18"/>
      <c r="AN49" s="19"/>
      <c r="AO49" s="52"/>
      <c r="AP49" s="231"/>
      <c r="AQ49" s="231"/>
      <c r="AR49" s="51"/>
    </row>
    <row r="50" spans="1:44" ht="18.75" customHeight="1">
      <c r="A50" s="113"/>
      <c r="B50" s="113"/>
      <c r="C50" s="113"/>
      <c r="D50" s="52"/>
      <c r="E50" s="229"/>
      <c r="F50" s="18"/>
      <c r="G50" s="19"/>
      <c r="H50" s="230"/>
      <c r="I50" s="230"/>
      <c r="J50" s="230"/>
      <c r="K50" s="229"/>
      <c r="L50" s="18"/>
      <c r="M50" s="19"/>
      <c r="N50" s="230"/>
      <c r="O50" s="230"/>
      <c r="P50" s="230"/>
      <c r="Q50" s="229"/>
      <c r="R50" s="18"/>
      <c r="S50" s="19"/>
      <c r="T50" s="230"/>
      <c r="U50" s="230"/>
      <c r="V50" s="230"/>
      <c r="W50" s="229"/>
      <c r="X50" s="18"/>
      <c r="Y50" s="19"/>
      <c r="Z50" s="230"/>
      <c r="AA50" s="230"/>
      <c r="AB50" s="230"/>
      <c r="AC50" s="229"/>
      <c r="AD50" s="18"/>
      <c r="AE50" s="19"/>
      <c r="AF50" s="230"/>
      <c r="AG50" s="230"/>
      <c r="AH50" s="230"/>
      <c r="AI50" s="229"/>
      <c r="AJ50" s="18"/>
      <c r="AK50" s="19"/>
      <c r="AL50" s="229"/>
      <c r="AM50" s="18"/>
      <c r="AN50" s="19"/>
      <c r="AO50" s="52"/>
      <c r="AP50" s="231"/>
      <c r="AQ50" s="231"/>
      <c r="AR50" s="51"/>
    </row>
    <row r="51" spans="1:44" ht="18.75" customHeight="1">
      <c r="A51" s="113"/>
      <c r="B51" s="113"/>
      <c r="C51" s="113"/>
      <c r="D51" s="52"/>
      <c r="E51" s="229"/>
      <c r="F51" s="18"/>
      <c r="G51" s="19"/>
      <c r="H51" s="230"/>
      <c r="I51" s="230"/>
      <c r="J51" s="230"/>
      <c r="K51" s="229"/>
      <c r="L51" s="18"/>
      <c r="M51" s="19"/>
      <c r="N51" s="230"/>
      <c r="O51" s="230"/>
      <c r="P51" s="230"/>
      <c r="Q51" s="229"/>
      <c r="R51" s="18"/>
      <c r="S51" s="19"/>
      <c r="T51" s="230"/>
      <c r="U51" s="230"/>
      <c r="V51" s="230"/>
      <c r="W51" s="229"/>
      <c r="X51" s="18"/>
      <c r="Y51" s="19"/>
      <c r="Z51" s="230"/>
      <c r="AA51" s="230"/>
      <c r="AB51" s="230"/>
      <c r="AC51" s="229"/>
      <c r="AD51" s="18"/>
      <c r="AE51" s="19"/>
      <c r="AF51" s="230"/>
      <c r="AG51" s="230"/>
      <c r="AH51" s="230"/>
      <c r="AI51" s="229"/>
      <c r="AJ51" s="18"/>
      <c r="AK51" s="19"/>
      <c r="AL51" s="229"/>
      <c r="AM51" s="18"/>
      <c r="AN51" s="19"/>
      <c r="AO51" s="52"/>
      <c r="AP51" s="231"/>
      <c r="AQ51" s="231"/>
      <c r="AR51" s="51"/>
    </row>
    <row r="52" spans="1:44" ht="18.75" customHeight="1">
      <c r="A52" s="113"/>
      <c r="B52" s="113"/>
      <c r="C52" s="113"/>
      <c r="D52" s="52"/>
      <c r="E52" s="229"/>
      <c r="F52" s="18"/>
      <c r="G52" s="19"/>
      <c r="H52" s="230"/>
      <c r="I52" s="230"/>
      <c r="J52" s="230"/>
      <c r="K52" s="229"/>
      <c r="L52" s="18"/>
      <c r="M52" s="19"/>
      <c r="N52" s="230"/>
      <c r="O52" s="230"/>
      <c r="P52" s="230"/>
      <c r="Q52" s="229"/>
      <c r="R52" s="18"/>
      <c r="S52" s="19"/>
      <c r="T52" s="230"/>
      <c r="U52" s="230"/>
      <c r="V52" s="230"/>
      <c r="W52" s="229"/>
      <c r="X52" s="18"/>
      <c r="Y52" s="19"/>
      <c r="Z52" s="230"/>
      <c r="AA52" s="230"/>
      <c r="AB52" s="230"/>
      <c r="AC52" s="229"/>
      <c r="AD52" s="18"/>
      <c r="AE52" s="19"/>
      <c r="AF52" s="230"/>
      <c r="AG52" s="230"/>
      <c r="AH52" s="230"/>
      <c r="AI52" s="229"/>
      <c r="AJ52" s="18"/>
      <c r="AK52" s="19"/>
      <c r="AL52" s="229"/>
      <c r="AM52" s="18"/>
      <c r="AN52" s="19"/>
      <c r="AO52" s="52"/>
      <c r="AP52" s="231"/>
      <c r="AQ52" s="231"/>
      <c r="AR52" s="51"/>
    </row>
    <row r="53" spans="1:3" ht="12.75">
      <c r="A53" s="17"/>
      <c r="B53" s="17"/>
      <c r="C53" s="17"/>
    </row>
    <row r="54" spans="1:3" ht="12.75">
      <c r="A54" s="17"/>
      <c r="B54" s="17"/>
      <c r="C54" s="17"/>
    </row>
    <row r="55" spans="1:3" ht="12.75">
      <c r="A55" s="17"/>
      <c r="B55" s="17"/>
      <c r="C55" s="17"/>
    </row>
    <row r="56" spans="1:3" ht="12.75">
      <c r="A56" s="17"/>
      <c r="B56" s="17"/>
      <c r="C56" s="17"/>
    </row>
    <row r="57" spans="1:3" ht="12.75">
      <c r="A57" s="17"/>
      <c r="B57" s="17"/>
      <c r="C57" s="17"/>
    </row>
    <row r="58" spans="1:3" ht="12.75">
      <c r="A58" s="17"/>
      <c r="B58" s="17"/>
      <c r="C58" s="17"/>
    </row>
    <row r="59" spans="1:3" ht="12.75">
      <c r="A59" s="17"/>
      <c r="B59" s="17"/>
      <c r="C59" s="17"/>
    </row>
    <row r="60" spans="1:3" ht="12.75">
      <c r="A60" s="17"/>
      <c r="B60" s="17"/>
      <c r="C60" s="17"/>
    </row>
    <row r="61" spans="1:3" ht="12.75">
      <c r="A61" s="17"/>
      <c r="B61" s="17"/>
      <c r="C61" s="17"/>
    </row>
    <row r="62" spans="1:3" ht="12.75">
      <c r="A62" s="17"/>
      <c r="B62" s="17"/>
      <c r="C62" s="17"/>
    </row>
    <row r="63" spans="1:3" ht="12.75">
      <c r="A63" s="17"/>
      <c r="B63" s="17"/>
      <c r="C63" s="17"/>
    </row>
    <row r="64" spans="1:3" ht="12.75">
      <c r="A64" s="17"/>
      <c r="B64" s="17"/>
      <c r="C64" s="17"/>
    </row>
    <row r="65" spans="1:3" ht="12.75">
      <c r="A65" s="17"/>
      <c r="B65" s="17"/>
      <c r="C65" s="17"/>
    </row>
  </sheetData>
  <sheetProtection/>
  <mergeCells count="2">
    <mergeCell ref="AP5:AR5"/>
    <mergeCell ref="AP17:AR17"/>
  </mergeCells>
  <printOptions/>
  <pageMargins left="0.22013888888888888" right="0.2902777777777778" top="0.9840277777777777" bottom="0.9840277777777777" header="0.5118055555555555" footer="0.49236111111111114"/>
  <pageSetup fitToHeight="1" fitToWidth="1" horizontalDpi="300" verticalDpi="300" orientation="landscape" paperSize="9"/>
  <headerFooter alignWithMargins="0">
    <oddFooter>&amp;LГлавный судья соревнований&amp;CДата:&amp;RФедерация Роллер Спорта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S135"/>
  <sheetViews>
    <sheetView showGridLines="0" zoomScalePageLayoutView="0" workbookViewId="0" topLeftCell="A1">
      <pane ySplit="7" topLeftCell="A29" activePane="bottomLeft" state="frozen"/>
      <selection pane="topLeft" activeCell="A1" sqref="A1"/>
      <selection pane="bottomLeft" activeCell="M24" sqref="M24"/>
    </sheetView>
  </sheetViews>
  <sheetFormatPr defaultColWidth="11.28125" defaultRowHeight="12.75"/>
  <cols>
    <col min="1" max="1" width="19.7109375" style="66" customWidth="1"/>
    <col min="2" max="3" width="16.00390625" style="66" customWidth="1"/>
    <col min="4" max="4" width="1.28515625" style="67" customWidth="1"/>
    <col min="5" max="5" width="6.00390625" style="68" customWidth="1"/>
    <col min="6" max="6" width="6.7109375" style="68" customWidth="1"/>
    <col min="7" max="7" width="7.28125" style="68" customWidth="1"/>
    <col min="8" max="8" width="10.421875" style="69" customWidth="1"/>
    <col min="9" max="9" width="6.140625" style="68" customWidth="1"/>
    <col min="10" max="10" width="6.7109375" style="68" customWidth="1"/>
    <col min="11" max="11" width="6.8515625" style="68" customWidth="1"/>
    <col min="12" max="12" width="10.8515625" style="69" customWidth="1"/>
    <col min="13" max="13" width="6.140625" style="68" customWidth="1"/>
    <col min="14" max="14" width="6.7109375" style="68" customWidth="1"/>
    <col min="15" max="15" width="6.8515625" style="68" customWidth="1"/>
    <col min="16" max="16" width="10.8515625" style="69" customWidth="1"/>
    <col min="17" max="17" width="2.140625" style="1" customWidth="1"/>
    <col min="18" max="18" width="12.140625" style="70" customWidth="1"/>
    <col min="19" max="19" width="8.7109375" style="71" customWidth="1"/>
    <col min="20" max="16384" width="11.28125" style="1" customWidth="1"/>
  </cols>
  <sheetData>
    <row r="1" spans="1:19" ht="23.25">
      <c r="A1" s="72"/>
      <c r="B1" s="73"/>
      <c r="C1" s="73"/>
      <c r="D1" s="74"/>
      <c r="E1" s="75"/>
      <c r="F1" s="76" t="str">
        <f>V!E17</f>
        <v>"Весна в Воронеже - 2009"</v>
      </c>
      <c r="G1" s="75"/>
      <c r="H1" s="77"/>
      <c r="I1" s="75"/>
      <c r="J1" s="75"/>
      <c r="K1" s="75"/>
      <c r="L1" s="77"/>
      <c r="M1" s="75"/>
      <c r="N1" s="75"/>
      <c r="O1" s="75"/>
      <c r="P1" s="77"/>
      <c r="Q1" s="77"/>
      <c r="R1" s="78"/>
      <c r="S1" s="79"/>
    </row>
    <row r="2" spans="1:19" ht="23.25">
      <c r="A2" s="80"/>
      <c r="B2" s="81"/>
      <c r="C2" s="81"/>
      <c r="D2" s="82"/>
      <c r="E2" s="83"/>
      <c r="F2" s="84" t="str">
        <f>V!E18</f>
        <v>Воронеж, 9-10 мая 2009 г.</v>
      </c>
      <c r="G2" s="83"/>
      <c r="H2" s="85"/>
      <c r="I2" s="83"/>
      <c r="J2" s="83"/>
      <c r="K2" s="83"/>
      <c r="L2" s="85"/>
      <c r="M2" s="83"/>
      <c r="N2" s="83"/>
      <c r="O2" s="83"/>
      <c r="P2" s="85"/>
      <c r="Q2" s="85"/>
      <c r="R2" s="86"/>
      <c r="S2" s="87"/>
    </row>
    <row r="3" spans="1:19" ht="15.75">
      <c r="A3" s="88"/>
      <c r="B3" s="88"/>
      <c r="C3" s="88"/>
      <c r="D3" s="89"/>
      <c r="E3" s="30"/>
      <c r="F3" s="3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ht="15.75">
      <c r="A4" s="1"/>
      <c r="B4" s="91"/>
      <c r="C4" s="91"/>
      <c r="D4" s="89"/>
      <c r="E4" s="30"/>
      <c r="F4" s="3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15.75">
      <c r="A5" s="92" t="s">
        <v>29</v>
      </c>
      <c r="B5" s="1"/>
      <c r="C5" s="1"/>
      <c r="D5" s="8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R5" s="1"/>
      <c r="S5" s="1"/>
    </row>
    <row r="6" spans="1:19" ht="15.75">
      <c r="A6" s="88"/>
      <c r="B6" s="88"/>
      <c r="C6" s="88"/>
      <c r="D6" s="89"/>
      <c r="E6" s="233"/>
      <c r="F6" s="234" t="s">
        <v>164</v>
      </c>
      <c r="G6" s="234"/>
      <c r="H6" s="235"/>
      <c r="I6" s="234"/>
      <c r="J6" s="234" t="s">
        <v>165</v>
      </c>
      <c r="K6" s="234"/>
      <c r="L6" s="235"/>
      <c r="M6" s="234"/>
      <c r="N6" s="234" t="s">
        <v>166</v>
      </c>
      <c r="O6" s="234"/>
      <c r="P6" s="235"/>
      <c r="R6" s="236"/>
      <c r="S6" s="236"/>
    </row>
    <row r="7" spans="1:19" s="99" customFormat="1" ht="24" customHeight="1">
      <c r="A7" s="96" t="s">
        <v>20</v>
      </c>
      <c r="B7" s="96" t="s">
        <v>21</v>
      </c>
      <c r="C7" s="96" t="s">
        <v>22</v>
      </c>
      <c r="D7" s="97"/>
      <c r="E7" s="237" t="s">
        <v>36</v>
      </c>
      <c r="F7" s="237" t="s">
        <v>37</v>
      </c>
      <c r="G7" s="237" t="s">
        <v>167</v>
      </c>
      <c r="H7" s="156" t="s">
        <v>40</v>
      </c>
      <c r="I7" s="237" t="s">
        <v>36</v>
      </c>
      <c r="J7" s="237" t="s">
        <v>37</v>
      </c>
      <c r="K7" s="237" t="s">
        <v>167</v>
      </c>
      <c r="L7" s="156" t="s">
        <v>40</v>
      </c>
      <c r="M7" s="237" t="s">
        <v>36</v>
      </c>
      <c r="N7" s="237" t="s">
        <v>37</v>
      </c>
      <c r="O7" s="237" t="s">
        <v>167</v>
      </c>
      <c r="P7" s="156" t="s">
        <v>40</v>
      </c>
      <c r="Q7" s="238"/>
      <c r="R7" s="239" t="s">
        <v>168</v>
      </c>
      <c r="S7" s="239" t="s">
        <v>42</v>
      </c>
    </row>
    <row r="8" spans="1:19" s="99" customFormat="1" ht="24" customHeight="1">
      <c r="A8" s="129" t="s">
        <v>43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</row>
    <row r="9" spans="1:19" ht="14.25" customHeight="1">
      <c r="A9" s="240"/>
      <c r="B9" s="240"/>
      <c r="C9" s="240"/>
      <c r="D9" s="241"/>
      <c r="E9" s="242"/>
      <c r="F9" s="242"/>
      <c r="G9" s="242"/>
      <c r="H9" s="176">
        <f aca="true" t="shared" si="0" ref="H9:H25">E9+F9+G9</f>
        <v>0</v>
      </c>
      <c r="I9" s="242"/>
      <c r="J9" s="242"/>
      <c r="K9" s="242"/>
      <c r="L9" s="176">
        <f aca="true" t="shared" si="1" ref="L9:L25">I9+J9+K9</f>
        <v>0</v>
      </c>
      <c r="M9" s="242"/>
      <c r="N9" s="242"/>
      <c r="O9" s="242"/>
      <c r="P9" s="176">
        <f aca="true" t="shared" si="2" ref="P9:P25">M9+N9+O9</f>
        <v>0</v>
      </c>
      <c r="Q9" s="161"/>
      <c r="R9" s="243">
        <f aca="true" t="shared" si="3" ref="R9:R25">P9+L9+H9</f>
        <v>0</v>
      </c>
      <c r="S9" s="242"/>
    </row>
    <row r="10" spans="1:19" ht="14.25" customHeight="1">
      <c r="A10" s="240"/>
      <c r="B10" s="240"/>
      <c r="C10" s="240"/>
      <c r="D10" s="241"/>
      <c r="E10" s="242"/>
      <c r="F10" s="242"/>
      <c r="G10" s="242"/>
      <c r="H10" s="176">
        <f t="shared" si="0"/>
        <v>0</v>
      </c>
      <c r="I10" s="242"/>
      <c r="J10" s="242"/>
      <c r="K10" s="242"/>
      <c r="L10" s="176">
        <f t="shared" si="1"/>
        <v>0</v>
      </c>
      <c r="M10" s="242"/>
      <c r="N10" s="242"/>
      <c r="O10" s="242"/>
      <c r="P10" s="176">
        <f t="shared" si="2"/>
        <v>0</v>
      </c>
      <c r="Q10" s="161"/>
      <c r="R10" s="243">
        <f t="shared" si="3"/>
        <v>0</v>
      </c>
      <c r="S10" s="242"/>
    </row>
    <row r="11" spans="1:19" ht="14.25" customHeight="1">
      <c r="A11" s="240"/>
      <c r="B11" s="240"/>
      <c r="C11" s="240"/>
      <c r="D11" s="241"/>
      <c r="E11" s="242"/>
      <c r="F11" s="242"/>
      <c r="G11" s="242"/>
      <c r="H11" s="176">
        <f t="shared" si="0"/>
        <v>0</v>
      </c>
      <c r="I11" s="242"/>
      <c r="J11" s="242"/>
      <c r="K11" s="242"/>
      <c r="L11" s="176">
        <f t="shared" si="1"/>
        <v>0</v>
      </c>
      <c r="M11" s="242"/>
      <c r="N11" s="242"/>
      <c r="O11" s="242"/>
      <c r="P11" s="176">
        <f t="shared" si="2"/>
        <v>0</v>
      </c>
      <c r="Q11" s="161"/>
      <c r="R11" s="243">
        <f t="shared" si="3"/>
        <v>0</v>
      </c>
      <c r="S11" s="242"/>
    </row>
    <row r="12" spans="1:19" ht="14.25" customHeight="1">
      <c r="A12" s="240"/>
      <c r="B12" s="240"/>
      <c r="C12" s="240"/>
      <c r="D12" s="241"/>
      <c r="E12" s="242"/>
      <c r="F12" s="242"/>
      <c r="G12" s="242"/>
      <c r="H12" s="176">
        <f t="shared" si="0"/>
        <v>0</v>
      </c>
      <c r="I12" s="242"/>
      <c r="J12" s="242"/>
      <c r="K12" s="242"/>
      <c r="L12" s="176">
        <f t="shared" si="1"/>
        <v>0</v>
      </c>
      <c r="M12" s="242"/>
      <c r="N12" s="242"/>
      <c r="O12" s="242"/>
      <c r="P12" s="176">
        <f t="shared" si="2"/>
        <v>0</v>
      </c>
      <c r="Q12" s="161"/>
      <c r="R12" s="243">
        <f t="shared" si="3"/>
        <v>0</v>
      </c>
      <c r="S12" s="242"/>
    </row>
    <row r="13" spans="1:19" ht="14.25" customHeight="1">
      <c r="A13" s="240"/>
      <c r="B13" s="240"/>
      <c r="C13" s="240"/>
      <c r="D13" s="241"/>
      <c r="E13" s="242"/>
      <c r="F13" s="242"/>
      <c r="G13" s="242"/>
      <c r="H13" s="176">
        <f t="shared" si="0"/>
        <v>0</v>
      </c>
      <c r="I13" s="242"/>
      <c r="J13" s="242"/>
      <c r="K13" s="242"/>
      <c r="L13" s="176">
        <f t="shared" si="1"/>
        <v>0</v>
      </c>
      <c r="M13" s="242"/>
      <c r="N13" s="242"/>
      <c r="O13" s="242"/>
      <c r="P13" s="176">
        <f t="shared" si="2"/>
        <v>0</v>
      </c>
      <c r="Q13" s="161"/>
      <c r="R13" s="243">
        <f t="shared" si="3"/>
        <v>0</v>
      </c>
      <c r="S13" s="242"/>
    </row>
    <row r="14" spans="1:19" ht="14.25" customHeight="1">
      <c r="A14" s="240"/>
      <c r="B14" s="240"/>
      <c r="C14" s="240"/>
      <c r="D14" s="241"/>
      <c r="E14" s="242"/>
      <c r="F14" s="242"/>
      <c r="G14" s="242"/>
      <c r="H14" s="176">
        <f t="shared" si="0"/>
        <v>0</v>
      </c>
      <c r="I14" s="242"/>
      <c r="J14" s="242"/>
      <c r="K14" s="242"/>
      <c r="L14" s="176">
        <f t="shared" si="1"/>
        <v>0</v>
      </c>
      <c r="M14" s="242"/>
      <c r="N14" s="242"/>
      <c r="O14" s="242"/>
      <c r="P14" s="176">
        <f t="shared" si="2"/>
        <v>0</v>
      </c>
      <c r="Q14" s="161"/>
      <c r="R14" s="243">
        <f t="shared" si="3"/>
        <v>0</v>
      </c>
      <c r="S14" s="242"/>
    </row>
    <row r="15" spans="1:19" ht="14.25" customHeight="1">
      <c r="A15" s="240"/>
      <c r="B15" s="240"/>
      <c r="C15" s="240"/>
      <c r="D15" s="241"/>
      <c r="E15" s="242"/>
      <c r="F15" s="242"/>
      <c r="G15" s="242"/>
      <c r="H15" s="176">
        <f t="shared" si="0"/>
        <v>0</v>
      </c>
      <c r="I15" s="242"/>
      <c r="J15" s="242"/>
      <c r="K15" s="242"/>
      <c r="L15" s="176">
        <f t="shared" si="1"/>
        <v>0</v>
      </c>
      <c r="M15" s="242"/>
      <c r="N15" s="242"/>
      <c r="O15" s="242"/>
      <c r="P15" s="176">
        <f t="shared" si="2"/>
        <v>0</v>
      </c>
      <c r="Q15" s="161"/>
      <c r="R15" s="243">
        <f t="shared" si="3"/>
        <v>0</v>
      </c>
      <c r="S15" s="242"/>
    </row>
    <row r="16" spans="1:19" ht="14.25" customHeight="1">
      <c r="A16" s="240"/>
      <c r="B16" s="240"/>
      <c r="C16" s="240"/>
      <c r="D16" s="241"/>
      <c r="E16" s="242"/>
      <c r="F16" s="242"/>
      <c r="G16" s="242"/>
      <c r="H16" s="176">
        <f t="shared" si="0"/>
        <v>0</v>
      </c>
      <c r="I16" s="242"/>
      <c r="J16" s="242"/>
      <c r="K16" s="242"/>
      <c r="L16" s="176">
        <f t="shared" si="1"/>
        <v>0</v>
      </c>
      <c r="M16" s="242"/>
      <c r="N16" s="242"/>
      <c r="O16" s="242"/>
      <c r="P16" s="176">
        <f t="shared" si="2"/>
        <v>0</v>
      </c>
      <c r="Q16" s="161"/>
      <c r="R16" s="243">
        <f t="shared" si="3"/>
        <v>0</v>
      </c>
      <c r="S16" s="242"/>
    </row>
    <row r="17" spans="1:19" ht="14.25" customHeight="1">
      <c r="A17" s="240"/>
      <c r="B17" s="240"/>
      <c r="C17" s="240"/>
      <c r="D17" s="241"/>
      <c r="E17" s="242"/>
      <c r="F17" s="242"/>
      <c r="G17" s="242"/>
      <c r="H17" s="176">
        <f t="shared" si="0"/>
        <v>0</v>
      </c>
      <c r="I17" s="242"/>
      <c r="J17" s="242"/>
      <c r="K17" s="242"/>
      <c r="L17" s="176">
        <f t="shared" si="1"/>
        <v>0</v>
      </c>
      <c r="M17" s="242"/>
      <c r="N17" s="242"/>
      <c r="O17" s="242"/>
      <c r="P17" s="176">
        <f t="shared" si="2"/>
        <v>0</v>
      </c>
      <c r="Q17" s="161"/>
      <c r="R17" s="243">
        <f t="shared" si="3"/>
        <v>0</v>
      </c>
      <c r="S17" s="242"/>
    </row>
    <row r="18" spans="1:19" ht="14.25" customHeight="1">
      <c r="A18" s="240"/>
      <c r="B18" s="240"/>
      <c r="C18" s="240"/>
      <c r="D18" s="241"/>
      <c r="E18" s="242"/>
      <c r="F18" s="242"/>
      <c r="G18" s="242"/>
      <c r="H18" s="176">
        <f t="shared" si="0"/>
        <v>0</v>
      </c>
      <c r="I18" s="242"/>
      <c r="J18" s="242"/>
      <c r="K18" s="242"/>
      <c r="L18" s="176">
        <f t="shared" si="1"/>
        <v>0</v>
      </c>
      <c r="M18" s="242"/>
      <c r="N18" s="242"/>
      <c r="O18" s="242"/>
      <c r="P18" s="176">
        <f t="shared" si="2"/>
        <v>0</v>
      </c>
      <c r="Q18" s="161"/>
      <c r="R18" s="243">
        <f t="shared" si="3"/>
        <v>0</v>
      </c>
      <c r="S18" s="242"/>
    </row>
    <row r="19" spans="1:19" ht="14.25" customHeight="1">
      <c r="A19" s="240"/>
      <c r="B19" s="240"/>
      <c r="C19" s="240"/>
      <c r="D19" s="241"/>
      <c r="E19" s="242"/>
      <c r="F19" s="242"/>
      <c r="G19" s="242"/>
      <c r="H19" s="176">
        <f t="shared" si="0"/>
        <v>0</v>
      </c>
      <c r="I19" s="242"/>
      <c r="J19" s="242"/>
      <c r="K19" s="242"/>
      <c r="L19" s="176">
        <f t="shared" si="1"/>
        <v>0</v>
      </c>
      <c r="M19" s="242"/>
      <c r="N19" s="242"/>
      <c r="O19" s="242"/>
      <c r="P19" s="176">
        <f t="shared" si="2"/>
        <v>0</v>
      </c>
      <c r="Q19" s="161"/>
      <c r="R19" s="243">
        <f t="shared" si="3"/>
        <v>0</v>
      </c>
      <c r="S19" s="242"/>
    </row>
    <row r="20" spans="1:19" ht="14.25" customHeight="1">
      <c r="A20" s="240"/>
      <c r="B20" s="240"/>
      <c r="C20" s="240"/>
      <c r="D20" s="241"/>
      <c r="E20" s="242"/>
      <c r="F20" s="242"/>
      <c r="G20" s="242"/>
      <c r="H20" s="176">
        <f t="shared" si="0"/>
        <v>0</v>
      </c>
      <c r="I20" s="242"/>
      <c r="J20" s="242"/>
      <c r="K20" s="242"/>
      <c r="L20" s="176">
        <f t="shared" si="1"/>
        <v>0</v>
      </c>
      <c r="M20" s="242"/>
      <c r="N20" s="242"/>
      <c r="O20" s="242"/>
      <c r="P20" s="176">
        <f t="shared" si="2"/>
        <v>0</v>
      </c>
      <c r="Q20" s="161"/>
      <c r="R20" s="243">
        <f t="shared" si="3"/>
        <v>0</v>
      </c>
      <c r="S20" s="242"/>
    </row>
    <row r="21" spans="1:19" ht="14.25" customHeight="1">
      <c r="A21" s="240"/>
      <c r="B21" s="240"/>
      <c r="C21" s="240"/>
      <c r="D21" s="241"/>
      <c r="E21" s="242"/>
      <c r="F21" s="242"/>
      <c r="G21" s="242"/>
      <c r="H21" s="176">
        <f t="shared" si="0"/>
        <v>0</v>
      </c>
      <c r="I21" s="242"/>
      <c r="J21" s="242"/>
      <c r="K21" s="242"/>
      <c r="L21" s="176">
        <f t="shared" si="1"/>
        <v>0</v>
      </c>
      <c r="M21" s="242"/>
      <c r="N21" s="242"/>
      <c r="O21" s="242"/>
      <c r="P21" s="176">
        <f t="shared" si="2"/>
        <v>0</v>
      </c>
      <c r="Q21" s="161"/>
      <c r="R21" s="243">
        <f t="shared" si="3"/>
        <v>0</v>
      </c>
      <c r="S21" s="242"/>
    </row>
    <row r="22" spans="1:19" ht="14.25" customHeight="1">
      <c r="A22" s="240"/>
      <c r="B22" s="240"/>
      <c r="C22" s="240"/>
      <c r="D22" s="241"/>
      <c r="E22" s="242"/>
      <c r="F22" s="242"/>
      <c r="G22" s="242"/>
      <c r="H22" s="176">
        <f t="shared" si="0"/>
        <v>0</v>
      </c>
      <c r="I22" s="242"/>
      <c r="J22" s="242"/>
      <c r="K22" s="242"/>
      <c r="L22" s="176">
        <f t="shared" si="1"/>
        <v>0</v>
      </c>
      <c r="M22" s="242"/>
      <c r="N22" s="242"/>
      <c r="O22" s="242"/>
      <c r="P22" s="176">
        <f t="shared" si="2"/>
        <v>0</v>
      </c>
      <c r="Q22" s="161"/>
      <c r="R22" s="243">
        <f t="shared" si="3"/>
        <v>0</v>
      </c>
      <c r="S22" s="242"/>
    </row>
    <row r="23" spans="1:19" ht="14.25" customHeight="1">
      <c r="A23" s="240"/>
      <c r="B23" s="240"/>
      <c r="C23" s="240"/>
      <c r="D23" s="241"/>
      <c r="E23" s="242"/>
      <c r="F23" s="242"/>
      <c r="G23" s="242"/>
      <c r="H23" s="176">
        <f t="shared" si="0"/>
        <v>0</v>
      </c>
      <c r="I23" s="242"/>
      <c r="J23" s="242"/>
      <c r="K23" s="242"/>
      <c r="L23" s="176">
        <f t="shared" si="1"/>
        <v>0</v>
      </c>
      <c r="M23" s="242"/>
      <c r="N23" s="242"/>
      <c r="O23" s="242"/>
      <c r="P23" s="176">
        <f t="shared" si="2"/>
        <v>0</v>
      </c>
      <c r="Q23" s="161"/>
      <c r="R23" s="243">
        <f t="shared" si="3"/>
        <v>0</v>
      </c>
      <c r="S23" s="242"/>
    </row>
    <row r="24" spans="1:19" ht="14.25" customHeight="1">
      <c r="A24" s="240"/>
      <c r="B24" s="240"/>
      <c r="C24" s="240"/>
      <c r="D24" s="241"/>
      <c r="E24" s="242"/>
      <c r="F24" s="242"/>
      <c r="G24" s="242"/>
      <c r="H24" s="176">
        <f t="shared" si="0"/>
        <v>0</v>
      </c>
      <c r="I24" s="242"/>
      <c r="J24" s="242"/>
      <c r="K24" s="242"/>
      <c r="L24" s="176">
        <f t="shared" si="1"/>
        <v>0</v>
      </c>
      <c r="M24" s="242"/>
      <c r="N24" s="242"/>
      <c r="O24" s="242"/>
      <c r="P24" s="176">
        <f t="shared" si="2"/>
        <v>0</v>
      </c>
      <c r="Q24" s="161"/>
      <c r="R24" s="243">
        <f t="shared" si="3"/>
        <v>0</v>
      </c>
      <c r="S24" s="242"/>
    </row>
    <row r="25" spans="1:19" ht="14.25" customHeight="1">
      <c r="A25" s="240"/>
      <c r="B25" s="240"/>
      <c r="C25" s="240"/>
      <c r="D25" s="241"/>
      <c r="E25" s="242"/>
      <c r="F25" s="242"/>
      <c r="G25" s="242"/>
      <c r="H25" s="176">
        <f t="shared" si="0"/>
        <v>0</v>
      </c>
      <c r="I25" s="242"/>
      <c r="J25" s="242"/>
      <c r="K25" s="242"/>
      <c r="L25" s="176">
        <f t="shared" si="1"/>
        <v>0</v>
      </c>
      <c r="M25" s="242"/>
      <c r="N25" s="242"/>
      <c r="O25" s="242"/>
      <c r="P25" s="176">
        <f t="shared" si="2"/>
        <v>0</v>
      </c>
      <c r="Q25" s="161"/>
      <c r="R25" s="243">
        <f t="shared" si="3"/>
        <v>0</v>
      </c>
      <c r="S25" s="242"/>
    </row>
    <row r="26" spans="1:19" ht="22.5" customHeight="1">
      <c r="A26" s="129" t="s">
        <v>59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R26" s="1"/>
      <c r="S26" s="1"/>
    </row>
    <row r="27" spans="1:19" ht="14.25" customHeight="1">
      <c r="A27" s="240"/>
      <c r="B27" s="240"/>
      <c r="C27" s="240"/>
      <c r="D27" s="241"/>
      <c r="E27" s="242"/>
      <c r="F27" s="242"/>
      <c r="G27" s="242"/>
      <c r="H27" s="176">
        <f aca="true" t="shared" si="4" ref="H27:H58">E27+F27+G27</f>
        <v>0</v>
      </c>
      <c r="I27" s="242"/>
      <c r="J27" s="242"/>
      <c r="K27" s="242"/>
      <c r="L27" s="176">
        <f aca="true" t="shared" si="5" ref="L27:L58">I27+J27+K27</f>
        <v>0</v>
      </c>
      <c r="M27" s="242"/>
      <c r="N27" s="242"/>
      <c r="O27" s="242"/>
      <c r="P27" s="176">
        <f aca="true" t="shared" si="6" ref="P27:P58">M27+N27+O27</f>
        <v>0</v>
      </c>
      <c r="Q27" s="161"/>
      <c r="R27" s="243">
        <f aca="true" t="shared" si="7" ref="R27:R58">P27+L27+H27</f>
        <v>0</v>
      </c>
      <c r="S27" s="242"/>
    </row>
    <row r="28" spans="1:19" ht="14.25" customHeight="1">
      <c r="A28" s="240"/>
      <c r="B28" s="240"/>
      <c r="C28" s="240"/>
      <c r="D28" s="241"/>
      <c r="E28" s="242"/>
      <c r="F28" s="242"/>
      <c r="G28" s="242"/>
      <c r="H28" s="176">
        <f t="shared" si="4"/>
        <v>0</v>
      </c>
      <c r="I28" s="242"/>
      <c r="J28" s="242"/>
      <c r="K28" s="242"/>
      <c r="L28" s="176">
        <f t="shared" si="5"/>
        <v>0</v>
      </c>
      <c r="M28" s="242"/>
      <c r="N28" s="242"/>
      <c r="O28" s="242"/>
      <c r="P28" s="176">
        <f t="shared" si="6"/>
        <v>0</v>
      </c>
      <c r="Q28" s="161"/>
      <c r="R28" s="243">
        <f t="shared" si="7"/>
        <v>0</v>
      </c>
      <c r="S28" s="242"/>
    </row>
    <row r="29" spans="1:19" ht="14.25" customHeight="1">
      <c r="A29" s="240"/>
      <c r="B29" s="240"/>
      <c r="C29" s="240"/>
      <c r="D29" s="241"/>
      <c r="E29" s="242"/>
      <c r="F29" s="242"/>
      <c r="G29" s="242"/>
      <c r="H29" s="176">
        <f t="shared" si="4"/>
        <v>0</v>
      </c>
      <c r="I29" s="242"/>
      <c r="J29" s="242"/>
      <c r="K29" s="242"/>
      <c r="L29" s="176">
        <f t="shared" si="5"/>
        <v>0</v>
      </c>
      <c r="M29" s="242"/>
      <c r="N29" s="242"/>
      <c r="O29" s="242"/>
      <c r="P29" s="176">
        <f t="shared" si="6"/>
        <v>0</v>
      </c>
      <c r="Q29" s="161"/>
      <c r="R29" s="243">
        <f t="shared" si="7"/>
        <v>0</v>
      </c>
      <c r="S29" s="242"/>
    </row>
    <row r="30" spans="1:19" ht="14.25" customHeight="1">
      <c r="A30" s="240"/>
      <c r="B30" s="240"/>
      <c r="C30" s="240"/>
      <c r="D30" s="241"/>
      <c r="E30" s="242"/>
      <c r="F30" s="242"/>
      <c r="G30" s="242"/>
      <c r="H30" s="176">
        <f t="shared" si="4"/>
        <v>0</v>
      </c>
      <c r="I30" s="242"/>
      <c r="J30" s="242"/>
      <c r="K30" s="242"/>
      <c r="L30" s="176">
        <f t="shared" si="5"/>
        <v>0</v>
      </c>
      <c r="M30" s="242"/>
      <c r="N30" s="242"/>
      <c r="O30" s="242"/>
      <c r="P30" s="176">
        <f t="shared" si="6"/>
        <v>0</v>
      </c>
      <c r="Q30" s="161"/>
      <c r="R30" s="243">
        <f t="shared" si="7"/>
        <v>0</v>
      </c>
      <c r="S30" s="242"/>
    </row>
    <row r="31" spans="1:19" ht="14.25" customHeight="1">
      <c r="A31" s="240"/>
      <c r="B31" s="240"/>
      <c r="C31" s="240"/>
      <c r="D31" s="241"/>
      <c r="E31" s="242"/>
      <c r="F31" s="242"/>
      <c r="G31" s="242"/>
      <c r="H31" s="176">
        <f t="shared" si="4"/>
        <v>0</v>
      </c>
      <c r="I31" s="242"/>
      <c r="J31" s="242"/>
      <c r="K31" s="242"/>
      <c r="L31" s="176">
        <f t="shared" si="5"/>
        <v>0</v>
      </c>
      <c r="M31" s="242"/>
      <c r="N31" s="242"/>
      <c r="O31" s="242"/>
      <c r="P31" s="176">
        <f t="shared" si="6"/>
        <v>0</v>
      </c>
      <c r="Q31" s="161"/>
      <c r="R31" s="243">
        <f t="shared" si="7"/>
        <v>0</v>
      </c>
      <c r="S31" s="242"/>
    </row>
    <row r="32" spans="1:19" ht="14.25" customHeight="1">
      <c r="A32" s="240"/>
      <c r="B32" s="240"/>
      <c r="C32" s="240"/>
      <c r="D32" s="241"/>
      <c r="E32" s="242"/>
      <c r="F32" s="242"/>
      <c r="G32" s="242"/>
      <c r="H32" s="176">
        <f t="shared" si="4"/>
        <v>0</v>
      </c>
      <c r="I32" s="242"/>
      <c r="J32" s="242"/>
      <c r="K32" s="242"/>
      <c r="L32" s="176">
        <f t="shared" si="5"/>
        <v>0</v>
      </c>
      <c r="M32" s="242"/>
      <c r="N32" s="242"/>
      <c r="O32" s="242"/>
      <c r="P32" s="176">
        <f t="shared" si="6"/>
        <v>0</v>
      </c>
      <c r="Q32" s="161"/>
      <c r="R32" s="243">
        <f t="shared" si="7"/>
        <v>0</v>
      </c>
      <c r="S32" s="242"/>
    </row>
    <row r="33" spans="1:19" ht="14.25" customHeight="1">
      <c r="A33" s="240"/>
      <c r="B33" s="240"/>
      <c r="C33" s="240"/>
      <c r="D33" s="241"/>
      <c r="E33" s="242"/>
      <c r="F33" s="242"/>
      <c r="G33" s="242"/>
      <c r="H33" s="176">
        <f t="shared" si="4"/>
        <v>0</v>
      </c>
      <c r="I33" s="242"/>
      <c r="J33" s="242"/>
      <c r="K33" s="242"/>
      <c r="L33" s="176">
        <f t="shared" si="5"/>
        <v>0</v>
      </c>
      <c r="M33" s="242"/>
      <c r="N33" s="242"/>
      <c r="O33" s="242"/>
      <c r="P33" s="176">
        <f t="shared" si="6"/>
        <v>0</v>
      </c>
      <c r="Q33" s="161"/>
      <c r="R33" s="243">
        <f t="shared" si="7"/>
        <v>0</v>
      </c>
      <c r="S33" s="242"/>
    </row>
    <row r="34" spans="1:19" ht="14.25" customHeight="1">
      <c r="A34" s="240"/>
      <c r="B34" s="240"/>
      <c r="C34" s="240"/>
      <c r="D34" s="241"/>
      <c r="E34" s="242"/>
      <c r="F34" s="242"/>
      <c r="G34" s="242"/>
      <c r="H34" s="176">
        <f t="shared" si="4"/>
        <v>0</v>
      </c>
      <c r="I34" s="242"/>
      <c r="J34" s="242"/>
      <c r="K34" s="242"/>
      <c r="L34" s="176">
        <f t="shared" si="5"/>
        <v>0</v>
      </c>
      <c r="M34" s="242"/>
      <c r="N34" s="242"/>
      <c r="O34" s="242"/>
      <c r="P34" s="176">
        <f t="shared" si="6"/>
        <v>0</v>
      </c>
      <c r="Q34" s="161"/>
      <c r="R34" s="243">
        <f t="shared" si="7"/>
        <v>0</v>
      </c>
      <c r="S34" s="242"/>
    </row>
    <row r="35" spans="1:19" ht="14.25" customHeight="1">
      <c r="A35" s="240"/>
      <c r="B35" s="240"/>
      <c r="C35" s="240"/>
      <c r="D35" s="241"/>
      <c r="E35" s="242"/>
      <c r="F35" s="242"/>
      <c r="G35" s="242"/>
      <c r="H35" s="176">
        <f t="shared" si="4"/>
        <v>0</v>
      </c>
      <c r="I35" s="242"/>
      <c r="J35" s="242"/>
      <c r="K35" s="242"/>
      <c r="L35" s="176">
        <f t="shared" si="5"/>
        <v>0</v>
      </c>
      <c r="M35" s="242"/>
      <c r="N35" s="242"/>
      <c r="O35" s="242"/>
      <c r="P35" s="176">
        <f t="shared" si="6"/>
        <v>0</v>
      </c>
      <c r="Q35" s="161"/>
      <c r="R35" s="243">
        <f t="shared" si="7"/>
        <v>0</v>
      </c>
      <c r="S35" s="242"/>
    </row>
    <row r="36" spans="1:19" ht="14.25" customHeight="1">
      <c r="A36" s="240"/>
      <c r="B36" s="240"/>
      <c r="C36" s="240"/>
      <c r="D36" s="241"/>
      <c r="E36" s="242"/>
      <c r="F36" s="242"/>
      <c r="G36" s="242"/>
      <c r="H36" s="176">
        <f t="shared" si="4"/>
        <v>0</v>
      </c>
      <c r="I36" s="242"/>
      <c r="J36" s="242"/>
      <c r="K36" s="242"/>
      <c r="L36" s="176">
        <f t="shared" si="5"/>
        <v>0</v>
      </c>
      <c r="M36" s="242"/>
      <c r="N36" s="242"/>
      <c r="O36" s="242"/>
      <c r="P36" s="176">
        <f t="shared" si="6"/>
        <v>0</v>
      </c>
      <c r="Q36" s="161"/>
      <c r="R36" s="243">
        <f t="shared" si="7"/>
        <v>0</v>
      </c>
      <c r="S36" s="242"/>
    </row>
    <row r="37" spans="1:19" ht="14.25" customHeight="1">
      <c r="A37" s="240"/>
      <c r="B37" s="240"/>
      <c r="C37" s="240"/>
      <c r="D37" s="241"/>
      <c r="E37" s="242"/>
      <c r="F37" s="242"/>
      <c r="G37" s="242"/>
      <c r="H37" s="176">
        <f t="shared" si="4"/>
        <v>0</v>
      </c>
      <c r="I37" s="242"/>
      <c r="J37" s="242"/>
      <c r="K37" s="242"/>
      <c r="L37" s="176">
        <f t="shared" si="5"/>
        <v>0</v>
      </c>
      <c r="M37" s="242"/>
      <c r="N37" s="242"/>
      <c r="O37" s="242"/>
      <c r="P37" s="176">
        <f t="shared" si="6"/>
        <v>0</v>
      </c>
      <c r="Q37" s="161"/>
      <c r="R37" s="243">
        <f t="shared" si="7"/>
        <v>0</v>
      </c>
      <c r="S37" s="242"/>
    </row>
    <row r="38" spans="1:19" ht="14.25" customHeight="1">
      <c r="A38" s="240"/>
      <c r="B38" s="240"/>
      <c r="C38" s="240"/>
      <c r="D38" s="241"/>
      <c r="E38" s="242"/>
      <c r="F38" s="242"/>
      <c r="G38" s="242"/>
      <c r="H38" s="176">
        <f t="shared" si="4"/>
        <v>0</v>
      </c>
      <c r="I38" s="242"/>
      <c r="J38" s="242"/>
      <c r="K38" s="242"/>
      <c r="L38" s="176">
        <f t="shared" si="5"/>
        <v>0</v>
      </c>
      <c r="M38" s="242"/>
      <c r="N38" s="242"/>
      <c r="O38" s="242"/>
      <c r="P38" s="176">
        <f t="shared" si="6"/>
        <v>0</v>
      </c>
      <c r="Q38" s="161"/>
      <c r="R38" s="243">
        <f t="shared" si="7"/>
        <v>0</v>
      </c>
      <c r="S38" s="242"/>
    </row>
    <row r="39" spans="1:19" ht="14.25" customHeight="1">
      <c r="A39" s="240"/>
      <c r="B39" s="240"/>
      <c r="C39" s="240"/>
      <c r="D39" s="241"/>
      <c r="E39" s="242"/>
      <c r="F39" s="242"/>
      <c r="G39" s="242"/>
      <c r="H39" s="176">
        <f t="shared" si="4"/>
        <v>0</v>
      </c>
      <c r="I39" s="242"/>
      <c r="J39" s="242"/>
      <c r="K39" s="242"/>
      <c r="L39" s="176">
        <f t="shared" si="5"/>
        <v>0</v>
      </c>
      <c r="M39" s="242"/>
      <c r="N39" s="242"/>
      <c r="O39" s="242"/>
      <c r="P39" s="176">
        <f t="shared" si="6"/>
        <v>0</v>
      </c>
      <c r="Q39" s="161"/>
      <c r="R39" s="243">
        <f t="shared" si="7"/>
        <v>0</v>
      </c>
      <c r="S39" s="242"/>
    </row>
    <row r="40" spans="1:19" ht="14.25" customHeight="1">
      <c r="A40" s="240"/>
      <c r="B40" s="240"/>
      <c r="C40" s="240"/>
      <c r="D40" s="241"/>
      <c r="E40" s="242"/>
      <c r="F40" s="242"/>
      <c r="G40" s="242"/>
      <c r="H40" s="176">
        <f t="shared" si="4"/>
        <v>0</v>
      </c>
      <c r="I40" s="242"/>
      <c r="J40" s="242"/>
      <c r="K40" s="242"/>
      <c r="L40" s="176">
        <f t="shared" si="5"/>
        <v>0</v>
      </c>
      <c r="M40" s="242"/>
      <c r="N40" s="242"/>
      <c r="O40" s="242"/>
      <c r="P40" s="176">
        <f t="shared" si="6"/>
        <v>0</v>
      </c>
      <c r="Q40" s="161"/>
      <c r="R40" s="243">
        <f t="shared" si="7"/>
        <v>0</v>
      </c>
      <c r="S40" s="242"/>
    </row>
    <row r="41" spans="1:19" ht="14.25" customHeight="1">
      <c r="A41" s="240"/>
      <c r="B41" s="240"/>
      <c r="C41" s="240"/>
      <c r="D41" s="241"/>
      <c r="E41" s="242"/>
      <c r="F41" s="242"/>
      <c r="G41" s="242"/>
      <c r="H41" s="176">
        <f t="shared" si="4"/>
        <v>0</v>
      </c>
      <c r="I41" s="242"/>
      <c r="J41" s="242"/>
      <c r="K41" s="242"/>
      <c r="L41" s="176">
        <f t="shared" si="5"/>
        <v>0</v>
      </c>
      <c r="M41" s="242"/>
      <c r="N41" s="242"/>
      <c r="O41" s="242"/>
      <c r="P41" s="176">
        <f t="shared" si="6"/>
        <v>0</v>
      </c>
      <c r="Q41" s="161"/>
      <c r="R41" s="243">
        <f t="shared" si="7"/>
        <v>0</v>
      </c>
      <c r="S41" s="242"/>
    </row>
    <row r="42" spans="1:19" ht="14.25" customHeight="1">
      <c r="A42" s="240"/>
      <c r="B42" s="240"/>
      <c r="C42" s="240"/>
      <c r="D42" s="241"/>
      <c r="E42" s="242"/>
      <c r="F42" s="242"/>
      <c r="G42" s="242"/>
      <c r="H42" s="176">
        <f t="shared" si="4"/>
        <v>0</v>
      </c>
      <c r="I42" s="242"/>
      <c r="J42" s="242"/>
      <c r="K42" s="242"/>
      <c r="L42" s="176">
        <f t="shared" si="5"/>
        <v>0</v>
      </c>
      <c r="M42" s="242"/>
      <c r="N42" s="242"/>
      <c r="O42" s="242"/>
      <c r="P42" s="176">
        <f t="shared" si="6"/>
        <v>0</v>
      </c>
      <c r="Q42" s="161"/>
      <c r="R42" s="243">
        <f t="shared" si="7"/>
        <v>0</v>
      </c>
      <c r="S42" s="242"/>
    </row>
    <row r="43" spans="1:19" ht="14.25" customHeight="1">
      <c r="A43" s="240"/>
      <c r="B43" s="240"/>
      <c r="C43" s="240"/>
      <c r="D43" s="241"/>
      <c r="E43" s="242"/>
      <c r="F43" s="242"/>
      <c r="G43" s="242"/>
      <c r="H43" s="176">
        <f t="shared" si="4"/>
        <v>0</v>
      </c>
      <c r="I43" s="242"/>
      <c r="J43" s="242"/>
      <c r="K43" s="242"/>
      <c r="L43" s="176">
        <f t="shared" si="5"/>
        <v>0</v>
      </c>
      <c r="M43" s="242"/>
      <c r="N43" s="242"/>
      <c r="O43" s="242"/>
      <c r="P43" s="176">
        <f t="shared" si="6"/>
        <v>0</v>
      </c>
      <c r="Q43" s="161"/>
      <c r="R43" s="243">
        <f t="shared" si="7"/>
        <v>0</v>
      </c>
      <c r="S43" s="242"/>
    </row>
    <row r="44" spans="1:19" ht="14.25" customHeight="1">
      <c r="A44" s="240"/>
      <c r="B44" s="240"/>
      <c r="C44" s="240"/>
      <c r="D44" s="241"/>
      <c r="E44" s="242"/>
      <c r="F44" s="242"/>
      <c r="G44" s="242"/>
      <c r="H44" s="176">
        <f t="shared" si="4"/>
        <v>0</v>
      </c>
      <c r="I44" s="242"/>
      <c r="J44" s="242"/>
      <c r="K44" s="242"/>
      <c r="L44" s="176">
        <f t="shared" si="5"/>
        <v>0</v>
      </c>
      <c r="M44" s="242"/>
      <c r="N44" s="242"/>
      <c r="O44" s="242"/>
      <c r="P44" s="176">
        <f t="shared" si="6"/>
        <v>0</v>
      </c>
      <c r="Q44" s="161"/>
      <c r="R44" s="243">
        <f t="shared" si="7"/>
        <v>0</v>
      </c>
      <c r="S44" s="242"/>
    </row>
    <row r="45" spans="1:19" ht="14.25" customHeight="1">
      <c r="A45" s="240"/>
      <c r="B45" s="240"/>
      <c r="C45" s="240"/>
      <c r="D45" s="241"/>
      <c r="E45" s="242"/>
      <c r="F45" s="242"/>
      <c r="G45" s="242"/>
      <c r="H45" s="176">
        <f t="shared" si="4"/>
        <v>0</v>
      </c>
      <c r="I45" s="242"/>
      <c r="J45" s="242"/>
      <c r="K45" s="242"/>
      <c r="L45" s="176">
        <f t="shared" si="5"/>
        <v>0</v>
      </c>
      <c r="M45" s="242"/>
      <c r="N45" s="242"/>
      <c r="O45" s="242"/>
      <c r="P45" s="176">
        <f t="shared" si="6"/>
        <v>0</v>
      </c>
      <c r="Q45" s="161"/>
      <c r="R45" s="243">
        <f t="shared" si="7"/>
        <v>0</v>
      </c>
      <c r="S45" s="242"/>
    </row>
    <row r="46" spans="1:19" ht="14.25" customHeight="1">
      <c r="A46" s="240"/>
      <c r="B46" s="240"/>
      <c r="C46" s="240"/>
      <c r="D46" s="241"/>
      <c r="E46" s="242"/>
      <c r="F46" s="242"/>
      <c r="G46" s="242"/>
      <c r="H46" s="176">
        <f t="shared" si="4"/>
        <v>0</v>
      </c>
      <c r="I46" s="242"/>
      <c r="J46" s="242"/>
      <c r="K46" s="242"/>
      <c r="L46" s="176">
        <f t="shared" si="5"/>
        <v>0</v>
      </c>
      <c r="M46" s="242"/>
      <c r="N46" s="242"/>
      <c r="O46" s="242"/>
      <c r="P46" s="176">
        <f t="shared" si="6"/>
        <v>0</v>
      </c>
      <c r="Q46" s="161"/>
      <c r="R46" s="243">
        <f t="shared" si="7"/>
        <v>0</v>
      </c>
      <c r="S46" s="242"/>
    </row>
    <row r="47" spans="1:19" ht="14.25" customHeight="1">
      <c r="A47" s="240"/>
      <c r="B47" s="240"/>
      <c r="C47" s="240"/>
      <c r="D47" s="241"/>
      <c r="E47" s="242"/>
      <c r="F47" s="242"/>
      <c r="G47" s="242"/>
      <c r="H47" s="176">
        <f t="shared" si="4"/>
        <v>0</v>
      </c>
      <c r="I47" s="242"/>
      <c r="J47" s="242"/>
      <c r="K47" s="242"/>
      <c r="L47" s="176">
        <f t="shared" si="5"/>
        <v>0</v>
      </c>
      <c r="M47" s="242"/>
      <c r="N47" s="242"/>
      <c r="O47" s="242"/>
      <c r="P47" s="176">
        <f t="shared" si="6"/>
        <v>0</v>
      </c>
      <c r="Q47" s="161"/>
      <c r="R47" s="243">
        <f t="shared" si="7"/>
        <v>0</v>
      </c>
      <c r="S47" s="242"/>
    </row>
    <row r="48" spans="1:19" ht="14.25" customHeight="1">
      <c r="A48" s="240"/>
      <c r="B48" s="240"/>
      <c r="C48" s="240"/>
      <c r="D48" s="241"/>
      <c r="E48" s="242"/>
      <c r="F48" s="242"/>
      <c r="G48" s="242"/>
      <c r="H48" s="176">
        <f t="shared" si="4"/>
        <v>0</v>
      </c>
      <c r="I48" s="242"/>
      <c r="J48" s="242"/>
      <c r="K48" s="242"/>
      <c r="L48" s="176">
        <f t="shared" si="5"/>
        <v>0</v>
      </c>
      <c r="M48" s="242"/>
      <c r="N48" s="242"/>
      <c r="O48" s="242"/>
      <c r="P48" s="176">
        <f t="shared" si="6"/>
        <v>0</v>
      </c>
      <c r="Q48" s="161"/>
      <c r="R48" s="243">
        <f t="shared" si="7"/>
        <v>0</v>
      </c>
      <c r="S48" s="242"/>
    </row>
    <row r="49" spans="1:19" ht="14.25" customHeight="1">
      <c r="A49" s="240"/>
      <c r="B49" s="240"/>
      <c r="C49" s="240"/>
      <c r="D49" s="241"/>
      <c r="E49" s="242"/>
      <c r="F49" s="242"/>
      <c r="G49" s="242"/>
      <c r="H49" s="176">
        <f t="shared" si="4"/>
        <v>0</v>
      </c>
      <c r="I49" s="242"/>
      <c r="J49" s="242"/>
      <c r="K49" s="242"/>
      <c r="L49" s="176">
        <f t="shared" si="5"/>
        <v>0</v>
      </c>
      <c r="M49" s="242"/>
      <c r="N49" s="242"/>
      <c r="O49" s="242"/>
      <c r="P49" s="176">
        <f t="shared" si="6"/>
        <v>0</v>
      </c>
      <c r="Q49" s="161"/>
      <c r="R49" s="243">
        <f t="shared" si="7"/>
        <v>0</v>
      </c>
      <c r="S49" s="242"/>
    </row>
    <row r="50" spans="1:19" ht="14.25" customHeight="1">
      <c r="A50" s="240"/>
      <c r="B50" s="240"/>
      <c r="C50" s="240"/>
      <c r="D50" s="241"/>
      <c r="E50" s="242"/>
      <c r="F50" s="242"/>
      <c r="G50" s="242"/>
      <c r="H50" s="176">
        <f t="shared" si="4"/>
        <v>0</v>
      </c>
      <c r="I50" s="242"/>
      <c r="J50" s="242"/>
      <c r="K50" s="242"/>
      <c r="L50" s="176">
        <f t="shared" si="5"/>
        <v>0</v>
      </c>
      <c r="M50" s="242"/>
      <c r="N50" s="242"/>
      <c r="O50" s="242"/>
      <c r="P50" s="176">
        <f t="shared" si="6"/>
        <v>0</v>
      </c>
      <c r="Q50" s="161"/>
      <c r="R50" s="243">
        <f t="shared" si="7"/>
        <v>0</v>
      </c>
      <c r="S50" s="242"/>
    </row>
    <row r="51" spans="1:19" ht="14.25" customHeight="1">
      <c r="A51" s="240"/>
      <c r="B51" s="240"/>
      <c r="C51" s="240"/>
      <c r="D51" s="241"/>
      <c r="E51" s="242"/>
      <c r="F51" s="242"/>
      <c r="G51" s="242"/>
      <c r="H51" s="176">
        <f t="shared" si="4"/>
        <v>0</v>
      </c>
      <c r="I51" s="242"/>
      <c r="J51" s="242"/>
      <c r="K51" s="242"/>
      <c r="L51" s="176">
        <f t="shared" si="5"/>
        <v>0</v>
      </c>
      <c r="M51" s="242"/>
      <c r="N51" s="242"/>
      <c r="O51" s="242"/>
      <c r="P51" s="176">
        <f t="shared" si="6"/>
        <v>0</v>
      </c>
      <c r="Q51" s="161"/>
      <c r="R51" s="243">
        <f t="shared" si="7"/>
        <v>0</v>
      </c>
      <c r="S51" s="242"/>
    </row>
    <row r="52" spans="1:19" ht="14.25" customHeight="1">
      <c r="A52" s="240"/>
      <c r="B52" s="240"/>
      <c r="C52" s="240"/>
      <c r="D52" s="241"/>
      <c r="E52" s="242"/>
      <c r="F52" s="242"/>
      <c r="G52" s="242"/>
      <c r="H52" s="176">
        <f t="shared" si="4"/>
        <v>0</v>
      </c>
      <c r="I52" s="242"/>
      <c r="J52" s="242"/>
      <c r="K52" s="242"/>
      <c r="L52" s="176">
        <f t="shared" si="5"/>
        <v>0</v>
      </c>
      <c r="M52" s="242"/>
      <c r="N52" s="242"/>
      <c r="O52" s="242"/>
      <c r="P52" s="176">
        <f t="shared" si="6"/>
        <v>0</v>
      </c>
      <c r="Q52" s="161"/>
      <c r="R52" s="243">
        <f t="shared" si="7"/>
        <v>0</v>
      </c>
      <c r="S52" s="242"/>
    </row>
    <row r="53" spans="1:19" ht="14.25" customHeight="1">
      <c r="A53" s="240"/>
      <c r="B53" s="240"/>
      <c r="C53" s="240"/>
      <c r="D53" s="241"/>
      <c r="E53" s="242"/>
      <c r="F53" s="242"/>
      <c r="G53" s="242"/>
      <c r="H53" s="176">
        <f t="shared" si="4"/>
        <v>0</v>
      </c>
      <c r="I53" s="242"/>
      <c r="J53" s="242"/>
      <c r="K53" s="242"/>
      <c r="L53" s="176">
        <f t="shared" si="5"/>
        <v>0</v>
      </c>
      <c r="M53" s="242"/>
      <c r="N53" s="242"/>
      <c r="O53" s="242"/>
      <c r="P53" s="176">
        <f t="shared" si="6"/>
        <v>0</v>
      </c>
      <c r="Q53" s="161"/>
      <c r="R53" s="243">
        <f t="shared" si="7"/>
        <v>0</v>
      </c>
      <c r="S53" s="242"/>
    </row>
    <row r="54" spans="1:19" ht="14.25" customHeight="1">
      <c r="A54" s="240"/>
      <c r="B54" s="240"/>
      <c r="C54" s="240"/>
      <c r="D54" s="241"/>
      <c r="E54" s="242"/>
      <c r="F54" s="242"/>
      <c r="G54" s="242"/>
      <c r="H54" s="176">
        <f t="shared" si="4"/>
        <v>0</v>
      </c>
      <c r="I54" s="242"/>
      <c r="J54" s="242"/>
      <c r="K54" s="242"/>
      <c r="L54" s="176">
        <f t="shared" si="5"/>
        <v>0</v>
      </c>
      <c r="M54" s="242"/>
      <c r="N54" s="242"/>
      <c r="O54" s="242"/>
      <c r="P54" s="176">
        <f t="shared" si="6"/>
        <v>0</v>
      </c>
      <c r="Q54" s="161"/>
      <c r="R54" s="243">
        <f t="shared" si="7"/>
        <v>0</v>
      </c>
      <c r="S54" s="242"/>
    </row>
    <row r="55" spans="1:19" ht="14.25" customHeight="1">
      <c r="A55" s="240"/>
      <c r="B55" s="240"/>
      <c r="C55" s="240"/>
      <c r="D55" s="241"/>
      <c r="E55" s="242"/>
      <c r="F55" s="242"/>
      <c r="G55" s="242"/>
      <c r="H55" s="176">
        <f t="shared" si="4"/>
        <v>0</v>
      </c>
      <c r="I55" s="242"/>
      <c r="J55" s="242"/>
      <c r="K55" s="242"/>
      <c r="L55" s="176">
        <f t="shared" si="5"/>
        <v>0</v>
      </c>
      <c r="M55" s="242"/>
      <c r="N55" s="242"/>
      <c r="O55" s="242"/>
      <c r="P55" s="176">
        <f t="shared" si="6"/>
        <v>0</v>
      </c>
      <c r="Q55" s="161"/>
      <c r="R55" s="243">
        <f t="shared" si="7"/>
        <v>0</v>
      </c>
      <c r="S55" s="242"/>
    </row>
    <row r="56" spans="1:19" ht="14.25" customHeight="1">
      <c r="A56" s="240"/>
      <c r="B56" s="240"/>
      <c r="C56" s="240"/>
      <c r="D56" s="241"/>
      <c r="E56" s="242"/>
      <c r="F56" s="242"/>
      <c r="G56" s="242"/>
      <c r="H56" s="176">
        <f t="shared" si="4"/>
        <v>0</v>
      </c>
      <c r="I56" s="242"/>
      <c r="J56" s="242"/>
      <c r="K56" s="242"/>
      <c r="L56" s="176">
        <f t="shared" si="5"/>
        <v>0</v>
      </c>
      <c r="M56" s="242"/>
      <c r="N56" s="242"/>
      <c r="O56" s="242"/>
      <c r="P56" s="176">
        <f t="shared" si="6"/>
        <v>0</v>
      </c>
      <c r="Q56" s="161"/>
      <c r="R56" s="243">
        <f t="shared" si="7"/>
        <v>0</v>
      </c>
      <c r="S56" s="242"/>
    </row>
    <row r="57" spans="1:19" ht="14.25" customHeight="1">
      <c r="A57" s="240"/>
      <c r="B57" s="240"/>
      <c r="C57" s="240"/>
      <c r="D57" s="241"/>
      <c r="E57" s="242"/>
      <c r="F57" s="242"/>
      <c r="G57" s="242"/>
      <c r="H57" s="176">
        <f t="shared" si="4"/>
        <v>0</v>
      </c>
      <c r="I57" s="242"/>
      <c r="J57" s="242"/>
      <c r="K57" s="242"/>
      <c r="L57" s="176">
        <f t="shared" si="5"/>
        <v>0</v>
      </c>
      <c r="M57" s="242"/>
      <c r="N57" s="242"/>
      <c r="O57" s="242"/>
      <c r="P57" s="176">
        <f t="shared" si="6"/>
        <v>0</v>
      </c>
      <c r="Q57" s="161"/>
      <c r="R57" s="243">
        <f t="shared" si="7"/>
        <v>0</v>
      </c>
      <c r="S57" s="242"/>
    </row>
    <row r="58" spans="1:19" ht="14.25" customHeight="1">
      <c r="A58" s="240"/>
      <c r="B58" s="240"/>
      <c r="C58" s="240"/>
      <c r="D58" s="241"/>
      <c r="E58" s="242"/>
      <c r="F58" s="242"/>
      <c r="G58" s="242"/>
      <c r="H58" s="176">
        <f t="shared" si="4"/>
        <v>0</v>
      </c>
      <c r="I58" s="242"/>
      <c r="J58" s="242"/>
      <c r="K58" s="242"/>
      <c r="L58" s="176">
        <f t="shared" si="5"/>
        <v>0</v>
      </c>
      <c r="M58" s="242"/>
      <c r="N58" s="242"/>
      <c r="O58" s="242"/>
      <c r="P58" s="176">
        <f t="shared" si="6"/>
        <v>0</v>
      </c>
      <c r="Q58" s="161"/>
      <c r="R58" s="243">
        <f t="shared" si="7"/>
        <v>0</v>
      </c>
      <c r="S58" s="242"/>
    </row>
    <row r="59" spans="1:19" ht="14.25" customHeight="1">
      <c r="A59" s="240"/>
      <c r="B59" s="240"/>
      <c r="C59" s="240"/>
      <c r="D59" s="241"/>
      <c r="E59" s="242"/>
      <c r="F59" s="242"/>
      <c r="G59" s="242"/>
      <c r="H59" s="176">
        <f aca="true" t="shared" si="8" ref="H59:H90">E59+F59+G59</f>
        <v>0</v>
      </c>
      <c r="I59" s="242"/>
      <c r="J59" s="242"/>
      <c r="K59" s="242"/>
      <c r="L59" s="176">
        <f aca="true" t="shared" si="9" ref="L59:L90">I59+J59+K59</f>
        <v>0</v>
      </c>
      <c r="M59" s="242"/>
      <c r="N59" s="242"/>
      <c r="O59" s="242"/>
      <c r="P59" s="176">
        <f aca="true" t="shared" si="10" ref="P59:P90">M59+N59+O59</f>
        <v>0</v>
      </c>
      <c r="Q59" s="161"/>
      <c r="R59" s="243">
        <f aca="true" t="shared" si="11" ref="R59:R90">P59+L59+H59</f>
        <v>0</v>
      </c>
      <c r="S59" s="242"/>
    </row>
    <row r="60" spans="1:19" ht="14.25" customHeight="1">
      <c r="A60" s="240"/>
      <c r="B60" s="240"/>
      <c r="C60" s="240"/>
      <c r="D60" s="241"/>
      <c r="E60" s="242"/>
      <c r="F60" s="242"/>
      <c r="G60" s="242"/>
      <c r="H60" s="176">
        <f t="shared" si="8"/>
        <v>0</v>
      </c>
      <c r="I60" s="242"/>
      <c r="J60" s="242"/>
      <c r="K60" s="242"/>
      <c r="L60" s="176">
        <f t="shared" si="9"/>
        <v>0</v>
      </c>
      <c r="M60" s="242"/>
      <c r="N60" s="242"/>
      <c r="O60" s="242"/>
      <c r="P60" s="176">
        <f t="shared" si="10"/>
        <v>0</v>
      </c>
      <c r="Q60" s="161"/>
      <c r="R60" s="243">
        <f t="shared" si="11"/>
        <v>0</v>
      </c>
      <c r="S60" s="242"/>
    </row>
    <row r="61" spans="1:19" ht="14.25" customHeight="1">
      <c r="A61" s="240"/>
      <c r="B61" s="240"/>
      <c r="C61" s="240"/>
      <c r="D61" s="241"/>
      <c r="E61" s="242"/>
      <c r="F61" s="242"/>
      <c r="G61" s="242"/>
      <c r="H61" s="176">
        <f t="shared" si="8"/>
        <v>0</v>
      </c>
      <c r="I61" s="242"/>
      <c r="J61" s="242"/>
      <c r="K61" s="242"/>
      <c r="L61" s="176">
        <f t="shared" si="9"/>
        <v>0</v>
      </c>
      <c r="M61" s="242"/>
      <c r="N61" s="242"/>
      <c r="O61" s="242"/>
      <c r="P61" s="176">
        <f t="shared" si="10"/>
        <v>0</v>
      </c>
      <c r="Q61" s="161"/>
      <c r="R61" s="243">
        <f t="shared" si="11"/>
        <v>0</v>
      </c>
      <c r="S61" s="242"/>
    </row>
    <row r="62" spans="1:19" ht="14.25" customHeight="1">
      <c r="A62" s="240"/>
      <c r="B62" s="240"/>
      <c r="C62" s="240"/>
      <c r="D62" s="241"/>
      <c r="E62" s="242"/>
      <c r="F62" s="242"/>
      <c r="G62" s="242"/>
      <c r="H62" s="176">
        <f t="shared" si="8"/>
        <v>0</v>
      </c>
      <c r="I62" s="242"/>
      <c r="J62" s="242"/>
      <c r="K62" s="242"/>
      <c r="L62" s="176">
        <f t="shared" si="9"/>
        <v>0</v>
      </c>
      <c r="M62" s="242"/>
      <c r="N62" s="242"/>
      <c r="O62" s="242"/>
      <c r="P62" s="176">
        <f t="shared" si="10"/>
        <v>0</v>
      </c>
      <c r="Q62" s="161"/>
      <c r="R62" s="243">
        <f t="shared" si="11"/>
        <v>0</v>
      </c>
      <c r="S62" s="242"/>
    </row>
    <row r="63" spans="1:19" ht="14.25" customHeight="1">
      <c r="A63" s="240"/>
      <c r="B63" s="240"/>
      <c r="C63" s="240"/>
      <c r="D63" s="241"/>
      <c r="E63" s="242"/>
      <c r="F63" s="242"/>
      <c r="G63" s="242"/>
      <c r="H63" s="176">
        <f t="shared" si="8"/>
        <v>0</v>
      </c>
      <c r="I63" s="242"/>
      <c r="J63" s="242"/>
      <c r="K63" s="242"/>
      <c r="L63" s="176">
        <f t="shared" si="9"/>
        <v>0</v>
      </c>
      <c r="M63" s="242"/>
      <c r="N63" s="242"/>
      <c r="O63" s="242"/>
      <c r="P63" s="176">
        <f t="shared" si="10"/>
        <v>0</v>
      </c>
      <c r="Q63" s="161"/>
      <c r="R63" s="243">
        <f t="shared" si="11"/>
        <v>0</v>
      </c>
      <c r="S63" s="242"/>
    </row>
    <row r="64" spans="1:19" ht="14.25" customHeight="1">
      <c r="A64" s="240"/>
      <c r="B64" s="240"/>
      <c r="C64" s="240"/>
      <c r="D64" s="241"/>
      <c r="E64" s="242"/>
      <c r="F64" s="242"/>
      <c r="G64" s="242"/>
      <c r="H64" s="176">
        <f t="shared" si="8"/>
        <v>0</v>
      </c>
      <c r="I64" s="242"/>
      <c r="J64" s="242"/>
      <c r="K64" s="242"/>
      <c r="L64" s="176">
        <f t="shared" si="9"/>
        <v>0</v>
      </c>
      <c r="M64" s="242"/>
      <c r="N64" s="242"/>
      <c r="O64" s="242"/>
      <c r="P64" s="176">
        <f t="shared" si="10"/>
        <v>0</v>
      </c>
      <c r="Q64" s="161"/>
      <c r="R64" s="243">
        <f t="shared" si="11"/>
        <v>0</v>
      </c>
      <c r="S64" s="242"/>
    </row>
    <row r="65" spans="1:19" ht="14.25" customHeight="1">
      <c r="A65" s="240"/>
      <c r="B65" s="240"/>
      <c r="C65" s="240"/>
      <c r="D65" s="241"/>
      <c r="E65" s="242"/>
      <c r="F65" s="242"/>
      <c r="G65" s="242"/>
      <c r="H65" s="176">
        <f t="shared" si="8"/>
        <v>0</v>
      </c>
      <c r="I65" s="242"/>
      <c r="J65" s="242"/>
      <c r="K65" s="242"/>
      <c r="L65" s="176">
        <f t="shared" si="9"/>
        <v>0</v>
      </c>
      <c r="M65" s="242"/>
      <c r="N65" s="242"/>
      <c r="O65" s="242"/>
      <c r="P65" s="176">
        <f t="shared" si="10"/>
        <v>0</v>
      </c>
      <c r="Q65" s="161"/>
      <c r="R65" s="243">
        <f t="shared" si="11"/>
        <v>0</v>
      </c>
      <c r="S65" s="242"/>
    </row>
    <row r="66" spans="1:19" ht="14.25" customHeight="1">
      <c r="A66" s="240"/>
      <c r="B66" s="240"/>
      <c r="C66" s="240"/>
      <c r="D66" s="241"/>
      <c r="E66" s="242"/>
      <c r="F66" s="242"/>
      <c r="G66" s="242"/>
      <c r="H66" s="176">
        <f t="shared" si="8"/>
        <v>0</v>
      </c>
      <c r="I66" s="242"/>
      <c r="J66" s="242"/>
      <c r="K66" s="242"/>
      <c r="L66" s="176">
        <f t="shared" si="9"/>
        <v>0</v>
      </c>
      <c r="M66" s="242"/>
      <c r="N66" s="242"/>
      <c r="O66" s="242"/>
      <c r="P66" s="176">
        <f t="shared" si="10"/>
        <v>0</v>
      </c>
      <c r="Q66" s="161"/>
      <c r="R66" s="243">
        <f t="shared" si="11"/>
        <v>0</v>
      </c>
      <c r="S66" s="242"/>
    </row>
    <row r="67" spans="1:19" ht="14.25" customHeight="1">
      <c r="A67" s="240"/>
      <c r="B67" s="240"/>
      <c r="C67" s="240"/>
      <c r="D67" s="241"/>
      <c r="E67" s="242"/>
      <c r="F67" s="242"/>
      <c r="G67" s="242"/>
      <c r="H67" s="176">
        <f t="shared" si="8"/>
        <v>0</v>
      </c>
      <c r="I67" s="242"/>
      <c r="J67" s="242"/>
      <c r="K67" s="242"/>
      <c r="L67" s="176">
        <f t="shared" si="9"/>
        <v>0</v>
      </c>
      <c r="M67" s="242"/>
      <c r="N67" s="242"/>
      <c r="O67" s="242"/>
      <c r="P67" s="176">
        <f t="shared" si="10"/>
        <v>0</v>
      </c>
      <c r="Q67" s="161"/>
      <c r="R67" s="243">
        <f t="shared" si="11"/>
        <v>0</v>
      </c>
      <c r="S67" s="242"/>
    </row>
    <row r="68" spans="1:19" ht="14.25" customHeight="1">
      <c r="A68" s="240"/>
      <c r="B68" s="240"/>
      <c r="C68" s="240"/>
      <c r="D68" s="241"/>
      <c r="E68" s="242"/>
      <c r="F68" s="242"/>
      <c r="G68" s="242"/>
      <c r="H68" s="176">
        <f t="shared" si="8"/>
        <v>0</v>
      </c>
      <c r="I68" s="242"/>
      <c r="J68" s="242"/>
      <c r="K68" s="242"/>
      <c r="L68" s="176">
        <f t="shared" si="9"/>
        <v>0</v>
      </c>
      <c r="M68" s="242"/>
      <c r="N68" s="242"/>
      <c r="O68" s="242"/>
      <c r="P68" s="176">
        <f t="shared" si="10"/>
        <v>0</v>
      </c>
      <c r="Q68" s="161"/>
      <c r="R68" s="243">
        <f t="shared" si="11"/>
        <v>0</v>
      </c>
      <c r="S68" s="242"/>
    </row>
    <row r="69" spans="1:19" ht="14.25" customHeight="1">
      <c r="A69" s="240"/>
      <c r="B69" s="240"/>
      <c r="C69" s="240"/>
      <c r="D69" s="241"/>
      <c r="E69" s="242"/>
      <c r="F69" s="242"/>
      <c r="G69" s="242"/>
      <c r="H69" s="176">
        <f t="shared" si="8"/>
        <v>0</v>
      </c>
      <c r="I69" s="242"/>
      <c r="J69" s="242"/>
      <c r="K69" s="242"/>
      <c r="L69" s="176">
        <f t="shared" si="9"/>
        <v>0</v>
      </c>
      <c r="M69" s="242"/>
      <c r="N69" s="242"/>
      <c r="O69" s="242"/>
      <c r="P69" s="176">
        <f t="shared" si="10"/>
        <v>0</v>
      </c>
      <c r="Q69" s="161"/>
      <c r="R69" s="243">
        <f t="shared" si="11"/>
        <v>0</v>
      </c>
      <c r="S69" s="242"/>
    </row>
    <row r="70" spans="1:19" ht="14.25" customHeight="1">
      <c r="A70" s="240"/>
      <c r="B70" s="240"/>
      <c r="C70" s="240"/>
      <c r="D70" s="241"/>
      <c r="E70" s="242"/>
      <c r="F70" s="242"/>
      <c r="G70" s="242"/>
      <c r="H70" s="176">
        <f t="shared" si="8"/>
        <v>0</v>
      </c>
      <c r="I70" s="242"/>
      <c r="J70" s="242"/>
      <c r="K70" s="242"/>
      <c r="L70" s="176">
        <f t="shared" si="9"/>
        <v>0</v>
      </c>
      <c r="M70" s="242"/>
      <c r="N70" s="242"/>
      <c r="O70" s="242"/>
      <c r="P70" s="176">
        <f t="shared" si="10"/>
        <v>0</v>
      </c>
      <c r="Q70" s="161"/>
      <c r="R70" s="243">
        <f t="shared" si="11"/>
        <v>0</v>
      </c>
      <c r="S70" s="242"/>
    </row>
    <row r="71" spans="1:19" ht="14.25" customHeight="1">
      <c r="A71" s="240"/>
      <c r="B71" s="240"/>
      <c r="C71" s="240"/>
      <c r="D71" s="241"/>
      <c r="E71" s="242"/>
      <c r="F71" s="242"/>
      <c r="G71" s="242"/>
      <c r="H71" s="176">
        <f t="shared" si="8"/>
        <v>0</v>
      </c>
      <c r="I71" s="242"/>
      <c r="J71" s="242"/>
      <c r="K71" s="242"/>
      <c r="L71" s="176">
        <f t="shared" si="9"/>
        <v>0</v>
      </c>
      <c r="M71" s="242"/>
      <c r="N71" s="242"/>
      <c r="O71" s="242"/>
      <c r="P71" s="176">
        <f t="shared" si="10"/>
        <v>0</v>
      </c>
      <c r="Q71" s="161"/>
      <c r="R71" s="243">
        <f t="shared" si="11"/>
        <v>0</v>
      </c>
      <c r="S71" s="242"/>
    </row>
    <row r="72" spans="1:19" ht="14.25" customHeight="1">
      <c r="A72" s="240"/>
      <c r="B72" s="240"/>
      <c r="C72" s="240"/>
      <c r="D72" s="241"/>
      <c r="E72" s="242"/>
      <c r="F72" s="242"/>
      <c r="G72" s="242"/>
      <c r="H72" s="176">
        <f t="shared" si="8"/>
        <v>0</v>
      </c>
      <c r="I72" s="242"/>
      <c r="J72" s="242"/>
      <c r="K72" s="242"/>
      <c r="L72" s="176">
        <f t="shared" si="9"/>
        <v>0</v>
      </c>
      <c r="M72" s="242"/>
      <c r="N72" s="242"/>
      <c r="O72" s="242"/>
      <c r="P72" s="176">
        <f t="shared" si="10"/>
        <v>0</v>
      </c>
      <c r="Q72" s="161"/>
      <c r="R72" s="243">
        <f t="shared" si="11"/>
        <v>0</v>
      </c>
      <c r="S72" s="242"/>
    </row>
    <row r="73" spans="1:19" ht="14.25" customHeight="1">
      <c r="A73" s="240"/>
      <c r="B73" s="240"/>
      <c r="C73" s="240"/>
      <c r="D73" s="241"/>
      <c r="E73" s="242"/>
      <c r="F73" s="242"/>
      <c r="G73" s="242"/>
      <c r="H73" s="176">
        <f t="shared" si="8"/>
        <v>0</v>
      </c>
      <c r="I73" s="242"/>
      <c r="J73" s="242"/>
      <c r="K73" s="242"/>
      <c r="L73" s="176">
        <f t="shared" si="9"/>
        <v>0</v>
      </c>
      <c r="M73" s="242"/>
      <c r="N73" s="242"/>
      <c r="O73" s="242"/>
      <c r="P73" s="176">
        <f t="shared" si="10"/>
        <v>0</v>
      </c>
      <c r="Q73" s="161"/>
      <c r="R73" s="243">
        <f t="shared" si="11"/>
        <v>0</v>
      </c>
      <c r="S73" s="242"/>
    </row>
    <row r="74" spans="1:19" ht="14.25" customHeight="1">
      <c r="A74" s="240"/>
      <c r="B74" s="240"/>
      <c r="C74" s="240"/>
      <c r="D74" s="241"/>
      <c r="E74" s="242"/>
      <c r="F74" s="242"/>
      <c r="G74" s="242"/>
      <c r="H74" s="176">
        <f t="shared" si="8"/>
        <v>0</v>
      </c>
      <c r="I74" s="242"/>
      <c r="J74" s="242"/>
      <c r="K74" s="242"/>
      <c r="L74" s="176">
        <f t="shared" si="9"/>
        <v>0</v>
      </c>
      <c r="M74" s="242"/>
      <c r="N74" s="242"/>
      <c r="O74" s="242"/>
      <c r="P74" s="176">
        <f t="shared" si="10"/>
        <v>0</v>
      </c>
      <c r="Q74" s="161"/>
      <c r="R74" s="243">
        <f t="shared" si="11"/>
        <v>0</v>
      </c>
      <c r="S74" s="242"/>
    </row>
    <row r="75" spans="1:19" ht="14.25" customHeight="1">
      <c r="A75" s="240"/>
      <c r="B75" s="240"/>
      <c r="C75" s="240"/>
      <c r="D75" s="241"/>
      <c r="E75" s="242"/>
      <c r="F75" s="242"/>
      <c r="G75" s="242"/>
      <c r="H75" s="176">
        <f t="shared" si="8"/>
        <v>0</v>
      </c>
      <c r="I75" s="242"/>
      <c r="J75" s="242"/>
      <c r="K75" s="242"/>
      <c r="L75" s="176">
        <f t="shared" si="9"/>
        <v>0</v>
      </c>
      <c r="M75" s="242"/>
      <c r="N75" s="242"/>
      <c r="O75" s="242"/>
      <c r="P75" s="176">
        <f t="shared" si="10"/>
        <v>0</v>
      </c>
      <c r="Q75" s="161"/>
      <c r="R75" s="243">
        <f t="shared" si="11"/>
        <v>0</v>
      </c>
      <c r="S75" s="242"/>
    </row>
    <row r="76" spans="1:19" ht="14.25" customHeight="1">
      <c r="A76" s="240"/>
      <c r="B76" s="240"/>
      <c r="C76" s="240"/>
      <c r="D76" s="241"/>
      <c r="E76" s="242"/>
      <c r="F76" s="242"/>
      <c r="G76" s="242"/>
      <c r="H76" s="176">
        <f t="shared" si="8"/>
        <v>0</v>
      </c>
      <c r="I76" s="242"/>
      <c r="J76" s="242"/>
      <c r="K76" s="242"/>
      <c r="L76" s="176">
        <f t="shared" si="9"/>
        <v>0</v>
      </c>
      <c r="M76" s="242"/>
      <c r="N76" s="242"/>
      <c r="O76" s="242"/>
      <c r="P76" s="176">
        <f t="shared" si="10"/>
        <v>0</v>
      </c>
      <c r="Q76" s="161"/>
      <c r="R76" s="243">
        <f t="shared" si="11"/>
        <v>0</v>
      </c>
      <c r="S76" s="242"/>
    </row>
    <row r="77" spans="1:19" ht="14.25" customHeight="1">
      <c r="A77" s="240"/>
      <c r="B77" s="240"/>
      <c r="C77" s="240"/>
      <c r="D77" s="241"/>
      <c r="E77" s="242"/>
      <c r="F77" s="242"/>
      <c r="G77" s="242"/>
      <c r="H77" s="176">
        <f t="shared" si="8"/>
        <v>0</v>
      </c>
      <c r="I77" s="242"/>
      <c r="J77" s="242"/>
      <c r="K77" s="242"/>
      <c r="L77" s="176">
        <f t="shared" si="9"/>
        <v>0</v>
      </c>
      <c r="M77" s="242"/>
      <c r="N77" s="242"/>
      <c r="O77" s="242"/>
      <c r="P77" s="176">
        <f t="shared" si="10"/>
        <v>0</v>
      </c>
      <c r="Q77" s="161"/>
      <c r="R77" s="243">
        <f t="shared" si="11"/>
        <v>0</v>
      </c>
      <c r="S77" s="242"/>
    </row>
    <row r="78" spans="1:19" ht="14.25" customHeight="1">
      <c r="A78" s="240"/>
      <c r="B78" s="240"/>
      <c r="C78" s="240"/>
      <c r="D78" s="241"/>
      <c r="E78" s="242"/>
      <c r="F78" s="242"/>
      <c r="G78" s="242"/>
      <c r="H78" s="176">
        <f t="shared" si="8"/>
        <v>0</v>
      </c>
      <c r="I78" s="242"/>
      <c r="J78" s="242"/>
      <c r="K78" s="242"/>
      <c r="L78" s="176">
        <f t="shared" si="9"/>
        <v>0</v>
      </c>
      <c r="M78" s="242"/>
      <c r="N78" s="242"/>
      <c r="O78" s="242"/>
      <c r="P78" s="176">
        <f t="shared" si="10"/>
        <v>0</v>
      </c>
      <c r="Q78" s="161"/>
      <c r="R78" s="243">
        <f t="shared" si="11"/>
        <v>0</v>
      </c>
      <c r="S78" s="242"/>
    </row>
    <row r="79" spans="1:19" ht="14.25" customHeight="1">
      <c r="A79" s="240"/>
      <c r="B79" s="240"/>
      <c r="C79" s="240"/>
      <c r="D79" s="241"/>
      <c r="E79" s="242"/>
      <c r="F79" s="242"/>
      <c r="G79" s="242"/>
      <c r="H79" s="176">
        <f t="shared" si="8"/>
        <v>0</v>
      </c>
      <c r="I79" s="242"/>
      <c r="J79" s="242"/>
      <c r="K79" s="242"/>
      <c r="L79" s="176">
        <f t="shared" si="9"/>
        <v>0</v>
      </c>
      <c r="M79" s="242"/>
      <c r="N79" s="242"/>
      <c r="O79" s="242"/>
      <c r="P79" s="176">
        <f t="shared" si="10"/>
        <v>0</v>
      </c>
      <c r="Q79" s="161"/>
      <c r="R79" s="243">
        <f t="shared" si="11"/>
        <v>0</v>
      </c>
      <c r="S79" s="242"/>
    </row>
    <row r="80" spans="1:19" ht="14.25" customHeight="1">
      <c r="A80" s="240"/>
      <c r="B80" s="240"/>
      <c r="C80" s="240"/>
      <c r="D80" s="241"/>
      <c r="E80" s="242"/>
      <c r="F80" s="242"/>
      <c r="G80" s="242"/>
      <c r="H80" s="176">
        <f t="shared" si="8"/>
        <v>0</v>
      </c>
      <c r="I80" s="242"/>
      <c r="J80" s="242"/>
      <c r="K80" s="242"/>
      <c r="L80" s="176">
        <f t="shared" si="9"/>
        <v>0</v>
      </c>
      <c r="M80" s="242"/>
      <c r="N80" s="242"/>
      <c r="O80" s="242"/>
      <c r="P80" s="176">
        <f t="shared" si="10"/>
        <v>0</v>
      </c>
      <c r="Q80" s="161"/>
      <c r="R80" s="243">
        <f t="shared" si="11"/>
        <v>0</v>
      </c>
      <c r="S80" s="242"/>
    </row>
    <row r="81" spans="1:19" ht="14.25" customHeight="1">
      <c r="A81" s="240"/>
      <c r="B81" s="240"/>
      <c r="C81" s="240"/>
      <c r="D81" s="241"/>
      <c r="E81" s="242"/>
      <c r="F81" s="242"/>
      <c r="G81" s="242"/>
      <c r="H81" s="176">
        <f t="shared" si="8"/>
        <v>0</v>
      </c>
      <c r="I81" s="242"/>
      <c r="J81" s="242"/>
      <c r="K81" s="242"/>
      <c r="L81" s="176">
        <f t="shared" si="9"/>
        <v>0</v>
      </c>
      <c r="M81" s="242"/>
      <c r="N81" s="242"/>
      <c r="O81" s="242"/>
      <c r="P81" s="176">
        <f t="shared" si="10"/>
        <v>0</v>
      </c>
      <c r="Q81" s="161"/>
      <c r="R81" s="243">
        <f t="shared" si="11"/>
        <v>0</v>
      </c>
      <c r="S81" s="242"/>
    </row>
    <row r="82" spans="1:19" ht="14.25" customHeight="1">
      <c r="A82" s="240"/>
      <c r="B82" s="240"/>
      <c r="C82" s="240"/>
      <c r="D82" s="241"/>
      <c r="E82" s="242"/>
      <c r="F82" s="242"/>
      <c r="G82" s="242"/>
      <c r="H82" s="176">
        <f t="shared" si="8"/>
        <v>0</v>
      </c>
      <c r="I82" s="242"/>
      <c r="J82" s="242"/>
      <c r="K82" s="242"/>
      <c r="L82" s="176">
        <f t="shared" si="9"/>
        <v>0</v>
      </c>
      <c r="M82" s="242"/>
      <c r="N82" s="242"/>
      <c r="O82" s="242"/>
      <c r="P82" s="176">
        <f t="shared" si="10"/>
        <v>0</v>
      </c>
      <c r="Q82" s="161"/>
      <c r="R82" s="243">
        <f t="shared" si="11"/>
        <v>0</v>
      </c>
      <c r="S82" s="242"/>
    </row>
    <row r="83" spans="1:19" ht="14.25" customHeight="1">
      <c r="A83" s="240"/>
      <c r="B83" s="240"/>
      <c r="C83" s="240"/>
      <c r="D83" s="241"/>
      <c r="E83" s="242"/>
      <c r="F83" s="242"/>
      <c r="G83" s="242"/>
      <c r="H83" s="176">
        <f t="shared" si="8"/>
        <v>0</v>
      </c>
      <c r="I83" s="242"/>
      <c r="J83" s="242"/>
      <c r="K83" s="242"/>
      <c r="L83" s="176">
        <f t="shared" si="9"/>
        <v>0</v>
      </c>
      <c r="M83" s="242"/>
      <c r="N83" s="242"/>
      <c r="O83" s="242"/>
      <c r="P83" s="176">
        <f t="shared" si="10"/>
        <v>0</v>
      </c>
      <c r="Q83" s="161"/>
      <c r="R83" s="243">
        <f t="shared" si="11"/>
        <v>0</v>
      </c>
      <c r="S83" s="242"/>
    </row>
    <row r="84" spans="1:19" ht="14.25" customHeight="1">
      <c r="A84" s="240"/>
      <c r="B84" s="240"/>
      <c r="C84" s="240"/>
      <c r="D84" s="241"/>
      <c r="E84" s="242"/>
      <c r="F84" s="242"/>
      <c r="G84" s="242"/>
      <c r="H84" s="176">
        <f t="shared" si="8"/>
        <v>0</v>
      </c>
      <c r="I84" s="242"/>
      <c r="J84" s="242"/>
      <c r="K84" s="242"/>
      <c r="L84" s="176">
        <f t="shared" si="9"/>
        <v>0</v>
      </c>
      <c r="M84" s="242"/>
      <c r="N84" s="242"/>
      <c r="O84" s="242"/>
      <c r="P84" s="176">
        <f t="shared" si="10"/>
        <v>0</v>
      </c>
      <c r="Q84" s="161"/>
      <c r="R84" s="243">
        <f t="shared" si="11"/>
        <v>0</v>
      </c>
      <c r="S84" s="242"/>
    </row>
    <row r="85" spans="1:19" ht="14.25" customHeight="1">
      <c r="A85" s="240"/>
      <c r="B85" s="240"/>
      <c r="C85" s="240"/>
      <c r="D85" s="241"/>
      <c r="E85" s="242"/>
      <c r="F85" s="242"/>
      <c r="G85" s="242"/>
      <c r="H85" s="176">
        <f t="shared" si="8"/>
        <v>0</v>
      </c>
      <c r="I85" s="242"/>
      <c r="J85" s="242"/>
      <c r="K85" s="242"/>
      <c r="L85" s="176">
        <f t="shared" si="9"/>
        <v>0</v>
      </c>
      <c r="M85" s="242"/>
      <c r="N85" s="242"/>
      <c r="O85" s="242"/>
      <c r="P85" s="176">
        <f t="shared" si="10"/>
        <v>0</v>
      </c>
      <c r="Q85" s="161"/>
      <c r="R85" s="243">
        <f t="shared" si="11"/>
        <v>0</v>
      </c>
      <c r="S85" s="242"/>
    </row>
    <row r="86" spans="1:19" ht="14.25" customHeight="1">
      <c r="A86" s="240"/>
      <c r="B86" s="240"/>
      <c r="C86" s="240"/>
      <c r="D86" s="241"/>
      <c r="E86" s="242"/>
      <c r="F86" s="242"/>
      <c r="G86" s="242"/>
      <c r="H86" s="176">
        <f t="shared" si="8"/>
        <v>0</v>
      </c>
      <c r="I86" s="242"/>
      <c r="J86" s="242"/>
      <c r="K86" s="242"/>
      <c r="L86" s="176">
        <f t="shared" si="9"/>
        <v>0</v>
      </c>
      <c r="M86" s="242"/>
      <c r="N86" s="242"/>
      <c r="O86" s="242"/>
      <c r="P86" s="176">
        <f t="shared" si="10"/>
        <v>0</v>
      </c>
      <c r="Q86" s="161"/>
      <c r="R86" s="243">
        <f t="shared" si="11"/>
        <v>0</v>
      </c>
      <c r="S86" s="242"/>
    </row>
    <row r="87" spans="1:19" ht="14.25" customHeight="1">
      <c r="A87" s="240"/>
      <c r="B87" s="240"/>
      <c r="C87" s="240"/>
      <c r="D87" s="241"/>
      <c r="E87" s="242"/>
      <c r="F87" s="242"/>
      <c r="G87" s="242"/>
      <c r="H87" s="176">
        <f t="shared" si="8"/>
        <v>0</v>
      </c>
      <c r="I87" s="242"/>
      <c r="J87" s="242"/>
      <c r="K87" s="242"/>
      <c r="L87" s="176">
        <f t="shared" si="9"/>
        <v>0</v>
      </c>
      <c r="M87" s="242"/>
      <c r="N87" s="242"/>
      <c r="O87" s="242"/>
      <c r="P87" s="176">
        <f t="shared" si="10"/>
        <v>0</v>
      </c>
      <c r="Q87" s="161"/>
      <c r="R87" s="243">
        <f t="shared" si="11"/>
        <v>0</v>
      </c>
      <c r="S87" s="242"/>
    </row>
    <row r="88" spans="1:19" ht="14.25" customHeight="1">
      <c r="A88" s="240"/>
      <c r="B88" s="240"/>
      <c r="C88" s="240"/>
      <c r="D88" s="241"/>
      <c r="E88" s="242"/>
      <c r="F88" s="242"/>
      <c r="G88" s="242"/>
      <c r="H88" s="176">
        <f t="shared" si="8"/>
        <v>0</v>
      </c>
      <c r="I88" s="242"/>
      <c r="J88" s="242"/>
      <c r="K88" s="242"/>
      <c r="L88" s="176">
        <f t="shared" si="9"/>
        <v>0</v>
      </c>
      <c r="M88" s="242"/>
      <c r="N88" s="242"/>
      <c r="O88" s="242"/>
      <c r="P88" s="176">
        <f t="shared" si="10"/>
        <v>0</v>
      </c>
      <c r="Q88" s="161"/>
      <c r="R88" s="243">
        <f t="shared" si="11"/>
        <v>0</v>
      </c>
      <c r="S88" s="242"/>
    </row>
    <row r="89" spans="1:19" ht="14.25" customHeight="1">
      <c r="A89" s="240"/>
      <c r="B89" s="240"/>
      <c r="C89" s="240"/>
      <c r="D89" s="241"/>
      <c r="E89" s="242"/>
      <c r="F89" s="242"/>
      <c r="G89" s="242"/>
      <c r="H89" s="176">
        <f t="shared" si="8"/>
        <v>0</v>
      </c>
      <c r="I89" s="242"/>
      <c r="J89" s="242"/>
      <c r="K89" s="242"/>
      <c r="L89" s="176">
        <f t="shared" si="9"/>
        <v>0</v>
      </c>
      <c r="M89" s="242"/>
      <c r="N89" s="242"/>
      <c r="O89" s="242"/>
      <c r="P89" s="176">
        <f t="shared" si="10"/>
        <v>0</v>
      </c>
      <c r="Q89" s="161"/>
      <c r="R89" s="243">
        <f t="shared" si="11"/>
        <v>0</v>
      </c>
      <c r="S89" s="242"/>
    </row>
    <row r="90" spans="1:19" ht="14.25" customHeight="1">
      <c r="A90" s="240"/>
      <c r="B90" s="240"/>
      <c r="C90" s="240"/>
      <c r="D90" s="241"/>
      <c r="E90" s="242"/>
      <c r="F90" s="242"/>
      <c r="G90" s="242"/>
      <c r="H90" s="176">
        <f t="shared" si="8"/>
        <v>0</v>
      </c>
      <c r="I90" s="242"/>
      <c r="J90" s="242"/>
      <c r="K90" s="242"/>
      <c r="L90" s="176">
        <f t="shared" si="9"/>
        <v>0</v>
      </c>
      <c r="M90" s="242"/>
      <c r="N90" s="242"/>
      <c r="O90" s="242"/>
      <c r="P90" s="176">
        <f t="shared" si="10"/>
        <v>0</v>
      </c>
      <c r="Q90" s="161"/>
      <c r="R90" s="243">
        <f t="shared" si="11"/>
        <v>0</v>
      </c>
      <c r="S90" s="242"/>
    </row>
    <row r="91" spans="1:19" ht="14.25" customHeight="1">
      <c r="A91" s="240"/>
      <c r="B91" s="240"/>
      <c r="C91" s="240"/>
      <c r="D91" s="241"/>
      <c r="E91" s="242"/>
      <c r="F91" s="242"/>
      <c r="G91" s="242"/>
      <c r="H91" s="176">
        <f aca="true" t="shared" si="12" ref="H91:H122">E91+F91+G91</f>
        <v>0</v>
      </c>
      <c r="I91" s="242"/>
      <c r="J91" s="242"/>
      <c r="K91" s="242"/>
      <c r="L91" s="176">
        <f aca="true" t="shared" si="13" ref="L91:L122">I91+J91+K91</f>
        <v>0</v>
      </c>
      <c r="M91" s="242"/>
      <c r="N91" s="242"/>
      <c r="O91" s="242"/>
      <c r="P91" s="176">
        <f aca="true" t="shared" si="14" ref="P91:P122">M91+N91+O91</f>
        <v>0</v>
      </c>
      <c r="Q91" s="161"/>
      <c r="R91" s="243">
        <f aca="true" t="shared" si="15" ref="R91:R122">P91+L91+H91</f>
        <v>0</v>
      </c>
      <c r="S91" s="242"/>
    </row>
    <row r="92" spans="1:19" ht="14.25" customHeight="1">
      <c r="A92" s="240"/>
      <c r="B92" s="240"/>
      <c r="C92" s="240"/>
      <c r="D92" s="241"/>
      <c r="E92" s="242"/>
      <c r="F92" s="242"/>
      <c r="G92" s="242"/>
      <c r="H92" s="176">
        <f t="shared" si="12"/>
        <v>0</v>
      </c>
      <c r="I92" s="242"/>
      <c r="J92" s="242"/>
      <c r="K92" s="242"/>
      <c r="L92" s="176">
        <f t="shared" si="13"/>
        <v>0</v>
      </c>
      <c r="M92" s="242"/>
      <c r="N92" s="242"/>
      <c r="O92" s="242"/>
      <c r="P92" s="176">
        <f t="shared" si="14"/>
        <v>0</v>
      </c>
      <c r="Q92" s="161"/>
      <c r="R92" s="243">
        <f t="shared" si="15"/>
        <v>0</v>
      </c>
      <c r="S92" s="242"/>
    </row>
    <row r="93" spans="1:19" ht="14.25" customHeight="1">
      <c r="A93" s="240"/>
      <c r="B93" s="240"/>
      <c r="C93" s="240"/>
      <c r="D93" s="241"/>
      <c r="E93" s="242"/>
      <c r="F93" s="242"/>
      <c r="G93" s="242"/>
      <c r="H93" s="176">
        <f t="shared" si="12"/>
        <v>0</v>
      </c>
      <c r="I93" s="242"/>
      <c r="J93" s="242"/>
      <c r="K93" s="242"/>
      <c r="L93" s="176">
        <f t="shared" si="13"/>
        <v>0</v>
      </c>
      <c r="M93" s="242"/>
      <c r="N93" s="242"/>
      <c r="O93" s="242"/>
      <c r="P93" s="176">
        <f t="shared" si="14"/>
        <v>0</v>
      </c>
      <c r="Q93" s="161"/>
      <c r="R93" s="243">
        <f t="shared" si="15"/>
        <v>0</v>
      </c>
      <c r="S93" s="242"/>
    </row>
    <row r="94" spans="1:19" ht="14.25" customHeight="1">
      <c r="A94" s="240"/>
      <c r="B94" s="240"/>
      <c r="C94" s="240"/>
      <c r="D94" s="241"/>
      <c r="E94" s="242"/>
      <c r="F94" s="242"/>
      <c r="G94" s="242"/>
      <c r="H94" s="176">
        <f t="shared" si="12"/>
        <v>0</v>
      </c>
      <c r="I94" s="242"/>
      <c r="J94" s="242"/>
      <c r="K94" s="242"/>
      <c r="L94" s="176">
        <f t="shared" si="13"/>
        <v>0</v>
      </c>
      <c r="M94" s="242"/>
      <c r="N94" s="242"/>
      <c r="O94" s="242"/>
      <c r="P94" s="176">
        <f t="shared" si="14"/>
        <v>0</v>
      </c>
      <c r="Q94" s="161"/>
      <c r="R94" s="243">
        <f t="shared" si="15"/>
        <v>0</v>
      </c>
      <c r="S94" s="242"/>
    </row>
    <row r="95" spans="1:19" ht="14.25" customHeight="1">
      <c r="A95" s="240"/>
      <c r="B95" s="240"/>
      <c r="C95" s="240"/>
      <c r="D95" s="241"/>
      <c r="E95" s="242"/>
      <c r="F95" s="242"/>
      <c r="G95" s="242"/>
      <c r="H95" s="176">
        <f t="shared" si="12"/>
        <v>0</v>
      </c>
      <c r="I95" s="242"/>
      <c r="J95" s="242"/>
      <c r="K95" s="242"/>
      <c r="L95" s="176">
        <f t="shared" si="13"/>
        <v>0</v>
      </c>
      <c r="M95" s="242"/>
      <c r="N95" s="242"/>
      <c r="O95" s="242"/>
      <c r="P95" s="176">
        <f t="shared" si="14"/>
        <v>0</v>
      </c>
      <c r="Q95" s="161"/>
      <c r="R95" s="243">
        <f t="shared" si="15"/>
        <v>0</v>
      </c>
      <c r="S95" s="242"/>
    </row>
    <row r="96" spans="1:19" ht="14.25" customHeight="1">
      <c r="A96" s="240"/>
      <c r="B96" s="240"/>
      <c r="C96" s="240"/>
      <c r="D96" s="241"/>
      <c r="E96" s="242"/>
      <c r="F96" s="242"/>
      <c r="G96" s="242"/>
      <c r="H96" s="176">
        <f t="shared" si="12"/>
        <v>0</v>
      </c>
      <c r="I96" s="242"/>
      <c r="J96" s="242"/>
      <c r="K96" s="242"/>
      <c r="L96" s="176">
        <f t="shared" si="13"/>
        <v>0</v>
      </c>
      <c r="M96" s="242"/>
      <c r="N96" s="242"/>
      <c r="O96" s="242"/>
      <c r="P96" s="176">
        <f t="shared" si="14"/>
        <v>0</v>
      </c>
      <c r="Q96" s="161"/>
      <c r="R96" s="243">
        <f t="shared" si="15"/>
        <v>0</v>
      </c>
      <c r="S96" s="242"/>
    </row>
    <row r="97" spans="1:19" ht="14.25" customHeight="1">
      <c r="A97" s="240"/>
      <c r="B97" s="240"/>
      <c r="C97" s="240"/>
      <c r="D97" s="241"/>
      <c r="E97" s="242"/>
      <c r="F97" s="242"/>
      <c r="G97" s="242"/>
      <c r="H97" s="176">
        <f t="shared" si="12"/>
        <v>0</v>
      </c>
      <c r="I97" s="242"/>
      <c r="J97" s="242"/>
      <c r="K97" s="242"/>
      <c r="L97" s="176">
        <f t="shared" si="13"/>
        <v>0</v>
      </c>
      <c r="M97" s="242"/>
      <c r="N97" s="242"/>
      <c r="O97" s="242"/>
      <c r="P97" s="176">
        <f t="shared" si="14"/>
        <v>0</v>
      </c>
      <c r="Q97" s="161"/>
      <c r="R97" s="243">
        <f t="shared" si="15"/>
        <v>0</v>
      </c>
      <c r="S97" s="242"/>
    </row>
    <row r="98" spans="1:19" ht="14.25" customHeight="1">
      <c r="A98" s="240"/>
      <c r="B98" s="240"/>
      <c r="C98" s="240"/>
      <c r="D98" s="241"/>
      <c r="E98" s="242"/>
      <c r="F98" s="242"/>
      <c r="G98" s="242"/>
      <c r="H98" s="176">
        <f t="shared" si="12"/>
        <v>0</v>
      </c>
      <c r="I98" s="242"/>
      <c r="J98" s="242"/>
      <c r="K98" s="242"/>
      <c r="L98" s="176">
        <f t="shared" si="13"/>
        <v>0</v>
      </c>
      <c r="M98" s="242"/>
      <c r="N98" s="242"/>
      <c r="O98" s="242"/>
      <c r="P98" s="176">
        <f t="shared" si="14"/>
        <v>0</v>
      </c>
      <c r="Q98" s="161"/>
      <c r="R98" s="243">
        <f t="shared" si="15"/>
        <v>0</v>
      </c>
      <c r="S98" s="242"/>
    </row>
    <row r="99" spans="1:19" ht="14.25" customHeight="1">
      <c r="A99" s="240"/>
      <c r="B99" s="240"/>
      <c r="C99" s="240"/>
      <c r="D99" s="241"/>
      <c r="E99" s="242"/>
      <c r="F99" s="242"/>
      <c r="G99" s="242"/>
      <c r="H99" s="176">
        <f t="shared" si="12"/>
        <v>0</v>
      </c>
      <c r="I99" s="242"/>
      <c r="J99" s="242"/>
      <c r="K99" s="242"/>
      <c r="L99" s="176">
        <f t="shared" si="13"/>
        <v>0</v>
      </c>
      <c r="M99" s="242"/>
      <c r="N99" s="242"/>
      <c r="O99" s="242"/>
      <c r="P99" s="176">
        <f t="shared" si="14"/>
        <v>0</v>
      </c>
      <c r="Q99" s="161"/>
      <c r="R99" s="243">
        <f t="shared" si="15"/>
        <v>0</v>
      </c>
      <c r="S99" s="242"/>
    </row>
    <row r="100" spans="1:19" ht="14.25" customHeight="1">
      <c r="A100" s="240"/>
      <c r="B100" s="240"/>
      <c r="C100" s="240"/>
      <c r="D100" s="241"/>
      <c r="E100" s="242"/>
      <c r="F100" s="242"/>
      <c r="G100" s="242"/>
      <c r="H100" s="176">
        <f t="shared" si="12"/>
        <v>0</v>
      </c>
      <c r="I100" s="242"/>
      <c r="J100" s="242"/>
      <c r="K100" s="242"/>
      <c r="L100" s="176">
        <f t="shared" si="13"/>
        <v>0</v>
      </c>
      <c r="M100" s="242"/>
      <c r="N100" s="242"/>
      <c r="O100" s="242"/>
      <c r="P100" s="176">
        <f t="shared" si="14"/>
        <v>0</v>
      </c>
      <c r="Q100" s="161"/>
      <c r="R100" s="243">
        <f t="shared" si="15"/>
        <v>0</v>
      </c>
      <c r="S100" s="242"/>
    </row>
    <row r="101" spans="1:19" ht="14.25" customHeight="1">
      <c r="A101" s="240"/>
      <c r="B101" s="240"/>
      <c r="C101" s="240"/>
      <c r="D101" s="241"/>
      <c r="E101" s="242"/>
      <c r="F101" s="242"/>
      <c r="G101" s="242"/>
      <c r="H101" s="176">
        <f t="shared" si="12"/>
        <v>0</v>
      </c>
      <c r="I101" s="242"/>
      <c r="J101" s="242"/>
      <c r="K101" s="242"/>
      <c r="L101" s="176">
        <f t="shared" si="13"/>
        <v>0</v>
      </c>
      <c r="M101" s="242"/>
      <c r="N101" s="242"/>
      <c r="O101" s="242"/>
      <c r="P101" s="176">
        <f t="shared" si="14"/>
        <v>0</v>
      </c>
      <c r="Q101" s="161"/>
      <c r="R101" s="243">
        <f t="shared" si="15"/>
        <v>0</v>
      </c>
      <c r="S101" s="242"/>
    </row>
    <row r="102" spans="1:19" ht="14.25" customHeight="1">
      <c r="A102" s="240"/>
      <c r="B102" s="240"/>
      <c r="C102" s="240"/>
      <c r="D102" s="241"/>
      <c r="E102" s="242"/>
      <c r="F102" s="242"/>
      <c r="G102" s="242"/>
      <c r="H102" s="176">
        <f t="shared" si="12"/>
        <v>0</v>
      </c>
      <c r="I102" s="242"/>
      <c r="J102" s="242"/>
      <c r="K102" s="242"/>
      <c r="L102" s="176">
        <f t="shared" si="13"/>
        <v>0</v>
      </c>
      <c r="M102" s="242"/>
      <c r="N102" s="242"/>
      <c r="O102" s="242"/>
      <c r="P102" s="176">
        <f t="shared" si="14"/>
        <v>0</v>
      </c>
      <c r="Q102" s="161"/>
      <c r="R102" s="243">
        <f t="shared" si="15"/>
        <v>0</v>
      </c>
      <c r="S102" s="242"/>
    </row>
    <row r="103" spans="1:19" ht="14.25" customHeight="1">
      <c r="A103" s="240"/>
      <c r="B103" s="240"/>
      <c r="C103" s="240"/>
      <c r="D103" s="241"/>
      <c r="E103" s="242"/>
      <c r="F103" s="242"/>
      <c r="G103" s="242"/>
      <c r="H103" s="176">
        <f t="shared" si="12"/>
        <v>0</v>
      </c>
      <c r="I103" s="242"/>
      <c r="J103" s="242"/>
      <c r="K103" s="242"/>
      <c r="L103" s="176">
        <f t="shared" si="13"/>
        <v>0</v>
      </c>
      <c r="M103" s="242"/>
      <c r="N103" s="242"/>
      <c r="O103" s="242"/>
      <c r="P103" s="176">
        <f t="shared" si="14"/>
        <v>0</v>
      </c>
      <c r="Q103" s="161"/>
      <c r="R103" s="243">
        <f t="shared" si="15"/>
        <v>0</v>
      </c>
      <c r="S103" s="242"/>
    </row>
    <row r="104" spans="1:19" ht="14.25" customHeight="1">
      <c r="A104" s="240"/>
      <c r="B104" s="240"/>
      <c r="C104" s="240"/>
      <c r="D104" s="241"/>
      <c r="E104" s="242"/>
      <c r="F104" s="242"/>
      <c r="G104" s="242"/>
      <c r="H104" s="176">
        <f t="shared" si="12"/>
        <v>0</v>
      </c>
      <c r="I104" s="242"/>
      <c r="J104" s="242"/>
      <c r="K104" s="242"/>
      <c r="L104" s="176">
        <f t="shared" si="13"/>
        <v>0</v>
      </c>
      <c r="M104" s="242"/>
      <c r="N104" s="242"/>
      <c r="O104" s="242"/>
      <c r="P104" s="176">
        <f t="shared" si="14"/>
        <v>0</v>
      </c>
      <c r="Q104" s="161"/>
      <c r="R104" s="243">
        <f t="shared" si="15"/>
        <v>0</v>
      </c>
      <c r="S104" s="242"/>
    </row>
    <row r="105" spans="1:19" ht="14.25" customHeight="1">
      <c r="A105" s="240"/>
      <c r="B105" s="240"/>
      <c r="C105" s="240"/>
      <c r="D105" s="241"/>
      <c r="E105" s="242"/>
      <c r="F105" s="242"/>
      <c r="G105" s="242"/>
      <c r="H105" s="176">
        <f t="shared" si="12"/>
        <v>0</v>
      </c>
      <c r="I105" s="242"/>
      <c r="J105" s="242"/>
      <c r="K105" s="242"/>
      <c r="L105" s="176">
        <f t="shared" si="13"/>
        <v>0</v>
      </c>
      <c r="M105" s="242"/>
      <c r="N105" s="242"/>
      <c r="O105" s="242"/>
      <c r="P105" s="176">
        <f t="shared" si="14"/>
        <v>0</v>
      </c>
      <c r="Q105" s="161"/>
      <c r="R105" s="243">
        <f t="shared" si="15"/>
        <v>0</v>
      </c>
      <c r="S105" s="242"/>
    </row>
    <row r="106" spans="1:19" ht="14.25" customHeight="1">
      <c r="A106" s="240"/>
      <c r="B106" s="240"/>
      <c r="C106" s="240"/>
      <c r="D106" s="241"/>
      <c r="E106" s="242"/>
      <c r="F106" s="242"/>
      <c r="G106" s="242"/>
      <c r="H106" s="176">
        <f t="shared" si="12"/>
        <v>0</v>
      </c>
      <c r="I106" s="242"/>
      <c r="J106" s="242"/>
      <c r="K106" s="242"/>
      <c r="L106" s="176">
        <f t="shared" si="13"/>
        <v>0</v>
      </c>
      <c r="M106" s="242"/>
      <c r="N106" s="242"/>
      <c r="O106" s="242"/>
      <c r="P106" s="176">
        <f t="shared" si="14"/>
        <v>0</v>
      </c>
      <c r="Q106" s="161"/>
      <c r="R106" s="243">
        <f t="shared" si="15"/>
        <v>0</v>
      </c>
      <c r="S106" s="242"/>
    </row>
    <row r="107" spans="1:19" ht="14.25" customHeight="1">
      <c r="A107" s="240"/>
      <c r="B107" s="240"/>
      <c r="C107" s="240"/>
      <c r="D107" s="241"/>
      <c r="E107" s="242"/>
      <c r="F107" s="242"/>
      <c r="G107" s="242"/>
      <c r="H107" s="176">
        <f t="shared" si="12"/>
        <v>0</v>
      </c>
      <c r="I107" s="242"/>
      <c r="J107" s="242"/>
      <c r="K107" s="242"/>
      <c r="L107" s="176">
        <f t="shared" si="13"/>
        <v>0</v>
      </c>
      <c r="M107" s="242"/>
      <c r="N107" s="242"/>
      <c r="O107" s="242"/>
      <c r="P107" s="176">
        <f t="shared" si="14"/>
        <v>0</v>
      </c>
      <c r="Q107" s="161"/>
      <c r="R107" s="243">
        <f t="shared" si="15"/>
        <v>0</v>
      </c>
      <c r="S107" s="242"/>
    </row>
    <row r="108" spans="1:19" ht="14.25" customHeight="1">
      <c r="A108" s="240"/>
      <c r="B108" s="240"/>
      <c r="C108" s="240"/>
      <c r="D108" s="241"/>
      <c r="E108" s="242"/>
      <c r="F108" s="242"/>
      <c r="G108" s="242"/>
      <c r="H108" s="176">
        <f t="shared" si="12"/>
        <v>0</v>
      </c>
      <c r="I108" s="242"/>
      <c r="J108" s="242"/>
      <c r="K108" s="242"/>
      <c r="L108" s="176">
        <f t="shared" si="13"/>
        <v>0</v>
      </c>
      <c r="M108" s="242"/>
      <c r="N108" s="242"/>
      <c r="O108" s="242"/>
      <c r="P108" s="176">
        <f t="shared" si="14"/>
        <v>0</v>
      </c>
      <c r="Q108" s="161"/>
      <c r="R108" s="243">
        <f t="shared" si="15"/>
        <v>0</v>
      </c>
      <c r="S108" s="242"/>
    </row>
    <row r="109" spans="1:19" ht="14.25" customHeight="1">
      <c r="A109" s="240"/>
      <c r="B109" s="240"/>
      <c r="C109" s="240"/>
      <c r="D109" s="241"/>
      <c r="E109" s="242"/>
      <c r="F109" s="242"/>
      <c r="G109" s="242"/>
      <c r="H109" s="176">
        <f t="shared" si="12"/>
        <v>0</v>
      </c>
      <c r="I109" s="242"/>
      <c r="J109" s="242"/>
      <c r="K109" s="242"/>
      <c r="L109" s="176">
        <f t="shared" si="13"/>
        <v>0</v>
      </c>
      <c r="M109" s="242"/>
      <c r="N109" s="242"/>
      <c r="O109" s="242"/>
      <c r="P109" s="176">
        <f t="shared" si="14"/>
        <v>0</v>
      </c>
      <c r="Q109" s="161"/>
      <c r="R109" s="243">
        <f t="shared" si="15"/>
        <v>0</v>
      </c>
      <c r="S109" s="242"/>
    </row>
    <row r="110" spans="1:19" ht="14.25" customHeight="1">
      <c r="A110" s="240"/>
      <c r="B110" s="240"/>
      <c r="C110" s="240"/>
      <c r="D110" s="241"/>
      <c r="E110" s="242"/>
      <c r="F110" s="242"/>
      <c r="G110" s="242"/>
      <c r="H110" s="176">
        <f t="shared" si="12"/>
        <v>0</v>
      </c>
      <c r="I110" s="242"/>
      <c r="J110" s="242"/>
      <c r="K110" s="242"/>
      <c r="L110" s="176">
        <f t="shared" si="13"/>
        <v>0</v>
      </c>
      <c r="M110" s="242"/>
      <c r="N110" s="242"/>
      <c r="O110" s="242"/>
      <c r="P110" s="176">
        <f t="shared" si="14"/>
        <v>0</v>
      </c>
      <c r="Q110" s="161"/>
      <c r="R110" s="243">
        <f t="shared" si="15"/>
        <v>0</v>
      </c>
      <c r="S110" s="242"/>
    </row>
    <row r="111" spans="1:19" ht="14.25" customHeight="1">
      <c r="A111" s="240"/>
      <c r="B111" s="240"/>
      <c r="C111" s="240"/>
      <c r="D111" s="241"/>
      <c r="E111" s="242"/>
      <c r="F111" s="242"/>
      <c r="G111" s="242"/>
      <c r="H111" s="176">
        <f t="shared" si="12"/>
        <v>0</v>
      </c>
      <c r="I111" s="242"/>
      <c r="J111" s="242"/>
      <c r="K111" s="242"/>
      <c r="L111" s="176">
        <f t="shared" si="13"/>
        <v>0</v>
      </c>
      <c r="M111" s="242"/>
      <c r="N111" s="242"/>
      <c r="O111" s="242"/>
      <c r="P111" s="176">
        <f t="shared" si="14"/>
        <v>0</v>
      </c>
      <c r="Q111" s="161"/>
      <c r="R111" s="243">
        <f t="shared" si="15"/>
        <v>0</v>
      </c>
      <c r="S111" s="242"/>
    </row>
    <row r="112" spans="1:19" ht="14.25" customHeight="1">
      <c r="A112" s="240"/>
      <c r="B112" s="240"/>
      <c r="C112" s="240"/>
      <c r="D112" s="241"/>
      <c r="E112" s="242"/>
      <c r="F112" s="242"/>
      <c r="G112" s="242"/>
      <c r="H112" s="176">
        <f t="shared" si="12"/>
        <v>0</v>
      </c>
      <c r="I112" s="242"/>
      <c r="J112" s="242"/>
      <c r="K112" s="242"/>
      <c r="L112" s="176">
        <f t="shared" si="13"/>
        <v>0</v>
      </c>
      <c r="M112" s="242"/>
      <c r="N112" s="242"/>
      <c r="O112" s="242"/>
      <c r="P112" s="176">
        <f t="shared" si="14"/>
        <v>0</v>
      </c>
      <c r="Q112" s="161"/>
      <c r="R112" s="243">
        <f t="shared" si="15"/>
        <v>0</v>
      </c>
      <c r="S112" s="242"/>
    </row>
    <row r="113" spans="1:19" ht="14.25" customHeight="1">
      <c r="A113" s="240"/>
      <c r="B113" s="240"/>
      <c r="C113" s="240"/>
      <c r="D113" s="241"/>
      <c r="E113" s="242"/>
      <c r="F113" s="242"/>
      <c r="G113" s="242"/>
      <c r="H113" s="176">
        <f t="shared" si="12"/>
        <v>0</v>
      </c>
      <c r="I113" s="242"/>
      <c r="J113" s="242"/>
      <c r="K113" s="242"/>
      <c r="L113" s="176">
        <f t="shared" si="13"/>
        <v>0</v>
      </c>
      <c r="M113" s="242"/>
      <c r="N113" s="242"/>
      <c r="O113" s="242"/>
      <c r="P113" s="176">
        <f t="shared" si="14"/>
        <v>0</v>
      </c>
      <c r="Q113" s="161"/>
      <c r="R113" s="243">
        <f t="shared" si="15"/>
        <v>0</v>
      </c>
      <c r="S113" s="242"/>
    </row>
    <row r="114" spans="1:19" ht="14.25" customHeight="1">
      <c r="A114" s="240"/>
      <c r="B114" s="240"/>
      <c r="C114" s="240"/>
      <c r="D114" s="241"/>
      <c r="E114" s="242"/>
      <c r="F114" s="242"/>
      <c r="G114" s="242"/>
      <c r="H114" s="176">
        <f t="shared" si="12"/>
        <v>0</v>
      </c>
      <c r="I114" s="242"/>
      <c r="J114" s="242"/>
      <c r="K114" s="242"/>
      <c r="L114" s="176">
        <f t="shared" si="13"/>
        <v>0</v>
      </c>
      <c r="M114" s="242"/>
      <c r="N114" s="242"/>
      <c r="O114" s="242"/>
      <c r="P114" s="176">
        <f t="shared" si="14"/>
        <v>0</v>
      </c>
      <c r="Q114" s="161"/>
      <c r="R114" s="243">
        <f t="shared" si="15"/>
        <v>0</v>
      </c>
      <c r="S114" s="242"/>
    </row>
    <row r="115" spans="1:19" ht="14.25" customHeight="1">
      <c r="A115" s="240"/>
      <c r="B115" s="240"/>
      <c r="C115" s="240"/>
      <c r="D115" s="241"/>
      <c r="E115" s="242"/>
      <c r="F115" s="242"/>
      <c r="G115" s="242"/>
      <c r="H115" s="176">
        <f t="shared" si="12"/>
        <v>0</v>
      </c>
      <c r="I115" s="242"/>
      <c r="J115" s="242"/>
      <c r="K115" s="242"/>
      <c r="L115" s="176">
        <f t="shared" si="13"/>
        <v>0</v>
      </c>
      <c r="M115" s="242"/>
      <c r="N115" s="242"/>
      <c r="O115" s="242"/>
      <c r="P115" s="176">
        <f t="shared" si="14"/>
        <v>0</v>
      </c>
      <c r="Q115" s="161"/>
      <c r="R115" s="243">
        <f t="shared" si="15"/>
        <v>0</v>
      </c>
      <c r="S115" s="242"/>
    </row>
    <row r="116" spans="1:19" ht="14.25" customHeight="1">
      <c r="A116" s="240"/>
      <c r="B116" s="240"/>
      <c r="C116" s="240"/>
      <c r="D116" s="241"/>
      <c r="E116" s="242"/>
      <c r="F116" s="242"/>
      <c r="G116" s="242"/>
      <c r="H116" s="176">
        <f t="shared" si="12"/>
        <v>0</v>
      </c>
      <c r="I116" s="242"/>
      <c r="J116" s="242"/>
      <c r="K116" s="242"/>
      <c r="L116" s="176">
        <f t="shared" si="13"/>
        <v>0</v>
      </c>
      <c r="M116" s="242"/>
      <c r="N116" s="242"/>
      <c r="O116" s="242"/>
      <c r="P116" s="176">
        <f t="shared" si="14"/>
        <v>0</v>
      </c>
      <c r="Q116" s="161"/>
      <c r="R116" s="243">
        <f t="shared" si="15"/>
        <v>0</v>
      </c>
      <c r="S116" s="242"/>
    </row>
    <row r="117" spans="1:19" ht="14.25" customHeight="1">
      <c r="A117" s="240"/>
      <c r="B117" s="240"/>
      <c r="C117" s="240"/>
      <c r="D117" s="241"/>
      <c r="E117" s="242"/>
      <c r="F117" s="242"/>
      <c r="G117" s="242"/>
      <c r="H117" s="176">
        <f t="shared" si="12"/>
        <v>0</v>
      </c>
      <c r="I117" s="242"/>
      <c r="J117" s="242"/>
      <c r="K117" s="242"/>
      <c r="L117" s="176">
        <f t="shared" si="13"/>
        <v>0</v>
      </c>
      <c r="M117" s="242"/>
      <c r="N117" s="242"/>
      <c r="O117" s="242"/>
      <c r="P117" s="176">
        <f t="shared" si="14"/>
        <v>0</v>
      </c>
      <c r="Q117" s="161"/>
      <c r="R117" s="243">
        <f t="shared" si="15"/>
        <v>0</v>
      </c>
      <c r="S117" s="242"/>
    </row>
    <row r="118" spans="1:19" ht="14.25" customHeight="1">
      <c r="A118" s="240"/>
      <c r="B118" s="240"/>
      <c r="C118" s="240"/>
      <c r="D118" s="241"/>
      <c r="E118" s="242"/>
      <c r="F118" s="242"/>
      <c r="G118" s="242"/>
      <c r="H118" s="176">
        <f t="shared" si="12"/>
        <v>0</v>
      </c>
      <c r="I118" s="242"/>
      <c r="J118" s="242"/>
      <c r="K118" s="242"/>
      <c r="L118" s="176">
        <f t="shared" si="13"/>
        <v>0</v>
      </c>
      <c r="M118" s="242"/>
      <c r="N118" s="242"/>
      <c r="O118" s="242"/>
      <c r="P118" s="176">
        <f t="shared" si="14"/>
        <v>0</v>
      </c>
      <c r="Q118" s="161"/>
      <c r="R118" s="243">
        <f t="shared" si="15"/>
        <v>0</v>
      </c>
      <c r="S118" s="242"/>
    </row>
    <row r="119" spans="1:19" ht="14.25" customHeight="1">
      <c r="A119" s="240"/>
      <c r="B119" s="240"/>
      <c r="C119" s="240"/>
      <c r="D119" s="241"/>
      <c r="E119" s="242"/>
      <c r="F119" s="242"/>
      <c r="G119" s="242"/>
      <c r="H119" s="176">
        <f t="shared" si="12"/>
        <v>0</v>
      </c>
      <c r="I119" s="242"/>
      <c r="J119" s="242"/>
      <c r="K119" s="242"/>
      <c r="L119" s="176">
        <f t="shared" si="13"/>
        <v>0</v>
      </c>
      <c r="M119" s="242"/>
      <c r="N119" s="242"/>
      <c r="O119" s="242"/>
      <c r="P119" s="176">
        <f t="shared" si="14"/>
        <v>0</v>
      </c>
      <c r="Q119" s="161"/>
      <c r="R119" s="243">
        <f t="shared" si="15"/>
        <v>0</v>
      </c>
      <c r="S119" s="242"/>
    </row>
    <row r="120" spans="1:19" ht="14.25" customHeight="1">
      <c r="A120" s="240"/>
      <c r="B120" s="240"/>
      <c r="C120" s="240"/>
      <c r="D120" s="241"/>
      <c r="E120" s="242"/>
      <c r="F120" s="242"/>
      <c r="G120" s="242"/>
      <c r="H120" s="176">
        <f t="shared" si="12"/>
        <v>0</v>
      </c>
      <c r="I120" s="242"/>
      <c r="J120" s="242"/>
      <c r="K120" s="242"/>
      <c r="L120" s="176">
        <f t="shared" si="13"/>
        <v>0</v>
      </c>
      <c r="M120" s="242"/>
      <c r="N120" s="242"/>
      <c r="O120" s="242"/>
      <c r="P120" s="176">
        <f t="shared" si="14"/>
        <v>0</v>
      </c>
      <c r="Q120" s="161"/>
      <c r="R120" s="243">
        <f t="shared" si="15"/>
        <v>0</v>
      </c>
      <c r="S120" s="242"/>
    </row>
    <row r="121" spans="1:19" ht="14.25" customHeight="1">
      <c r="A121" s="240"/>
      <c r="B121" s="240"/>
      <c r="C121" s="240"/>
      <c r="D121" s="241"/>
      <c r="E121" s="242"/>
      <c r="F121" s="242"/>
      <c r="G121" s="242"/>
      <c r="H121" s="176">
        <f t="shared" si="12"/>
        <v>0</v>
      </c>
      <c r="I121" s="242"/>
      <c r="J121" s="242"/>
      <c r="K121" s="242"/>
      <c r="L121" s="176">
        <f t="shared" si="13"/>
        <v>0</v>
      </c>
      <c r="M121" s="242"/>
      <c r="N121" s="242"/>
      <c r="O121" s="242"/>
      <c r="P121" s="176">
        <f t="shared" si="14"/>
        <v>0</v>
      </c>
      <c r="Q121" s="161"/>
      <c r="R121" s="243">
        <f t="shared" si="15"/>
        <v>0</v>
      </c>
      <c r="S121" s="242"/>
    </row>
    <row r="122" spans="1:19" ht="14.25" customHeight="1">
      <c r="A122" s="240"/>
      <c r="B122" s="240"/>
      <c r="C122" s="240"/>
      <c r="D122" s="241"/>
      <c r="E122" s="242"/>
      <c r="F122" s="242"/>
      <c r="G122" s="242"/>
      <c r="H122" s="176">
        <f t="shared" si="12"/>
        <v>0</v>
      </c>
      <c r="I122" s="242"/>
      <c r="J122" s="242"/>
      <c r="K122" s="242"/>
      <c r="L122" s="176">
        <f t="shared" si="13"/>
        <v>0</v>
      </c>
      <c r="M122" s="242"/>
      <c r="N122" s="242"/>
      <c r="O122" s="242"/>
      <c r="P122" s="176">
        <f t="shared" si="14"/>
        <v>0</v>
      </c>
      <c r="Q122" s="161"/>
      <c r="R122" s="243">
        <f t="shared" si="15"/>
        <v>0</v>
      </c>
      <c r="S122" s="242"/>
    </row>
    <row r="123" spans="1:19" ht="14.25" customHeight="1">
      <c r="A123" s="240"/>
      <c r="B123" s="240"/>
      <c r="C123" s="240"/>
      <c r="D123" s="241"/>
      <c r="E123" s="242"/>
      <c r="F123" s="242"/>
      <c r="G123" s="242"/>
      <c r="H123" s="176">
        <f aca="true" t="shared" si="16" ref="H123:H135">E123+F123+G123</f>
        <v>0</v>
      </c>
      <c r="I123" s="242"/>
      <c r="J123" s="242"/>
      <c r="K123" s="242"/>
      <c r="L123" s="176">
        <f aca="true" t="shared" si="17" ref="L123:L135">I123+J123+K123</f>
        <v>0</v>
      </c>
      <c r="M123" s="242"/>
      <c r="N123" s="242"/>
      <c r="O123" s="242"/>
      <c r="P123" s="176">
        <f aca="true" t="shared" si="18" ref="P123:P135">M123+N123+O123</f>
        <v>0</v>
      </c>
      <c r="Q123" s="161"/>
      <c r="R123" s="243">
        <f aca="true" t="shared" si="19" ref="R123:R135">P123+L123+H123</f>
        <v>0</v>
      </c>
      <c r="S123" s="242"/>
    </row>
    <row r="124" spans="1:19" ht="14.25" customHeight="1">
      <c r="A124" s="240"/>
      <c r="B124" s="240"/>
      <c r="C124" s="240"/>
      <c r="D124" s="241"/>
      <c r="E124" s="242"/>
      <c r="F124" s="242"/>
      <c r="G124" s="242"/>
      <c r="H124" s="176">
        <f t="shared" si="16"/>
        <v>0</v>
      </c>
      <c r="I124" s="242"/>
      <c r="J124" s="242"/>
      <c r="K124" s="242"/>
      <c r="L124" s="176">
        <f t="shared" si="17"/>
        <v>0</v>
      </c>
      <c r="M124" s="242"/>
      <c r="N124" s="242"/>
      <c r="O124" s="242"/>
      <c r="P124" s="176">
        <f t="shared" si="18"/>
        <v>0</v>
      </c>
      <c r="Q124" s="161"/>
      <c r="R124" s="243">
        <f t="shared" si="19"/>
        <v>0</v>
      </c>
      <c r="S124" s="242"/>
    </row>
    <row r="125" spans="1:19" ht="14.25" customHeight="1">
      <c r="A125" s="240"/>
      <c r="B125" s="240"/>
      <c r="C125" s="240"/>
      <c r="D125" s="241"/>
      <c r="E125" s="242"/>
      <c r="F125" s="242"/>
      <c r="G125" s="242"/>
      <c r="H125" s="176">
        <f t="shared" si="16"/>
        <v>0</v>
      </c>
      <c r="I125" s="242"/>
      <c r="J125" s="242"/>
      <c r="K125" s="242"/>
      <c r="L125" s="176">
        <f t="shared" si="17"/>
        <v>0</v>
      </c>
      <c r="M125" s="242"/>
      <c r="N125" s="242"/>
      <c r="O125" s="242"/>
      <c r="P125" s="176">
        <f t="shared" si="18"/>
        <v>0</v>
      </c>
      <c r="Q125" s="161"/>
      <c r="R125" s="243">
        <f t="shared" si="19"/>
        <v>0</v>
      </c>
      <c r="S125" s="242"/>
    </row>
    <row r="126" spans="1:19" ht="14.25" customHeight="1">
      <c r="A126" s="240"/>
      <c r="B126" s="240"/>
      <c r="C126" s="240"/>
      <c r="D126" s="241"/>
      <c r="E126" s="242"/>
      <c r="F126" s="242"/>
      <c r="G126" s="242"/>
      <c r="H126" s="176">
        <f t="shared" si="16"/>
        <v>0</v>
      </c>
      <c r="I126" s="242"/>
      <c r="J126" s="242"/>
      <c r="K126" s="242"/>
      <c r="L126" s="176">
        <f t="shared" si="17"/>
        <v>0</v>
      </c>
      <c r="M126" s="242"/>
      <c r="N126" s="242"/>
      <c r="O126" s="242"/>
      <c r="P126" s="176">
        <f t="shared" si="18"/>
        <v>0</v>
      </c>
      <c r="Q126" s="161"/>
      <c r="R126" s="243">
        <f t="shared" si="19"/>
        <v>0</v>
      </c>
      <c r="S126" s="242"/>
    </row>
    <row r="127" spans="1:19" ht="14.25" customHeight="1">
      <c r="A127" s="240"/>
      <c r="B127" s="240"/>
      <c r="C127" s="240"/>
      <c r="D127" s="241"/>
      <c r="E127" s="242"/>
      <c r="F127" s="242"/>
      <c r="G127" s="242"/>
      <c r="H127" s="176">
        <f t="shared" si="16"/>
        <v>0</v>
      </c>
      <c r="I127" s="242"/>
      <c r="J127" s="242"/>
      <c r="K127" s="242"/>
      <c r="L127" s="176">
        <f t="shared" si="17"/>
        <v>0</v>
      </c>
      <c r="M127" s="242"/>
      <c r="N127" s="242"/>
      <c r="O127" s="242"/>
      <c r="P127" s="176">
        <f t="shared" si="18"/>
        <v>0</v>
      </c>
      <c r="Q127" s="161"/>
      <c r="R127" s="243">
        <f t="shared" si="19"/>
        <v>0</v>
      </c>
      <c r="S127" s="242"/>
    </row>
    <row r="128" spans="1:19" ht="14.25" customHeight="1">
      <c r="A128" s="240"/>
      <c r="B128" s="240"/>
      <c r="C128" s="240"/>
      <c r="D128" s="241"/>
      <c r="E128" s="242"/>
      <c r="F128" s="242"/>
      <c r="G128" s="242"/>
      <c r="H128" s="176">
        <f t="shared" si="16"/>
        <v>0</v>
      </c>
      <c r="I128" s="242"/>
      <c r="J128" s="242"/>
      <c r="K128" s="242"/>
      <c r="L128" s="176">
        <f t="shared" si="17"/>
        <v>0</v>
      </c>
      <c r="M128" s="242"/>
      <c r="N128" s="242"/>
      <c r="O128" s="242"/>
      <c r="P128" s="176">
        <f t="shared" si="18"/>
        <v>0</v>
      </c>
      <c r="Q128" s="161"/>
      <c r="R128" s="243">
        <f t="shared" si="19"/>
        <v>0</v>
      </c>
      <c r="S128" s="242"/>
    </row>
    <row r="129" spans="1:19" ht="14.25" customHeight="1">
      <c r="A129" s="240"/>
      <c r="B129" s="240"/>
      <c r="C129" s="240"/>
      <c r="D129" s="241"/>
      <c r="E129" s="242"/>
      <c r="F129" s="242"/>
      <c r="G129" s="242"/>
      <c r="H129" s="176">
        <f t="shared" si="16"/>
        <v>0</v>
      </c>
      <c r="I129" s="242"/>
      <c r="J129" s="242"/>
      <c r="K129" s="242"/>
      <c r="L129" s="176">
        <f t="shared" si="17"/>
        <v>0</v>
      </c>
      <c r="M129" s="242"/>
      <c r="N129" s="242"/>
      <c r="O129" s="242"/>
      <c r="P129" s="176">
        <f t="shared" si="18"/>
        <v>0</v>
      </c>
      <c r="Q129" s="161"/>
      <c r="R129" s="243">
        <f t="shared" si="19"/>
        <v>0</v>
      </c>
      <c r="S129" s="242"/>
    </row>
    <row r="130" spans="1:19" ht="14.25" customHeight="1">
      <c r="A130" s="240"/>
      <c r="B130" s="240"/>
      <c r="C130" s="240"/>
      <c r="D130" s="241"/>
      <c r="E130" s="242"/>
      <c r="F130" s="242"/>
      <c r="G130" s="242"/>
      <c r="H130" s="176">
        <f t="shared" si="16"/>
        <v>0</v>
      </c>
      <c r="I130" s="242"/>
      <c r="J130" s="242"/>
      <c r="K130" s="242"/>
      <c r="L130" s="176">
        <f t="shared" si="17"/>
        <v>0</v>
      </c>
      <c r="M130" s="242"/>
      <c r="N130" s="242"/>
      <c r="O130" s="242"/>
      <c r="P130" s="176">
        <f t="shared" si="18"/>
        <v>0</v>
      </c>
      <c r="Q130" s="161"/>
      <c r="R130" s="243">
        <f t="shared" si="19"/>
        <v>0</v>
      </c>
      <c r="S130" s="242"/>
    </row>
    <row r="131" spans="1:19" ht="14.25" customHeight="1">
      <c r="A131" s="240"/>
      <c r="B131" s="240"/>
      <c r="C131" s="240"/>
      <c r="D131" s="241"/>
      <c r="E131" s="242"/>
      <c r="F131" s="242"/>
      <c r="G131" s="242"/>
      <c r="H131" s="176">
        <f t="shared" si="16"/>
        <v>0</v>
      </c>
      <c r="I131" s="242"/>
      <c r="J131" s="242"/>
      <c r="K131" s="242"/>
      <c r="L131" s="176">
        <f t="shared" si="17"/>
        <v>0</v>
      </c>
      <c r="M131" s="242"/>
      <c r="N131" s="242"/>
      <c r="O131" s="242"/>
      <c r="P131" s="176">
        <f t="shared" si="18"/>
        <v>0</v>
      </c>
      <c r="Q131" s="161"/>
      <c r="R131" s="243">
        <f t="shared" si="19"/>
        <v>0</v>
      </c>
      <c r="S131" s="242"/>
    </row>
    <row r="132" spans="1:19" ht="14.25" customHeight="1">
      <c r="A132" s="240"/>
      <c r="B132" s="240"/>
      <c r="C132" s="240"/>
      <c r="D132" s="241"/>
      <c r="E132" s="242"/>
      <c r="F132" s="242"/>
      <c r="G132" s="242"/>
      <c r="H132" s="176">
        <f t="shared" si="16"/>
        <v>0</v>
      </c>
      <c r="I132" s="242"/>
      <c r="J132" s="242"/>
      <c r="K132" s="242"/>
      <c r="L132" s="176">
        <f t="shared" si="17"/>
        <v>0</v>
      </c>
      <c r="M132" s="242"/>
      <c r="N132" s="242"/>
      <c r="O132" s="242"/>
      <c r="P132" s="176">
        <f t="shared" si="18"/>
        <v>0</v>
      </c>
      <c r="Q132" s="161"/>
      <c r="R132" s="243">
        <f t="shared" si="19"/>
        <v>0</v>
      </c>
      <c r="S132" s="242"/>
    </row>
    <row r="133" spans="1:19" ht="14.25" customHeight="1">
      <c r="A133" s="240"/>
      <c r="B133" s="240"/>
      <c r="C133" s="240"/>
      <c r="D133" s="241"/>
      <c r="E133" s="242"/>
      <c r="F133" s="242"/>
      <c r="G133" s="242"/>
      <c r="H133" s="176">
        <f t="shared" si="16"/>
        <v>0</v>
      </c>
      <c r="I133" s="242"/>
      <c r="J133" s="242"/>
      <c r="K133" s="242"/>
      <c r="L133" s="176">
        <f t="shared" si="17"/>
        <v>0</v>
      </c>
      <c r="M133" s="242"/>
      <c r="N133" s="242"/>
      <c r="O133" s="242"/>
      <c r="P133" s="176">
        <f t="shared" si="18"/>
        <v>0</v>
      </c>
      <c r="Q133" s="161"/>
      <c r="R133" s="243">
        <f t="shared" si="19"/>
        <v>0</v>
      </c>
      <c r="S133" s="242"/>
    </row>
    <row r="134" spans="1:19" ht="14.25" customHeight="1">
      <c r="A134" s="240"/>
      <c r="B134" s="240"/>
      <c r="C134" s="240"/>
      <c r="D134" s="241"/>
      <c r="E134" s="242"/>
      <c r="F134" s="242"/>
      <c r="G134" s="242"/>
      <c r="H134" s="176">
        <f t="shared" si="16"/>
        <v>0</v>
      </c>
      <c r="I134" s="242"/>
      <c r="J134" s="242"/>
      <c r="K134" s="242"/>
      <c r="L134" s="176">
        <f t="shared" si="17"/>
        <v>0</v>
      </c>
      <c r="M134" s="242"/>
      <c r="N134" s="242"/>
      <c r="O134" s="242"/>
      <c r="P134" s="176">
        <f t="shared" si="18"/>
        <v>0</v>
      </c>
      <c r="Q134" s="161"/>
      <c r="R134" s="243">
        <f t="shared" si="19"/>
        <v>0</v>
      </c>
      <c r="S134" s="242"/>
    </row>
    <row r="135" spans="1:19" ht="14.25" customHeight="1">
      <c r="A135" s="240"/>
      <c r="B135" s="240"/>
      <c r="C135" s="240"/>
      <c r="D135" s="241"/>
      <c r="E135" s="242"/>
      <c r="F135" s="242"/>
      <c r="G135" s="242"/>
      <c r="H135" s="176">
        <f t="shared" si="16"/>
        <v>0</v>
      </c>
      <c r="I135" s="242"/>
      <c r="J135" s="242"/>
      <c r="K135" s="242"/>
      <c r="L135" s="176">
        <f t="shared" si="17"/>
        <v>0</v>
      </c>
      <c r="M135" s="242"/>
      <c r="N135" s="242"/>
      <c r="O135" s="242"/>
      <c r="P135" s="176">
        <f t="shared" si="18"/>
        <v>0</v>
      </c>
      <c r="Q135" s="161"/>
      <c r="R135" s="243">
        <f t="shared" si="19"/>
        <v>0</v>
      </c>
      <c r="S135" s="242"/>
    </row>
  </sheetData>
  <sheetProtection/>
  <printOptions/>
  <pageMargins left="0.39375" right="0.39375" top="0.9840277777777777" bottom="1.18125" header="0.5118055555555555" footer="0.5118055555555555"/>
  <pageSetup fitToHeight="4" fitToWidth="1" horizontalDpi="300" verticalDpi="300" orientation="landscape" paperSize="9"/>
  <headerFooter alignWithMargins="0">
    <oddHeader>&amp;LПротокол соревнований&amp;RФедерация Роллер Спорта</oddHeader>
    <oddFooter>&amp;LГлавный судья соревнований&amp;CДата:&amp;RФедерация Роллер Спорта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35" sqref="A35:IV77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72"/>
      <c r="B1" s="73"/>
      <c r="C1" s="73"/>
      <c r="D1" s="76"/>
      <c r="E1" s="76" t="str">
        <f>V!$E$17</f>
        <v>"Весна в Воронеже - 2009"</v>
      </c>
      <c r="F1" s="76"/>
      <c r="G1" s="73"/>
      <c r="H1" s="125"/>
    </row>
    <row r="2" spans="1:8" ht="23.25">
      <c r="A2" s="80"/>
      <c r="B2" s="81"/>
      <c r="C2" s="81"/>
      <c r="D2" s="84"/>
      <c r="E2" s="84" t="str">
        <f>V!$E$18</f>
        <v>Воронеж, 9-10 мая 2009 г.</v>
      </c>
      <c r="F2" s="84"/>
      <c r="G2" s="81"/>
      <c r="H2" s="126"/>
    </row>
    <row r="3" spans="1:8" ht="15.75">
      <c r="A3" s="88"/>
      <c r="B3" s="88"/>
      <c r="C3" s="88"/>
      <c r="D3" s="89"/>
      <c r="E3" s="89"/>
      <c r="F3" s="30"/>
      <c r="G3" s="30"/>
      <c r="H3" s="128"/>
    </row>
    <row r="4" spans="1:8" ht="15.75">
      <c r="A4" s="88"/>
      <c r="B4" s="88"/>
      <c r="C4" s="88"/>
      <c r="D4" s="89"/>
      <c r="E4" s="89"/>
      <c r="F4" s="30"/>
      <c r="G4" s="30"/>
      <c r="H4" s="128"/>
    </row>
    <row r="5" spans="1:8" ht="23.25">
      <c r="A5" s="244"/>
      <c r="B5" s="245"/>
      <c r="C5" s="245"/>
      <c r="D5" s="246"/>
      <c r="E5" s="246" t="s">
        <v>169</v>
      </c>
      <c r="F5" s="246"/>
      <c r="G5" s="245"/>
      <c r="H5" s="247"/>
    </row>
    <row r="6" spans="1:8" ht="15.75">
      <c r="A6" s="88"/>
      <c r="B6" s="88"/>
      <c r="C6" s="88"/>
      <c r="D6" s="89"/>
      <c r="E6" s="30"/>
      <c r="F6" s="30"/>
      <c r="G6" s="30"/>
      <c r="H6" s="128"/>
    </row>
    <row r="7" spans="1:8" ht="12.75">
      <c r="A7" s="129" t="s">
        <v>170</v>
      </c>
      <c r="B7" s="1"/>
      <c r="C7" s="1"/>
      <c r="D7" s="1"/>
      <c r="E7" s="1"/>
      <c r="F7" s="1"/>
      <c r="G7" s="1"/>
      <c r="H7" s="128"/>
    </row>
    <row r="8" spans="1:8" ht="12.75">
      <c r="A8" s="89"/>
      <c r="B8" s="89"/>
      <c r="C8" s="96" t="s">
        <v>171</v>
      </c>
      <c r="D8" s="96" t="s">
        <v>172</v>
      </c>
      <c r="E8" s="96" t="s">
        <v>173</v>
      </c>
      <c r="F8" s="1"/>
      <c r="G8" s="248" t="s">
        <v>174</v>
      </c>
      <c r="H8" s="249"/>
    </row>
    <row r="9" spans="1:8" ht="12.75">
      <c r="A9" s="89"/>
      <c r="B9" s="250">
        <v>1</v>
      </c>
      <c r="C9" s="113" t="str">
        <f>'Freestyle Slalom'!A8</f>
        <v>Бабий</v>
      </c>
      <c r="D9" s="113" t="str">
        <f>'Freestyle Slalom'!B8</f>
        <v>Анжелика</v>
      </c>
      <c r="E9" s="113" t="str">
        <f>'Freestyle Slalom'!C8</f>
        <v>Москва</v>
      </c>
      <c r="F9" s="108"/>
      <c r="G9" s="251">
        <f>'Freestyle Slalom'!P8</f>
        <v>67.11</v>
      </c>
      <c r="H9" s="252" t="s">
        <v>175</v>
      </c>
    </row>
    <row r="10" spans="1:8" ht="12.75">
      <c r="A10" s="89"/>
      <c r="B10" s="250">
        <v>2</v>
      </c>
      <c r="C10" s="113" t="str">
        <f>'Freestyle Slalom'!A9</f>
        <v>Исаева</v>
      </c>
      <c r="D10" s="113" t="str">
        <f>'Freestyle Slalom'!B9</f>
        <v>Юлия</v>
      </c>
      <c r="E10" s="113" t="str">
        <f>'Freestyle Slalom'!C9</f>
        <v>Новочеркасск</v>
      </c>
      <c r="F10" s="108"/>
      <c r="G10" s="251">
        <f>'Freestyle Slalom'!P9</f>
        <v>58.260000000000005</v>
      </c>
      <c r="H10" s="252" t="s">
        <v>175</v>
      </c>
    </row>
    <row r="11" spans="1:8" ht="12.75">
      <c r="A11" s="89"/>
      <c r="B11" s="250">
        <v>3</v>
      </c>
      <c r="C11" s="113" t="str">
        <f>'Freestyle Slalom'!A10</f>
        <v>Сурмач</v>
      </c>
      <c r="D11" s="113" t="str">
        <f>'Freestyle Slalom'!B10</f>
        <v>Екатерина</v>
      </c>
      <c r="E11" s="113" t="str">
        <f>'Freestyle Slalom'!C10</f>
        <v>Воронеж</v>
      </c>
      <c r="F11" s="108"/>
      <c r="G11" s="251">
        <f>'Freestyle Slalom'!P10</f>
        <v>47.620000000000005</v>
      </c>
      <c r="H11" s="252" t="s">
        <v>175</v>
      </c>
    </row>
    <row r="12" spans="1:8" ht="12.75">
      <c r="A12" s="89"/>
      <c r="B12" s="89"/>
      <c r="C12" s="89"/>
      <c r="D12" s="89"/>
      <c r="E12" s="89"/>
      <c r="F12" s="89"/>
      <c r="G12" s="89"/>
      <c r="H12" s="128"/>
    </row>
    <row r="13" spans="1:8" ht="12.75">
      <c r="A13" s="129" t="s">
        <v>176</v>
      </c>
      <c r="B13" s="89"/>
      <c r="C13" s="89"/>
      <c r="D13" s="89"/>
      <c r="E13" s="89"/>
      <c r="F13" s="89"/>
      <c r="G13" s="89"/>
      <c r="H13" s="128"/>
    </row>
    <row r="14" spans="1:8" ht="12.75">
      <c r="A14" s="89"/>
      <c r="B14" s="89"/>
      <c r="C14" s="96" t="s">
        <v>171</v>
      </c>
      <c r="D14" s="96" t="s">
        <v>172</v>
      </c>
      <c r="E14" s="96" t="s">
        <v>173</v>
      </c>
      <c r="F14" s="1"/>
      <c r="G14" s="248" t="s">
        <v>174</v>
      </c>
      <c r="H14" s="249"/>
    </row>
    <row r="15" spans="1:8" ht="12.75">
      <c r="A15" s="89"/>
      <c r="B15" s="250">
        <v>1</v>
      </c>
      <c r="C15" s="113" t="str">
        <f>'Freestyle Slalom'!A27</f>
        <v>Мелешкевич</v>
      </c>
      <c r="D15" s="113" t="str">
        <f>'Freestyle Slalom'!B27</f>
        <v>Виктор</v>
      </c>
      <c r="E15" s="113" t="str">
        <f>'Freestyle Slalom'!C27</f>
        <v>Новороссийск</v>
      </c>
      <c r="F15" s="108"/>
      <c r="G15" s="106">
        <f>'Freestyle Slalom'!P27</f>
        <v>72.48</v>
      </c>
      <c r="H15" s="252" t="s">
        <v>175</v>
      </c>
    </row>
    <row r="16" spans="1:8" ht="12.75">
      <c r="A16" s="89"/>
      <c r="B16" s="250">
        <v>2</v>
      </c>
      <c r="C16" s="113" t="str">
        <f>'Freestyle Slalom'!A28</f>
        <v>Рычков</v>
      </c>
      <c r="D16" s="113" t="str">
        <f>'Freestyle Slalom'!B28</f>
        <v>Алексей</v>
      </c>
      <c r="E16" s="113" t="str">
        <f>'Freestyle Slalom'!C28</f>
        <v>Москва</v>
      </c>
      <c r="F16" s="108"/>
      <c r="G16" s="106">
        <f>'Freestyle Slalom'!P28</f>
        <v>62.94</v>
      </c>
      <c r="H16" s="252" t="s">
        <v>175</v>
      </c>
    </row>
    <row r="17" spans="1:8" ht="12.75">
      <c r="A17" s="89"/>
      <c r="B17" s="250">
        <v>3</v>
      </c>
      <c r="C17" s="113" t="str">
        <f>'Freestyle Slalom'!A29</f>
        <v>Гордин</v>
      </c>
      <c r="D17" s="113" t="str">
        <f>'Freestyle Slalom'!B29</f>
        <v>Роман</v>
      </c>
      <c r="E17" s="113" t="str">
        <f>'Freestyle Slalom'!C29</f>
        <v>Санкт-Петербург</v>
      </c>
      <c r="F17" s="108"/>
      <c r="G17" s="106">
        <f>'Freestyle Slalom'!P29</f>
        <v>58.38</v>
      </c>
      <c r="H17" s="252" t="s">
        <v>175</v>
      </c>
    </row>
    <row r="18" spans="1:8" ht="12.75">
      <c r="A18" s="89"/>
      <c r="B18" s="89"/>
      <c r="C18" s="89"/>
      <c r="D18" s="89"/>
      <c r="E18" s="89"/>
      <c r="F18" s="89"/>
      <c r="G18" s="89"/>
      <c r="H18" s="128"/>
    </row>
    <row r="19" spans="1:8" ht="12.75">
      <c r="A19" s="89"/>
      <c r="B19" s="89"/>
      <c r="C19" s="89"/>
      <c r="D19" s="89"/>
      <c r="E19" s="89"/>
      <c r="F19" s="89"/>
      <c r="G19" s="89"/>
      <c r="H19" s="128"/>
    </row>
    <row r="20" spans="1:8" ht="23.25">
      <c r="A20" s="244"/>
      <c r="B20" s="245"/>
      <c r="C20" s="245"/>
      <c r="D20" s="246"/>
      <c r="E20" s="246" t="s">
        <v>177</v>
      </c>
      <c r="F20" s="246"/>
      <c r="G20" s="245"/>
      <c r="H20" s="247"/>
    </row>
    <row r="21" spans="1:8" ht="15.75">
      <c r="A21" s="88"/>
      <c r="B21" s="88"/>
      <c r="C21" s="88"/>
      <c r="D21" s="89"/>
      <c r="E21" s="30"/>
      <c r="F21" s="30"/>
      <c r="G21" s="30"/>
      <c r="H21" s="128"/>
    </row>
    <row r="22" spans="1:8" ht="12.75">
      <c r="A22" s="129" t="s">
        <v>94</v>
      </c>
      <c r="B22" s="1"/>
      <c r="C22" s="1"/>
      <c r="D22" s="1"/>
      <c r="E22" s="1"/>
      <c r="F22" s="1"/>
      <c r="G22" s="1"/>
      <c r="H22" s="128"/>
    </row>
    <row r="23" spans="1:8" ht="12.75">
      <c r="A23" s="89"/>
      <c r="B23" s="89"/>
      <c r="C23" s="96" t="s">
        <v>171</v>
      </c>
      <c r="D23" s="96" t="s">
        <v>172</v>
      </c>
      <c r="E23" s="96" t="s">
        <v>173</v>
      </c>
      <c r="F23" s="1"/>
      <c r="G23" s="253" t="s">
        <v>178</v>
      </c>
      <c r="H23" s="249"/>
    </row>
    <row r="24" spans="1:8" ht="12.75">
      <c r="A24" s="89"/>
      <c r="B24" s="250">
        <v>1</v>
      </c>
      <c r="C24" s="113" t="str">
        <f>'Speed Slalom'!AE10</f>
        <v>Лысенко</v>
      </c>
      <c r="D24" s="113" t="str">
        <f>'Speed Slalom'!AF10</f>
        <v>Кристина</v>
      </c>
      <c r="E24" s="113" t="str">
        <f>'Speed Slalom'!AG10</f>
        <v>Москва</v>
      </c>
      <c r="F24" s="108"/>
      <c r="G24" s="251">
        <f>'Speed Slalom'!AH10</f>
        <v>6.46</v>
      </c>
      <c r="H24" s="252" t="s">
        <v>179</v>
      </c>
    </row>
    <row r="25" spans="1:8" ht="12.75">
      <c r="A25" s="89"/>
      <c r="B25" s="250">
        <v>2</v>
      </c>
      <c r="C25" s="113" t="str">
        <f>'Speed Slalom'!AE11</f>
        <v>Сурмач</v>
      </c>
      <c r="D25" s="113" t="str">
        <f>'Speed Slalom'!AF11</f>
        <v>Екатерина</v>
      </c>
      <c r="E25" s="113" t="str">
        <f>'Speed Slalom'!AG11</f>
        <v>Воронеж</v>
      </c>
      <c r="F25" s="108"/>
      <c r="G25" s="251">
        <f>'Speed Slalom'!AH11</f>
        <v>6.24</v>
      </c>
      <c r="H25" s="252" t="s">
        <v>179</v>
      </c>
    </row>
    <row r="26" spans="1:8" ht="12.75">
      <c r="A26" s="89"/>
      <c r="B26" s="250">
        <v>3</v>
      </c>
      <c r="C26" s="113" t="str">
        <f>'Speed Slalom'!AE12</f>
        <v>Исаева</v>
      </c>
      <c r="D26" s="113" t="str">
        <f>'Speed Slalom'!AF12</f>
        <v>Юлия</v>
      </c>
      <c r="E26" s="113" t="str">
        <f>'Speed Slalom'!AG12</f>
        <v>Новочеркасск</v>
      </c>
      <c r="F26" s="108"/>
      <c r="G26" s="251">
        <f>'Speed Slalom'!AH12</f>
        <v>6.34</v>
      </c>
      <c r="H26" s="252" t="s">
        <v>179</v>
      </c>
    </row>
    <row r="27" spans="1:8" ht="12.75">
      <c r="A27" s="89"/>
      <c r="B27" s="89"/>
      <c r="C27" s="89"/>
      <c r="D27" s="89"/>
      <c r="E27" s="89"/>
      <c r="F27" s="89"/>
      <c r="G27" s="90"/>
      <c r="H27" s="128"/>
    </row>
    <row r="28" spans="1:8" ht="12.75">
      <c r="A28" s="129" t="s">
        <v>129</v>
      </c>
      <c r="B28" s="89"/>
      <c r="C28" s="89"/>
      <c r="D28" s="89"/>
      <c r="E28" s="89"/>
      <c r="F28" s="89"/>
      <c r="G28" s="90"/>
      <c r="H28" s="128"/>
    </row>
    <row r="29" spans="1:8" ht="12.75">
      <c r="A29" s="89"/>
      <c r="B29" s="89"/>
      <c r="C29" s="96" t="s">
        <v>171</v>
      </c>
      <c r="D29" s="96" t="s">
        <v>172</v>
      </c>
      <c r="E29" s="96" t="s">
        <v>173</v>
      </c>
      <c r="F29" s="1"/>
      <c r="G29" s="254" t="s">
        <v>178</v>
      </c>
      <c r="H29" s="249"/>
    </row>
    <row r="30" spans="1:8" ht="12.75">
      <c r="A30" s="89"/>
      <c r="B30" s="250">
        <v>1</v>
      </c>
      <c r="C30" s="113" t="str">
        <f>'Speed Slalom'!AE44</f>
        <v>Рязанцев</v>
      </c>
      <c r="D30" s="113" t="str">
        <f>'Speed Slalom'!AF44</f>
        <v>Кирилл</v>
      </c>
      <c r="E30" s="113" t="str">
        <f>'Speed Slalom'!AG44</f>
        <v>Москва</v>
      </c>
      <c r="F30" s="108"/>
      <c r="G30" s="251">
        <f>'Speed Slalom'!AH44</f>
        <v>5.41</v>
      </c>
      <c r="H30" s="252" t="s">
        <v>179</v>
      </c>
    </row>
    <row r="31" spans="1:8" ht="12.75">
      <c r="A31" s="89"/>
      <c r="B31" s="250">
        <v>2</v>
      </c>
      <c r="C31" s="113" t="str">
        <f>'Speed Slalom'!AE45</f>
        <v>Сидоровский</v>
      </c>
      <c r="D31" s="113" t="str">
        <f>'Speed Slalom'!AF45</f>
        <v>Александр</v>
      </c>
      <c r="E31" s="113" t="str">
        <f>'Speed Slalom'!AG45</f>
        <v>Новороссийск</v>
      </c>
      <c r="F31" s="108"/>
      <c r="G31" s="251">
        <f>'Speed Slalom'!AH45</f>
        <v>5.74</v>
      </c>
      <c r="H31" s="252" t="s">
        <v>179</v>
      </c>
    </row>
    <row r="32" spans="1:8" ht="12.75">
      <c r="A32" s="89"/>
      <c r="B32" s="250">
        <v>3</v>
      </c>
      <c r="C32" s="113" t="str">
        <f>'Speed Slalom'!AE46</f>
        <v>Цоколов</v>
      </c>
      <c r="D32" s="113" t="str">
        <f>'Speed Slalom'!AF46</f>
        <v>Алексей</v>
      </c>
      <c r="E32" s="113" t="str">
        <f>'Speed Slalom'!AG46</f>
        <v>Москва</v>
      </c>
      <c r="F32" s="108"/>
      <c r="G32" s="251">
        <f>'Speed Slalom'!AH46</f>
        <v>5.99</v>
      </c>
      <c r="H32" s="252" t="s">
        <v>179</v>
      </c>
    </row>
    <row r="33" spans="1:8" ht="12.75">
      <c r="A33" s="89"/>
      <c r="B33" s="89"/>
      <c r="C33" s="89"/>
      <c r="D33" s="89"/>
      <c r="E33" s="89"/>
      <c r="F33" s="89"/>
      <c r="G33" s="89"/>
      <c r="H33" s="128"/>
    </row>
    <row r="34" spans="1:8" ht="12.75">
      <c r="A34" s="89"/>
      <c r="B34" s="89"/>
      <c r="C34" s="89"/>
      <c r="D34" s="89"/>
      <c r="E34" s="89"/>
      <c r="F34" s="89"/>
      <c r="G34" s="89"/>
      <c r="H34" s="128"/>
    </row>
    <row r="35" spans="1:8" ht="23.25" hidden="1">
      <c r="A35" s="244"/>
      <c r="B35" s="245"/>
      <c r="C35" s="245"/>
      <c r="D35" s="246"/>
      <c r="E35" s="246" t="s">
        <v>180</v>
      </c>
      <c r="F35" s="246"/>
      <c r="G35" s="245"/>
      <c r="H35" s="247"/>
    </row>
    <row r="36" spans="1:8" ht="15.75" hidden="1">
      <c r="A36" s="88"/>
      <c r="B36" s="88"/>
      <c r="C36" s="88"/>
      <c r="D36" s="89"/>
      <c r="E36" s="30"/>
      <c r="F36" s="30"/>
      <c r="G36" s="30"/>
      <c r="H36" s="128"/>
    </row>
    <row r="37" spans="1:8" ht="12.75" hidden="1">
      <c r="A37" s="129" t="s">
        <v>162</v>
      </c>
      <c r="B37" s="1"/>
      <c r="C37" s="1"/>
      <c r="D37" s="1"/>
      <c r="E37" s="1"/>
      <c r="F37" s="1"/>
      <c r="G37" s="1"/>
      <c r="H37" s="128"/>
    </row>
    <row r="38" spans="1:8" ht="12.75" hidden="1">
      <c r="A38" s="89"/>
      <c r="B38" s="89"/>
      <c r="C38" s="96" t="s">
        <v>171</v>
      </c>
      <c r="D38" s="96" t="s">
        <v>172</v>
      </c>
      <c r="E38" s="96" t="s">
        <v>173</v>
      </c>
      <c r="F38" s="1"/>
      <c r="G38" s="248" t="s">
        <v>181</v>
      </c>
      <c r="H38" s="249"/>
    </row>
    <row r="39" spans="1:8" ht="12.75" hidden="1">
      <c r="A39" s="89"/>
      <c r="B39" s="250">
        <v>1</v>
      </c>
      <c r="C39" s="113"/>
      <c r="D39" s="113"/>
      <c r="E39" s="106"/>
      <c r="F39" s="108"/>
      <c r="G39" s="255"/>
      <c r="H39" s="252" t="s">
        <v>182</v>
      </c>
    </row>
    <row r="40" spans="1:8" ht="12.75" hidden="1">
      <c r="A40" s="89"/>
      <c r="B40" s="250">
        <v>2</v>
      </c>
      <c r="C40" s="113"/>
      <c r="D40" s="113"/>
      <c r="E40" s="106"/>
      <c r="F40" s="108"/>
      <c r="G40" s="255"/>
      <c r="H40" s="252" t="s">
        <v>182</v>
      </c>
    </row>
    <row r="41" spans="1:8" ht="12.75" hidden="1">
      <c r="A41" s="89"/>
      <c r="B41" s="250">
        <v>3</v>
      </c>
      <c r="C41" s="113"/>
      <c r="D41" s="113"/>
      <c r="E41" s="106"/>
      <c r="F41" s="108"/>
      <c r="G41" s="255"/>
      <c r="H41" s="252" t="s">
        <v>182</v>
      </c>
    </row>
    <row r="42" spans="1:8" ht="12.75" hidden="1">
      <c r="A42" s="89"/>
      <c r="B42" s="89"/>
      <c r="C42" s="89"/>
      <c r="D42" s="89"/>
      <c r="E42" s="89"/>
      <c r="F42" s="89"/>
      <c r="G42" s="89"/>
      <c r="H42" s="128"/>
    </row>
    <row r="43" spans="1:8" ht="12.75" hidden="1">
      <c r="A43" s="129" t="s">
        <v>183</v>
      </c>
      <c r="B43" s="89"/>
      <c r="C43" s="89"/>
      <c r="D43" s="89"/>
      <c r="E43" s="89"/>
      <c r="F43" s="89"/>
      <c r="G43" s="89"/>
      <c r="H43" s="128"/>
    </row>
    <row r="44" spans="1:8" ht="12.75" hidden="1">
      <c r="A44" s="89"/>
      <c r="B44" s="89"/>
      <c r="C44" s="96" t="s">
        <v>171</v>
      </c>
      <c r="D44" s="96" t="s">
        <v>172</v>
      </c>
      <c r="E44" s="96" t="s">
        <v>173</v>
      </c>
      <c r="F44" s="1"/>
      <c r="G44" s="248" t="s">
        <v>181</v>
      </c>
      <c r="H44" s="249"/>
    </row>
    <row r="45" spans="1:8" ht="12.75" hidden="1">
      <c r="A45" s="89"/>
      <c r="B45" s="250">
        <v>1</v>
      </c>
      <c r="C45" s="113"/>
      <c r="D45" s="113"/>
      <c r="E45" s="106"/>
      <c r="F45" s="108"/>
      <c r="G45" s="255"/>
      <c r="H45" s="252" t="s">
        <v>182</v>
      </c>
    </row>
    <row r="46" spans="1:8" ht="12.75" hidden="1">
      <c r="A46" s="89"/>
      <c r="B46" s="250">
        <v>2</v>
      </c>
      <c r="C46" s="113"/>
      <c r="D46" s="113"/>
      <c r="E46" s="106"/>
      <c r="F46" s="108"/>
      <c r="G46" s="255"/>
      <c r="H46" s="252" t="s">
        <v>182</v>
      </c>
    </row>
    <row r="47" spans="1:8" ht="12.75" hidden="1">
      <c r="A47" s="89"/>
      <c r="B47" s="250">
        <v>3</v>
      </c>
      <c r="C47" s="113"/>
      <c r="D47" s="113"/>
      <c r="E47" s="106"/>
      <c r="F47" s="108"/>
      <c r="G47" s="255"/>
      <c r="H47" s="252" t="s">
        <v>182</v>
      </c>
    </row>
    <row r="48" spans="1:8" ht="12.75" hidden="1">
      <c r="A48" s="89"/>
      <c r="B48" s="89"/>
      <c r="C48" s="89"/>
      <c r="D48" s="89"/>
      <c r="E48" s="89"/>
      <c r="F48" s="89"/>
      <c r="G48" s="89"/>
      <c r="H48" s="128"/>
    </row>
    <row r="49" ht="12.75" hidden="1"/>
    <row r="50" spans="1:8" ht="23.25" hidden="1">
      <c r="A50" s="244"/>
      <c r="B50" s="245"/>
      <c r="C50" s="245"/>
      <c r="D50" s="246"/>
      <c r="E50" s="246" t="s">
        <v>184</v>
      </c>
      <c r="F50" s="246"/>
      <c r="G50" s="245"/>
      <c r="H50" s="247"/>
    </row>
    <row r="51" spans="1:8" ht="15.75" hidden="1">
      <c r="A51" s="88"/>
      <c r="B51" s="88"/>
      <c r="C51" s="88"/>
      <c r="D51" s="89"/>
      <c r="E51" s="30"/>
      <c r="F51" s="30"/>
      <c r="G51" s="30"/>
      <c r="H51" s="128"/>
    </row>
    <row r="52" spans="1:8" ht="12.75" hidden="1">
      <c r="A52" s="129" t="s">
        <v>185</v>
      </c>
      <c r="B52" s="1"/>
      <c r="C52" s="1"/>
      <c r="D52" s="1"/>
      <c r="E52" s="1"/>
      <c r="F52" s="1"/>
      <c r="G52" s="1"/>
      <c r="H52" s="128"/>
    </row>
    <row r="53" spans="1:8" ht="12.75" hidden="1">
      <c r="A53" s="89"/>
      <c r="B53" s="89"/>
      <c r="C53" s="96" t="s">
        <v>171</v>
      </c>
      <c r="D53" s="96" t="s">
        <v>172</v>
      </c>
      <c r="E53" s="96" t="s">
        <v>173</v>
      </c>
      <c r="F53" s="1"/>
      <c r="G53" s="248" t="s">
        <v>181</v>
      </c>
      <c r="H53" s="249"/>
    </row>
    <row r="54" spans="1:8" ht="12.75" hidden="1">
      <c r="A54" s="89"/>
      <c r="B54" s="250">
        <v>1</v>
      </c>
      <c r="C54" s="113"/>
      <c r="D54" s="113"/>
      <c r="E54" s="106"/>
      <c r="F54" s="108"/>
      <c r="G54" s="255"/>
      <c r="H54" s="252" t="s">
        <v>182</v>
      </c>
    </row>
    <row r="55" spans="1:8" ht="12.75" hidden="1">
      <c r="A55" s="89"/>
      <c r="B55" s="250">
        <v>2</v>
      </c>
      <c r="C55" s="113"/>
      <c r="D55" s="113"/>
      <c r="E55" s="106"/>
      <c r="F55" s="108"/>
      <c r="G55" s="255"/>
      <c r="H55" s="252" t="s">
        <v>182</v>
      </c>
    </row>
    <row r="56" spans="1:8" ht="12.75" hidden="1">
      <c r="A56" s="89"/>
      <c r="B56" s="250">
        <v>3</v>
      </c>
      <c r="C56" s="113"/>
      <c r="D56" s="113"/>
      <c r="E56" s="106"/>
      <c r="F56" s="108"/>
      <c r="G56" s="255"/>
      <c r="H56" s="252" t="s">
        <v>182</v>
      </c>
    </row>
    <row r="57" spans="1:8" ht="12.75" hidden="1">
      <c r="A57" s="89"/>
      <c r="B57" s="89"/>
      <c r="C57" s="89"/>
      <c r="D57" s="89"/>
      <c r="E57" s="89"/>
      <c r="F57" s="89"/>
      <c r="G57" s="89"/>
      <c r="H57" s="128"/>
    </row>
    <row r="58" spans="1:8" ht="12.75" hidden="1">
      <c r="A58" s="129" t="s">
        <v>186</v>
      </c>
      <c r="B58" s="89"/>
      <c r="C58" s="89"/>
      <c r="D58" s="89"/>
      <c r="E58" s="89"/>
      <c r="F58" s="89"/>
      <c r="G58" s="89"/>
      <c r="H58" s="128"/>
    </row>
    <row r="59" spans="1:8" ht="12.75" hidden="1">
      <c r="A59" s="89"/>
      <c r="B59" s="89"/>
      <c r="C59" s="96" t="s">
        <v>171</v>
      </c>
      <c r="D59" s="96" t="s">
        <v>172</v>
      </c>
      <c r="E59" s="96" t="s">
        <v>173</v>
      </c>
      <c r="F59" s="1"/>
      <c r="G59" s="248" t="s">
        <v>181</v>
      </c>
      <c r="H59" s="249"/>
    </row>
    <row r="60" spans="1:8" ht="12.75" hidden="1">
      <c r="A60" s="89"/>
      <c r="B60" s="250">
        <v>1</v>
      </c>
      <c r="C60" s="113"/>
      <c r="D60" s="113"/>
      <c r="E60" s="106"/>
      <c r="F60" s="108"/>
      <c r="G60" s="255"/>
      <c r="H60" s="252" t="s">
        <v>182</v>
      </c>
    </row>
    <row r="61" spans="1:8" ht="12.75" hidden="1">
      <c r="A61" s="89"/>
      <c r="B61" s="250">
        <v>2</v>
      </c>
      <c r="C61" s="113"/>
      <c r="D61" s="113"/>
      <c r="E61" s="106"/>
      <c r="F61" s="108"/>
      <c r="G61" s="255"/>
      <c r="H61" s="252" t="s">
        <v>182</v>
      </c>
    </row>
    <row r="62" spans="1:8" ht="12.75" hidden="1">
      <c r="A62" s="89"/>
      <c r="B62" s="250">
        <v>3</v>
      </c>
      <c r="C62" s="113"/>
      <c r="D62" s="113"/>
      <c r="E62" s="106"/>
      <c r="F62" s="108"/>
      <c r="G62" s="255"/>
      <c r="H62" s="252" t="s">
        <v>182</v>
      </c>
    </row>
    <row r="63" ht="12.75" hidden="1"/>
    <row r="64" ht="12.75" hidden="1"/>
    <row r="65" spans="1:8" ht="23.25" hidden="1">
      <c r="A65" s="244"/>
      <c r="B65" s="245"/>
      <c r="C65" s="245"/>
      <c r="D65" s="246"/>
      <c r="E65" s="246" t="s">
        <v>187</v>
      </c>
      <c r="F65" s="246"/>
      <c r="G65" s="245"/>
      <c r="H65" s="247"/>
    </row>
    <row r="66" spans="1:8" ht="15.75" hidden="1">
      <c r="A66" s="88"/>
      <c r="B66" s="88"/>
      <c r="C66" s="88"/>
      <c r="D66" s="89"/>
      <c r="E66" s="30"/>
      <c r="F66" s="30"/>
      <c r="G66" s="30"/>
      <c r="H66" s="128"/>
    </row>
    <row r="67" spans="1:8" ht="12.75" hidden="1">
      <c r="A67" s="129" t="s">
        <v>188</v>
      </c>
      <c r="B67" s="1"/>
      <c r="C67" s="1"/>
      <c r="D67" s="1"/>
      <c r="E67" s="1"/>
      <c r="F67" s="1"/>
      <c r="G67" s="1"/>
      <c r="H67" s="128"/>
    </row>
    <row r="68" spans="1:8" ht="12.75" hidden="1">
      <c r="A68" s="89"/>
      <c r="B68" s="89"/>
      <c r="C68" s="96" t="s">
        <v>20</v>
      </c>
      <c r="D68" s="96" t="s">
        <v>21</v>
      </c>
      <c r="E68" s="96" t="s">
        <v>22</v>
      </c>
      <c r="F68" s="1"/>
      <c r="G68" s="248" t="s">
        <v>40</v>
      </c>
      <c r="H68" s="249"/>
    </row>
    <row r="69" spans="1:8" ht="12.75" hidden="1">
      <c r="A69" s="89"/>
      <c r="B69" s="250">
        <v>1</v>
      </c>
      <c r="C69" s="240"/>
      <c r="D69" s="240"/>
      <c r="E69" s="242"/>
      <c r="F69" s="161"/>
      <c r="G69" s="256"/>
      <c r="H69" s="252" t="s">
        <v>189</v>
      </c>
    </row>
    <row r="70" spans="1:8" ht="12.75" hidden="1">
      <c r="A70" s="89"/>
      <c r="B70" s="250">
        <v>2</v>
      </c>
      <c r="C70" s="240"/>
      <c r="D70" s="240"/>
      <c r="E70" s="242"/>
      <c r="F70" s="161"/>
      <c r="G70" s="256"/>
      <c r="H70" s="252" t="s">
        <v>189</v>
      </c>
    </row>
    <row r="71" spans="1:8" ht="12.75" hidden="1">
      <c r="A71" s="89"/>
      <c r="B71" s="250">
        <v>3</v>
      </c>
      <c r="C71" s="240"/>
      <c r="D71" s="240"/>
      <c r="E71" s="242"/>
      <c r="F71" s="161"/>
      <c r="G71" s="256"/>
      <c r="H71" s="252" t="s">
        <v>189</v>
      </c>
    </row>
    <row r="72" spans="1:8" ht="12.75" hidden="1">
      <c r="A72" s="89"/>
      <c r="B72" s="89"/>
      <c r="C72" s="89"/>
      <c r="D72" s="89"/>
      <c r="E72" s="89"/>
      <c r="F72" s="89"/>
      <c r="G72" s="89"/>
      <c r="H72" s="128"/>
    </row>
    <row r="73" spans="1:8" ht="12.75" hidden="1">
      <c r="A73" s="129" t="s">
        <v>190</v>
      </c>
      <c r="B73" s="89"/>
      <c r="C73" s="89"/>
      <c r="D73" s="89"/>
      <c r="E73" s="89"/>
      <c r="F73" s="89"/>
      <c r="G73" s="89"/>
      <c r="H73" s="128"/>
    </row>
    <row r="74" spans="1:8" ht="12.75" hidden="1">
      <c r="A74" s="89"/>
      <c r="B74" s="89"/>
      <c r="C74" s="96" t="s">
        <v>20</v>
      </c>
      <c r="D74" s="96" t="s">
        <v>21</v>
      </c>
      <c r="E74" s="96" t="s">
        <v>22</v>
      </c>
      <c r="F74" s="1"/>
      <c r="G74" s="248" t="s">
        <v>40</v>
      </c>
      <c r="H74" s="249"/>
    </row>
    <row r="75" spans="1:8" ht="12.75" hidden="1">
      <c r="A75" s="89"/>
      <c r="B75" s="250">
        <v>1</v>
      </c>
      <c r="C75" s="240"/>
      <c r="D75" s="240"/>
      <c r="E75" s="242"/>
      <c r="F75" s="161"/>
      <c r="G75" s="256"/>
      <c r="H75" s="252" t="s">
        <v>189</v>
      </c>
    </row>
    <row r="76" spans="1:8" ht="12.75" hidden="1">
      <c r="A76" s="89"/>
      <c r="B76" s="250">
        <v>2</v>
      </c>
      <c r="C76" s="240"/>
      <c r="D76" s="240"/>
      <c r="E76" s="242"/>
      <c r="F76" s="161"/>
      <c r="G76" s="256"/>
      <c r="H76" s="252" t="s">
        <v>189</v>
      </c>
    </row>
    <row r="77" spans="1:8" ht="12.75" hidden="1">
      <c r="A77" s="89"/>
      <c r="B77" s="250">
        <v>3</v>
      </c>
      <c r="C77" s="240"/>
      <c r="D77" s="240"/>
      <c r="E77" s="242"/>
      <c r="F77" s="161"/>
      <c r="G77" s="256"/>
      <c r="H77" s="252" t="s">
        <v>189</v>
      </c>
    </row>
  </sheetData>
  <sheetProtection/>
  <printOptions/>
  <pageMargins left="0.35" right="0.2902777777777778" top="0.9840277777777777" bottom="0.9840277777777777" header="0.49236111111111114" footer="0.49236111111111114"/>
  <pageSetup fitToHeight="0" fitToWidth="1" horizontalDpi="300" verticalDpi="300" orientation="portrait" paperSize="9"/>
  <headerFooter alignWithMargins="0">
    <oddHeader>&amp;R&amp;D</oddHeader>
    <oddFooter>&amp;LГлавный судья соревнований&amp;CДата:&amp;RФедерация Роллер Спорта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D1:D23"/>
  <sheetViews>
    <sheetView showGridLines="0" zoomScalePageLayoutView="0" workbookViewId="0" topLeftCell="A1">
      <selection activeCell="H20" sqref="H20"/>
    </sheetView>
  </sheetViews>
  <sheetFormatPr defaultColWidth="9.140625" defaultRowHeight="12.75"/>
  <sheetData>
    <row r="1" ht="12.75">
      <c r="D1" s="257">
        <f aca="true" ca="1" t="shared" si="0" ref="D1:D23">RAND()</f>
        <v>0.2458380957398948</v>
      </c>
    </row>
    <row r="2" ht="12.75">
      <c r="D2" s="257">
        <f ca="1" t="shared" si="0"/>
        <v>0.5882280190154088</v>
      </c>
    </row>
    <row r="3" ht="12.75">
      <c r="D3" s="257">
        <f ca="1" t="shared" si="0"/>
        <v>0.2996595236549058</v>
      </c>
    </row>
    <row r="4" ht="12.75">
      <c r="D4" s="257">
        <f ca="1" t="shared" si="0"/>
        <v>0.6929142937013406</v>
      </c>
    </row>
    <row r="5" ht="12.75">
      <c r="D5" s="257">
        <f ca="1" t="shared" si="0"/>
        <v>0.3204185538937324</v>
      </c>
    </row>
    <row r="6" ht="12.75">
      <c r="D6" s="257">
        <f ca="1" t="shared" si="0"/>
        <v>0.3194319379723023</v>
      </c>
    </row>
    <row r="7" ht="12.75">
      <c r="D7" s="257">
        <f ca="1" t="shared" si="0"/>
        <v>0.2987265188615599</v>
      </c>
    </row>
    <row r="8" ht="12.75">
      <c r="D8" s="257">
        <f ca="1" t="shared" si="0"/>
        <v>0.48552526248825434</v>
      </c>
    </row>
    <row r="9" ht="12.75">
      <c r="D9" s="257">
        <f ca="1" t="shared" si="0"/>
        <v>0.24424723464780573</v>
      </c>
    </row>
    <row r="10" ht="12.75">
      <c r="D10" s="257">
        <f ca="1" t="shared" si="0"/>
        <v>0.3412629426590721</v>
      </c>
    </row>
    <row r="11" ht="12.75">
      <c r="D11" s="257">
        <f ca="1" t="shared" si="0"/>
        <v>0.4925486620944812</v>
      </c>
    </row>
    <row r="12" ht="12.75">
      <c r="D12" s="257">
        <f ca="1" t="shared" si="0"/>
        <v>0.9368615969715548</v>
      </c>
    </row>
    <row r="13" ht="12.75">
      <c r="D13" s="257">
        <f ca="1" t="shared" si="0"/>
        <v>0.959333322232331</v>
      </c>
    </row>
    <row r="14" ht="12.75">
      <c r="D14" s="257">
        <f ca="1" t="shared" si="0"/>
        <v>0.45941708459436115</v>
      </c>
    </row>
    <row r="15" ht="12.75">
      <c r="D15" s="257">
        <f ca="1" t="shared" si="0"/>
        <v>0.6678540877004964</v>
      </c>
    </row>
    <row r="16" ht="12.75">
      <c r="D16" s="257">
        <f ca="1" t="shared" si="0"/>
        <v>0.8495894274764954</v>
      </c>
    </row>
    <row r="17" ht="12.75">
      <c r="D17" s="257">
        <f ca="1" t="shared" si="0"/>
        <v>0.4244128255755393</v>
      </c>
    </row>
    <row r="18" ht="12.75">
      <c r="D18" s="257">
        <f ca="1" t="shared" si="0"/>
        <v>0.8074224002587751</v>
      </c>
    </row>
    <row r="19" ht="12.75">
      <c r="D19" s="257">
        <f ca="1" t="shared" si="0"/>
        <v>0.36610334207527995</v>
      </c>
    </row>
    <row r="20" ht="12.75">
      <c r="D20" s="257">
        <f ca="1" t="shared" si="0"/>
        <v>0.04042187698961952</v>
      </c>
    </row>
    <row r="21" ht="12.75">
      <c r="D21" s="257">
        <f ca="1" t="shared" si="0"/>
        <v>0.32815910364220857</v>
      </c>
    </row>
    <row r="22" ht="12.75">
      <c r="D22" s="257">
        <f ca="1" t="shared" si="0"/>
        <v>0.8474962768167965</v>
      </c>
    </row>
    <row r="23" ht="12.75">
      <c r="D23" s="257">
        <f ca="1" t="shared" si="0"/>
        <v>0.3929084390122001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</cp:lastModifiedBy>
  <cp:lastPrinted>2009-06-03T09:41:38Z</cp:lastPrinted>
  <dcterms:created xsi:type="dcterms:W3CDTF">2017-01-27T21:07:09Z</dcterms:created>
  <dcterms:modified xsi:type="dcterms:W3CDTF">2017-01-27T21:07:09Z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