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5" activeTab="1"/>
  </bookViews>
  <sheets>
    <sheet name="V" sheetId="1" r:id="rId1"/>
    <sheet name="Battle" sheetId="2" r:id="rId2"/>
    <sheet name="FreeJump" sheetId="3" r:id="rId3"/>
    <sheet name="Слайды" sheetId="4" r:id="rId4"/>
    <sheet name="Подиумы" sheetId="5" r:id="rId5"/>
    <sheet name="1" sheetId="6" r:id="rId6"/>
  </sheets>
  <definedNames>
    <definedName name="_xlnm._FilterDatabase" localSheetId="5" hidden="1">'1'!$I$4:$P$41</definedName>
    <definedName name="Excel_BuiltIn__FilterDatabase_6">'1'!$J$4:$P$37</definedName>
    <definedName name="Excel_BuiltIn__FilterDatabase_6_1">'1'!$J$4:$P$37</definedName>
    <definedName name="Excel_BuiltIn_Criteria_6">'1'!$D$4:$P$4</definedName>
    <definedName name="_xlnm.Print_Area" localSheetId="5">'1'!$D$1:$P$63</definedName>
    <definedName name="_xlnm.Print_Area" localSheetId="2">'FreeJump'!$A$1:$BH$30</definedName>
    <definedName name="_xlnm.Print_Area" localSheetId="4">'Подиумы'!$A$1:$H$35</definedName>
    <definedName name="_xlnm.Print_Area" localSheetId="3">'Слайды'!$A$17:$S$40</definedName>
    <definedName name="_xlnm.Print_Titles" localSheetId="5">'1'!$1:$4</definedName>
    <definedName name="_xlnm.Print_Titles" localSheetId="1">'Battle'!$1:$2</definedName>
    <definedName name="_xlnm.Print_Titles" localSheetId="2">'FreeJump'!$1:$7</definedName>
    <definedName name="_xlnm.Print_Titles" localSheetId="3">'Слайды'!$1:$7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14"/>
            <color indexed="8"/>
            <rFont val="Times New Roman"/>
            <family val="1"/>
          </rPr>
          <t xml:space="preserve">Yes/No
</t>
        </r>
      </text>
    </comment>
  </commentList>
</comments>
</file>

<file path=xl/sharedStrings.xml><?xml version="1.0" encoding="utf-8"?>
<sst xmlns="http://schemas.openxmlformats.org/spreadsheetml/2006/main" count="553" uniqueCount="178">
  <si>
    <t>Instructions</t>
  </si>
  <si>
    <t>Hello ,</t>
  </si>
  <si>
    <t>Only write on yellows cells</t>
  </si>
  <si>
    <t>Always keep a virgin copy of the files, and always start from such a copy</t>
  </si>
  <si>
    <t>Hope this files will help you in your organisation.</t>
  </si>
  <si>
    <t>Thank you</t>
  </si>
  <si>
    <t>If you notice a failure or an improvement, please let me know.</t>
  </si>
  <si>
    <t xml:space="preserve">IFSA  </t>
  </si>
  <si>
    <t>Details</t>
  </si>
  <si>
    <t>Competition's Name</t>
  </si>
  <si>
    <t>Date and place</t>
  </si>
  <si>
    <t xml:space="preserve">Штраф за сбитый конус = </t>
  </si>
  <si>
    <t>секунды</t>
  </si>
  <si>
    <t>Женщины</t>
  </si>
  <si>
    <t>Итоговый результат</t>
  </si>
  <si>
    <t>Место</t>
  </si>
  <si>
    <t>Группа</t>
  </si>
  <si>
    <t>1/4</t>
  </si>
  <si>
    <t>QF1</t>
  </si>
  <si>
    <t>Полуфинал</t>
  </si>
  <si>
    <t>SF1</t>
  </si>
  <si>
    <t>QF1 #1</t>
  </si>
  <si>
    <t>QF2 #1</t>
  </si>
  <si>
    <t>Финал</t>
  </si>
  <si>
    <t>QF2</t>
  </si>
  <si>
    <t>QF3 #2</t>
  </si>
  <si>
    <t>Фадина Ольга</t>
  </si>
  <si>
    <t>QF4 #2</t>
  </si>
  <si>
    <t>Васильева Анна</t>
  </si>
  <si>
    <t>Первененок Оксана</t>
  </si>
  <si>
    <t>SF2</t>
  </si>
  <si>
    <t>Зеленина Елена</t>
  </si>
  <si>
    <t>QF1 #2</t>
  </si>
  <si>
    <t>Аглиулова Ольга</t>
  </si>
  <si>
    <t>QF2 #2</t>
  </si>
  <si>
    <t>QF3</t>
  </si>
  <si>
    <t>QF3 #1</t>
  </si>
  <si>
    <t>QF4 #1</t>
  </si>
  <si>
    <t>QF4</t>
  </si>
  <si>
    <t>Шеварутин Дмитрий</t>
  </si>
  <si>
    <t>Шалаев Иван</t>
  </si>
  <si>
    <t>Андреев Вадим</t>
  </si>
  <si>
    <t>Исламов Денис</t>
  </si>
  <si>
    <t>Рязанцев Кирилл</t>
  </si>
  <si>
    <t>Телегин Николай</t>
  </si>
  <si>
    <t>Дергачев Михаил</t>
  </si>
  <si>
    <t>Шитов Андрей</t>
  </si>
  <si>
    <t>Абдалов Алексей</t>
  </si>
  <si>
    <t>Гордин Роман</t>
  </si>
  <si>
    <t>Павлов Никита</t>
  </si>
  <si>
    <t>Юсипов Гаяз</t>
  </si>
  <si>
    <t>Малый Финал</t>
  </si>
  <si>
    <t>Козлов Тарас</t>
  </si>
  <si>
    <t>Могилев Илья</t>
  </si>
  <si>
    <t>Чебанок Роман</t>
  </si>
  <si>
    <t>Виноградов Глеб</t>
  </si>
  <si>
    <t>Агафонов Александр</t>
  </si>
  <si>
    <t>Кудреватых Александр</t>
  </si>
  <si>
    <t>Штраф</t>
  </si>
  <si>
    <t>X</t>
  </si>
  <si>
    <t>OK</t>
  </si>
  <si>
    <t>Прыжки в высоту</t>
  </si>
  <si>
    <t>Высота</t>
  </si>
  <si>
    <t>Фамилия</t>
  </si>
  <si>
    <t>Имя</t>
  </si>
  <si>
    <t>Город / Клуб</t>
  </si>
  <si>
    <t>PASS</t>
  </si>
  <si>
    <t>Результаты</t>
  </si>
  <si>
    <t>Кол-во штрафов</t>
  </si>
  <si>
    <t xml:space="preserve">Зеленина </t>
  </si>
  <si>
    <t>Елена</t>
  </si>
  <si>
    <t>v</t>
  </si>
  <si>
    <t>x</t>
  </si>
  <si>
    <t>Фадина</t>
  </si>
  <si>
    <t>Ольга</t>
  </si>
  <si>
    <t>-</t>
  </si>
  <si>
    <t>Григорьева</t>
  </si>
  <si>
    <t>Гудылина</t>
  </si>
  <si>
    <t>Мария</t>
  </si>
  <si>
    <t>Крыкова</t>
  </si>
  <si>
    <t>Наталья</t>
  </si>
  <si>
    <t>Мужчины</t>
  </si>
  <si>
    <t>Новиков</t>
  </si>
  <si>
    <t>Алексей</t>
  </si>
  <si>
    <t>Чебонок</t>
  </si>
  <si>
    <t>Роман</t>
  </si>
  <si>
    <t>Завражнов</t>
  </si>
  <si>
    <t>Иван</t>
  </si>
  <si>
    <t>Кирилл</t>
  </si>
  <si>
    <t>Колдыба</t>
  </si>
  <si>
    <t>Сергей</t>
  </si>
  <si>
    <t>Кудреватых</t>
  </si>
  <si>
    <t>Александр</t>
  </si>
  <si>
    <t>Гацко</t>
  </si>
  <si>
    <t>Виталий</t>
  </si>
  <si>
    <t>Фоминов</t>
  </si>
  <si>
    <t>Максим</t>
  </si>
  <si>
    <t>Андрей</t>
  </si>
  <si>
    <t>Шаффлы</t>
  </si>
  <si>
    <t>Слайд 1</t>
  </si>
  <si>
    <t>Слайд 2</t>
  </si>
  <si>
    <t>Слайд 3</t>
  </si>
  <si>
    <t>Техн.</t>
  </si>
  <si>
    <t>Стиль</t>
  </si>
  <si>
    <t>Длина</t>
  </si>
  <si>
    <t>Результат</t>
  </si>
  <si>
    <t>Общий результат</t>
  </si>
  <si>
    <t>Подиум стайл слалома</t>
  </si>
  <si>
    <t>Подиум прыжков высоту</t>
  </si>
  <si>
    <t>Прыжки в высоту, женщины</t>
  </si>
  <si>
    <t>см.</t>
  </si>
  <si>
    <t>Прыжки в высоту мужчины</t>
  </si>
  <si>
    <t>Подиум шаффлы</t>
  </si>
  <si>
    <t>Шаффлы, женщины</t>
  </si>
  <si>
    <t>Шаффлы, мужчины</t>
  </si>
  <si>
    <t>Контактные данные</t>
  </si>
  <si>
    <t>Оплата</t>
  </si>
  <si>
    <t>Пол</t>
  </si>
  <si>
    <t>Стайл Слалом</t>
  </si>
  <si>
    <t>Скоростной слалом</t>
  </si>
  <si>
    <t>Прыжки в высоту с трамплином</t>
  </si>
  <si>
    <t>Павлов</t>
  </si>
  <si>
    <t>Никита</t>
  </si>
  <si>
    <t>В. Новгород</t>
  </si>
  <si>
    <t>м</t>
  </si>
  <si>
    <t>Телегин</t>
  </si>
  <si>
    <t>Николай</t>
  </si>
  <si>
    <t>Москва</t>
  </si>
  <si>
    <t>Васильева</t>
  </si>
  <si>
    <t>Анна</t>
  </si>
  <si>
    <t>Санкт-Петербург</t>
  </si>
  <si>
    <t>Могилев</t>
  </si>
  <si>
    <t>Илья</t>
  </si>
  <si>
    <t>Агафонов</t>
  </si>
  <si>
    <t>Балашов</t>
  </si>
  <si>
    <t>Михаил</t>
  </si>
  <si>
    <t>Толмачев</t>
  </si>
  <si>
    <t>Филипп</t>
  </si>
  <si>
    <t>Виноградов</t>
  </si>
  <si>
    <t>Глеб</t>
  </si>
  <si>
    <t>ж</t>
  </si>
  <si>
    <t>Дергачев</t>
  </si>
  <si>
    <t>Антонов</t>
  </si>
  <si>
    <t>Химки</t>
  </si>
  <si>
    <t>Козлов</t>
  </si>
  <si>
    <t>Тарас</t>
  </si>
  <si>
    <t>Волгоград</t>
  </si>
  <si>
    <t xml:space="preserve">Первененок </t>
  </si>
  <si>
    <t>Оксана</t>
  </si>
  <si>
    <t>Гаяз</t>
  </si>
  <si>
    <t>Донат</t>
  </si>
  <si>
    <t>Вадим</t>
  </si>
  <si>
    <t>Аглиулова</t>
  </si>
  <si>
    <t>Шеварутин</t>
  </si>
  <si>
    <t>Дмитрий</t>
  </si>
  <si>
    <t>Абдалов</t>
  </si>
  <si>
    <t>Шитов</t>
  </si>
  <si>
    <t>?</t>
  </si>
  <si>
    <t>Feel The Style - 2009</t>
  </si>
  <si>
    <t>13 июня 2009, Санкт-Петербург</t>
  </si>
  <si>
    <t>Рязанцев</t>
  </si>
  <si>
    <t>Жигалов</t>
  </si>
  <si>
    <t>Гордин</t>
  </si>
  <si>
    <t>Исламов</t>
  </si>
  <si>
    <t>Денис</t>
  </si>
  <si>
    <t>Город</t>
  </si>
  <si>
    <t xml:space="preserve"> </t>
  </si>
  <si>
    <t>Первененок  Оксана</t>
  </si>
  <si>
    <t>Зеленина  Елена</t>
  </si>
  <si>
    <t>Юсипов</t>
  </si>
  <si>
    <t>Чебанок</t>
  </si>
  <si>
    <t>Хщенович</t>
  </si>
  <si>
    <t>Шалаев</t>
  </si>
  <si>
    <t>Друковский</t>
  </si>
  <si>
    <t>Андреев</t>
  </si>
  <si>
    <t>Балашов Михаил</t>
  </si>
  <si>
    <t>Battle Slalom, женщины</t>
  </si>
  <si>
    <t>Battle Slalom, мужчины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</si>
</sst>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16"/>
      <name val="Arial"/>
      <family val="2"/>
    </font>
    <font>
      <sz val="10"/>
      <color indexed="2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0"/>
      <color indexed="27"/>
      <name val="Arial"/>
      <family val="2"/>
    </font>
    <font>
      <u val="single"/>
      <sz val="10"/>
      <name val="Arial"/>
      <family val="2"/>
    </font>
    <font>
      <sz val="12"/>
      <color indexed="2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sz val="11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1" applyNumberFormat="0" applyAlignment="0" applyProtection="0"/>
    <xf numFmtId="0" fontId="49" fillId="42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1" applyNumberFormat="0" applyAlignment="0" applyProtection="0"/>
    <xf numFmtId="0" fontId="56" fillId="0" borderId="6" applyNumberFormat="0" applyFill="0" applyAlignment="0" applyProtection="0"/>
    <xf numFmtId="0" fontId="57" fillId="45" borderId="0" applyNumberFormat="0" applyBorder="0" applyAlignment="0" applyProtection="0"/>
    <xf numFmtId="0" fontId="0" fillId="46" borderId="7" applyNumberFormat="0" applyFont="0" applyAlignment="0" applyProtection="0"/>
    <xf numFmtId="0" fontId="58" fillId="41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3" fillId="13" borderId="10" applyNumberFormat="0" applyAlignment="0" applyProtection="0"/>
    <xf numFmtId="0" fontId="4" fillId="51" borderId="11" applyNumberFormat="0" applyAlignment="0" applyProtection="0"/>
    <xf numFmtId="0" fontId="5" fillId="51" borderId="10" applyNumberFormat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52" borderId="16" applyNumberFormat="0" applyAlignment="0" applyProtection="0"/>
    <xf numFmtId="0" fontId="11" fillId="0" borderId="0" applyNumberFormat="0" applyFill="0" applyBorder="0" applyAlignment="0" applyProtection="0"/>
    <xf numFmtId="0" fontId="12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4" borderId="17" applyNumberFormat="0" applyAlignment="0" applyProtection="0"/>
    <xf numFmtId="0" fontId="15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55" borderId="0" xfId="0" applyFont="1" applyFill="1" applyAlignment="1">
      <alignment/>
    </xf>
    <xf numFmtId="0" fontId="18" fillId="55" borderId="19" xfId="0" applyFont="1" applyFill="1" applyBorder="1" applyAlignment="1">
      <alignment/>
    </xf>
    <xf numFmtId="0" fontId="0" fillId="55" borderId="20" xfId="0" applyFont="1" applyFill="1" applyBorder="1" applyAlignment="1">
      <alignment/>
    </xf>
    <xf numFmtId="0" fontId="0" fillId="55" borderId="21" xfId="0" applyFont="1" applyFill="1" applyBorder="1" applyAlignment="1">
      <alignment/>
    </xf>
    <xf numFmtId="0" fontId="0" fillId="55" borderId="22" xfId="0" applyFont="1" applyFill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23" xfId="0" applyFont="1" applyFill="1" applyBorder="1" applyAlignment="1">
      <alignment/>
    </xf>
    <xf numFmtId="0" fontId="0" fillId="53" borderId="22" xfId="0" applyFont="1" applyFill="1" applyBorder="1" applyAlignment="1">
      <alignment/>
    </xf>
    <xf numFmtId="0" fontId="0" fillId="53" borderId="0" xfId="0" applyFont="1" applyFill="1" applyBorder="1" applyAlignment="1">
      <alignment/>
    </xf>
    <xf numFmtId="0" fontId="0" fillId="53" borderId="23" xfId="0" applyFont="1" applyFill="1" applyBorder="1" applyAlignment="1">
      <alignment/>
    </xf>
    <xf numFmtId="0" fontId="0" fillId="12" borderId="22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12" borderId="23" xfId="0" applyFont="1" applyFill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5" xfId="0" applyFont="1" applyFill="1" applyBorder="1" applyAlignment="1">
      <alignment/>
    </xf>
    <xf numFmtId="0" fontId="0" fillId="55" borderId="26" xfId="0" applyFont="1" applyFill="1" applyBorder="1" applyAlignment="1">
      <alignment horizontal="right"/>
    </xf>
    <xf numFmtId="0" fontId="0" fillId="53" borderId="26" xfId="0" applyFont="1" applyFill="1" applyBorder="1" applyAlignment="1">
      <alignment/>
    </xf>
    <xf numFmtId="0" fontId="19" fillId="55" borderId="0" xfId="0" applyFont="1" applyFill="1" applyAlignment="1">
      <alignment/>
    </xf>
    <xf numFmtId="3" fontId="19" fillId="12" borderId="27" xfId="0" applyNumberFormat="1" applyFont="1" applyFill="1" applyBorder="1" applyAlignment="1">
      <alignment horizontal="left"/>
    </xf>
    <xf numFmtId="3" fontId="19" fillId="12" borderId="27" xfId="0" applyNumberFormat="1" applyFont="1" applyFill="1" applyBorder="1" applyAlignment="1">
      <alignment/>
    </xf>
    <xf numFmtId="172" fontId="19" fillId="53" borderId="27" xfId="0" applyNumberFormat="1" applyFont="1" applyFill="1" applyBorder="1" applyAlignment="1">
      <alignment horizontal="center"/>
    </xf>
    <xf numFmtId="0" fontId="0" fillId="0" borderId="0" xfId="96" applyFont="1">
      <alignment/>
      <protection/>
    </xf>
    <xf numFmtId="0" fontId="21" fillId="0" borderId="0" xfId="96" applyFont="1">
      <alignment/>
      <protection/>
    </xf>
    <xf numFmtId="0" fontId="22" fillId="0" borderId="0" xfId="96" applyFont="1">
      <alignment/>
      <protection/>
    </xf>
    <xf numFmtId="0" fontId="20" fillId="0" borderId="28" xfId="96" applyFont="1" applyBorder="1">
      <alignment/>
      <protection/>
    </xf>
    <xf numFmtId="49" fontId="23" fillId="0" borderId="29" xfId="96" applyNumberFormat="1" applyFont="1" applyBorder="1" applyAlignment="1">
      <alignment horizontal="center"/>
      <protection/>
    </xf>
    <xf numFmtId="0" fontId="23" fillId="0" borderId="30" xfId="96" applyFont="1" applyBorder="1" applyAlignment="1">
      <alignment horizontal="center"/>
      <protection/>
    </xf>
    <xf numFmtId="0" fontId="0" fillId="0" borderId="0" xfId="96" applyFont="1" applyBorder="1">
      <alignment/>
      <protection/>
    </xf>
    <xf numFmtId="0" fontId="21" fillId="0" borderId="0" xfId="96" applyFont="1" applyBorder="1">
      <alignment/>
      <protection/>
    </xf>
    <xf numFmtId="0" fontId="22" fillId="0" borderId="31" xfId="96" applyFont="1" applyBorder="1">
      <alignment/>
      <protection/>
    </xf>
    <xf numFmtId="0" fontId="0" fillId="0" borderId="32" xfId="96" applyFont="1" applyBorder="1">
      <alignment/>
      <protection/>
    </xf>
    <xf numFmtId="0" fontId="21" fillId="0" borderId="33" xfId="96" applyFont="1" applyBorder="1">
      <alignment/>
      <protection/>
    </xf>
    <xf numFmtId="0" fontId="0" fillId="0" borderId="34" xfId="96" applyFont="1" applyBorder="1">
      <alignment/>
      <protection/>
    </xf>
    <xf numFmtId="0" fontId="0" fillId="0" borderId="35" xfId="97" applyFont="1" applyBorder="1">
      <alignment/>
      <protection/>
    </xf>
    <xf numFmtId="0" fontId="25" fillId="0" borderId="36" xfId="96" applyFont="1" applyBorder="1">
      <alignment/>
      <protection/>
    </xf>
    <xf numFmtId="0" fontId="0" fillId="0" borderId="37" xfId="96" applyFont="1" applyBorder="1">
      <alignment/>
      <protection/>
    </xf>
    <xf numFmtId="0" fontId="0" fillId="0" borderId="38" xfId="97" applyFont="1" applyBorder="1">
      <alignment/>
      <protection/>
    </xf>
    <xf numFmtId="0" fontId="25" fillId="0" borderId="39" xfId="96" applyFont="1" applyBorder="1">
      <alignment/>
      <protection/>
    </xf>
    <xf numFmtId="0" fontId="0" fillId="0" borderId="40" xfId="96" applyFont="1" applyBorder="1">
      <alignment/>
      <protection/>
    </xf>
    <xf numFmtId="0" fontId="0" fillId="0" borderId="41" xfId="97" applyFont="1" applyBorder="1">
      <alignment/>
      <protection/>
    </xf>
    <xf numFmtId="0" fontId="25" fillId="0" borderId="42" xfId="96" applyFont="1" applyBorder="1">
      <alignment/>
      <protection/>
    </xf>
    <xf numFmtId="0" fontId="25" fillId="0" borderId="0" xfId="96" applyFont="1" applyBorder="1">
      <alignment/>
      <protection/>
    </xf>
    <xf numFmtId="0" fontId="24" fillId="0" borderId="31" xfId="96" applyFont="1" applyBorder="1">
      <alignment/>
      <protection/>
    </xf>
    <xf numFmtId="0" fontId="24" fillId="0" borderId="33" xfId="96" applyFont="1" applyBorder="1" applyAlignment="1">
      <alignment horizontal="center"/>
      <protection/>
    </xf>
    <xf numFmtId="0" fontId="25" fillId="0" borderId="33" xfId="96" applyFont="1" applyBorder="1">
      <alignment/>
      <protection/>
    </xf>
    <xf numFmtId="0" fontId="0" fillId="0" borderId="0" xfId="96" applyFont="1" applyFill="1" applyBorder="1">
      <alignment/>
      <protection/>
    </xf>
    <xf numFmtId="0" fontId="27" fillId="0" borderId="0" xfId="96" applyFont="1" applyBorder="1" applyAlignment="1">
      <alignment horizontal="center"/>
      <protection/>
    </xf>
    <xf numFmtId="0" fontId="20" fillId="0" borderId="31" xfId="96" applyFont="1" applyBorder="1">
      <alignment/>
      <protection/>
    </xf>
    <xf numFmtId="0" fontId="25" fillId="0" borderId="0" xfId="96" applyFont="1">
      <alignment/>
      <protection/>
    </xf>
    <xf numFmtId="3" fontId="0" fillId="53" borderId="23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/>
    </xf>
    <xf numFmtId="0" fontId="29" fillId="55" borderId="0" xfId="0" applyFont="1" applyFill="1" applyAlignment="1">
      <alignment/>
    </xf>
    <xf numFmtId="4" fontId="23" fillId="56" borderId="31" xfId="0" applyNumberFormat="1" applyFont="1" applyFill="1" applyBorder="1" applyAlignment="1">
      <alignment/>
    </xf>
    <xf numFmtId="4" fontId="23" fillId="56" borderId="32" xfId="0" applyNumberFormat="1" applyFont="1" applyFill="1" applyBorder="1" applyAlignment="1">
      <alignment/>
    </xf>
    <xf numFmtId="3" fontId="0" fillId="56" borderId="32" xfId="0" applyNumberFormat="1" applyFont="1" applyFill="1" applyBorder="1" applyAlignment="1">
      <alignment/>
    </xf>
    <xf numFmtId="4" fontId="30" fillId="56" borderId="32" xfId="0" applyNumberFormat="1" applyFont="1" applyFill="1" applyBorder="1" applyAlignment="1">
      <alignment horizontal="center"/>
    </xf>
    <xf numFmtId="0" fontId="0" fillId="56" borderId="32" xfId="0" applyFont="1" applyFill="1" applyBorder="1" applyAlignment="1">
      <alignment/>
    </xf>
    <xf numFmtId="3" fontId="0" fillId="56" borderId="33" xfId="0" applyNumberFormat="1" applyFont="1" applyFill="1" applyBorder="1" applyAlignment="1">
      <alignment/>
    </xf>
    <xf numFmtId="0" fontId="0" fillId="55" borderId="43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55" borderId="38" xfId="0" applyFont="1" applyFill="1" applyBorder="1" applyAlignment="1">
      <alignment/>
    </xf>
    <xf numFmtId="4" fontId="23" fillId="56" borderId="44" xfId="0" applyNumberFormat="1" applyFont="1" applyFill="1" applyBorder="1" applyAlignment="1">
      <alignment/>
    </xf>
    <xf numFmtId="4" fontId="23" fillId="56" borderId="45" xfId="0" applyNumberFormat="1" applyFont="1" applyFill="1" applyBorder="1" applyAlignment="1">
      <alignment/>
    </xf>
    <xf numFmtId="3" fontId="0" fillId="56" borderId="45" xfId="0" applyNumberFormat="1" applyFont="1" applyFill="1" applyBorder="1" applyAlignment="1">
      <alignment/>
    </xf>
    <xf numFmtId="4" fontId="30" fillId="56" borderId="45" xfId="0" applyNumberFormat="1" applyFont="1" applyFill="1" applyBorder="1" applyAlignment="1">
      <alignment horizontal="center"/>
    </xf>
    <xf numFmtId="0" fontId="0" fillId="56" borderId="45" xfId="0" applyFont="1" applyFill="1" applyBorder="1" applyAlignment="1">
      <alignment/>
    </xf>
    <xf numFmtId="3" fontId="0" fillId="56" borderId="46" xfId="0" applyNumberFormat="1" applyFont="1" applyFill="1" applyBorder="1" applyAlignment="1">
      <alignment/>
    </xf>
    <xf numFmtId="0" fontId="0" fillId="55" borderId="47" xfId="0" applyFont="1" applyFill="1" applyBorder="1" applyAlignment="1">
      <alignment/>
    </xf>
    <xf numFmtId="0" fontId="0" fillId="22" borderId="48" xfId="0" applyFont="1" applyFill="1" applyBorder="1" applyAlignment="1">
      <alignment/>
    </xf>
    <xf numFmtId="0" fontId="31" fillId="55" borderId="0" xfId="0" applyFont="1" applyFill="1" applyBorder="1" applyAlignment="1">
      <alignment/>
    </xf>
    <xf numFmtId="0" fontId="23" fillId="55" borderId="0" xfId="0" applyFont="1" applyFill="1" applyBorder="1" applyAlignment="1">
      <alignment/>
    </xf>
    <xf numFmtId="3" fontId="0" fillId="12" borderId="49" xfId="0" applyNumberFormat="1" applyFont="1" applyFill="1" applyBorder="1" applyAlignment="1">
      <alignment horizontal="center" vertical="center" wrapText="1"/>
    </xf>
    <xf numFmtId="3" fontId="0" fillId="12" borderId="50" xfId="0" applyNumberFormat="1" applyFont="1" applyFill="1" applyBorder="1" applyAlignment="1">
      <alignment horizontal="center" vertical="center" wrapText="1"/>
    </xf>
    <xf numFmtId="1" fontId="0" fillId="53" borderId="31" xfId="0" applyNumberFormat="1" applyFont="1" applyFill="1" applyBorder="1" applyAlignment="1">
      <alignment/>
    </xf>
    <xf numFmtId="1" fontId="32" fillId="12" borderId="32" xfId="0" applyNumberFormat="1" applyFont="1" applyFill="1" applyBorder="1" applyAlignment="1">
      <alignment/>
    </xf>
    <xf numFmtId="1" fontId="32" fillId="12" borderId="51" xfId="0" applyNumberFormat="1" applyFont="1" applyFill="1" applyBorder="1" applyAlignment="1">
      <alignment/>
    </xf>
    <xf numFmtId="1" fontId="0" fillId="55" borderId="50" xfId="0" applyNumberFormat="1" applyFont="1" applyFill="1" applyBorder="1" applyAlignment="1">
      <alignment/>
    </xf>
    <xf numFmtId="1" fontId="0" fillId="53" borderId="52" xfId="0" applyNumberFormat="1" applyFont="1" applyFill="1" applyBorder="1" applyAlignment="1">
      <alignment/>
    </xf>
    <xf numFmtId="1" fontId="0" fillId="53" borderId="32" xfId="0" applyNumberFormat="1" applyFont="1" applyFill="1" applyBorder="1" applyAlignment="1">
      <alignment/>
    </xf>
    <xf numFmtId="1" fontId="32" fillId="12" borderId="33" xfId="0" applyNumberFormat="1" applyFont="1" applyFill="1" applyBorder="1" applyAlignment="1">
      <alignment/>
    </xf>
    <xf numFmtId="2" fontId="0" fillId="55" borderId="23" xfId="0" applyNumberFormat="1" applyFont="1" applyFill="1" applyBorder="1" applyAlignment="1">
      <alignment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3" fontId="0" fillId="12" borderId="53" xfId="0" applyNumberFormat="1" applyFont="1" applyFill="1" applyBorder="1" applyAlignment="1">
      <alignment horizontal="center" vertical="center" wrapText="1"/>
    </xf>
    <xf numFmtId="3" fontId="0" fillId="12" borderId="54" xfId="0" applyNumberFormat="1" applyFont="1" applyFill="1" applyBorder="1" applyAlignment="1">
      <alignment horizontal="center" vertical="center" wrapText="1"/>
    </xf>
    <xf numFmtId="0" fontId="0" fillId="12" borderId="44" xfId="0" applyFont="1" applyFill="1" applyBorder="1" applyAlignment="1">
      <alignment/>
    </xf>
    <xf numFmtId="0" fontId="0" fillId="12" borderId="45" xfId="0" applyFont="1" applyFill="1" applyBorder="1" applyAlignment="1">
      <alignment/>
    </xf>
    <xf numFmtId="0" fontId="0" fillId="12" borderId="55" xfId="0" applyFont="1" applyFill="1" applyBorder="1" applyAlignment="1">
      <alignment/>
    </xf>
    <xf numFmtId="0" fontId="0" fillId="55" borderId="45" xfId="0" applyFont="1" applyFill="1" applyBorder="1" applyAlignment="1">
      <alignment/>
    </xf>
    <xf numFmtId="0" fontId="0" fillId="12" borderId="56" xfId="0" applyFont="1" applyFill="1" applyBorder="1" applyAlignment="1">
      <alignment/>
    </xf>
    <xf numFmtId="0" fontId="0" fillId="12" borderId="46" xfId="0" applyFont="1" applyFill="1" applyBorder="1" applyAlignment="1">
      <alignment/>
    </xf>
    <xf numFmtId="0" fontId="21" fillId="12" borderId="57" xfId="0" applyFont="1" applyFill="1" applyBorder="1" applyAlignment="1">
      <alignment/>
    </xf>
    <xf numFmtId="0" fontId="21" fillId="0" borderId="57" xfId="0" applyFont="1" applyBorder="1" applyAlignment="1">
      <alignment horizontal="center" wrapText="1"/>
    </xf>
    <xf numFmtId="0" fontId="21" fillId="9" borderId="57" xfId="0" applyFont="1" applyFill="1" applyBorder="1" applyAlignment="1">
      <alignment horizontal="center"/>
    </xf>
    <xf numFmtId="0" fontId="33" fillId="55" borderId="0" xfId="0" applyFont="1" applyFill="1" applyBorder="1" applyAlignment="1">
      <alignment/>
    </xf>
    <xf numFmtId="0" fontId="21" fillId="53" borderId="38" xfId="0" applyFont="1" applyFill="1" applyBorder="1" applyAlignment="1">
      <alignment/>
    </xf>
    <xf numFmtId="0" fontId="0" fillId="53" borderId="38" xfId="0" applyFont="1" applyFill="1" applyBorder="1" applyAlignment="1">
      <alignment/>
    </xf>
    <xf numFmtId="0" fontId="27" fillId="55" borderId="0" xfId="0" applyFont="1" applyFill="1" applyAlignment="1">
      <alignment/>
    </xf>
    <xf numFmtId="2" fontId="27" fillId="53" borderId="27" xfId="0" applyNumberFormat="1" applyFont="1" applyFill="1" applyBorder="1" applyAlignment="1">
      <alignment/>
    </xf>
    <xf numFmtId="0" fontId="23" fillId="53" borderId="35" xfId="0" applyFont="1" applyFill="1" applyBorder="1" applyAlignment="1">
      <alignment horizontal="center"/>
    </xf>
    <xf numFmtId="0" fontId="23" fillId="53" borderId="36" xfId="0" applyFont="1" applyFill="1" applyBorder="1" applyAlignment="1">
      <alignment horizontal="center"/>
    </xf>
    <xf numFmtId="0" fontId="27" fillId="53" borderId="27" xfId="0" applyFont="1" applyFill="1" applyBorder="1" applyAlignment="1">
      <alignment horizontal="center"/>
    </xf>
    <xf numFmtId="0" fontId="27" fillId="53" borderId="58" xfId="0" applyFont="1" applyFill="1" applyBorder="1" applyAlignment="1">
      <alignment horizontal="center"/>
    </xf>
    <xf numFmtId="0" fontId="27" fillId="53" borderId="48" xfId="0" applyFont="1" applyFill="1" applyBorder="1" applyAlignment="1">
      <alignment horizontal="center"/>
    </xf>
    <xf numFmtId="0" fontId="27" fillId="13" borderId="0" xfId="0" applyFont="1" applyFill="1" applyBorder="1" applyAlignment="1">
      <alignment/>
    </xf>
    <xf numFmtId="1" fontId="27" fillId="13" borderId="38" xfId="0" applyNumberFormat="1" applyFont="1" applyFill="1" applyBorder="1" applyAlignment="1">
      <alignment horizontal="center"/>
    </xf>
    <xf numFmtId="0" fontId="27" fillId="13" borderId="38" xfId="0" applyFont="1" applyFill="1" applyBorder="1" applyAlignment="1">
      <alignment horizontal="center"/>
    </xf>
    <xf numFmtId="0" fontId="27" fillId="53" borderId="38" xfId="0" applyFont="1" applyFill="1" applyBorder="1" applyAlignment="1">
      <alignment horizontal="center"/>
    </xf>
    <xf numFmtId="0" fontId="23" fillId="53" borderId="37" xfId="0" applyFont="1" applyFill="1" applyBorder="1" applyAlignment="1">
      <alignment/>
    </xf>
    <xf numFmtId="0" fontId="23" fillId="53" borderId="38" xfId="0" applyFont="1" applyFill="1" applyBorder="1" applyAlignment="1">
      <alignment/>
    </xf>
    <xf numFmtId="0" fontId="23" fillId="53" borderId="39" xfId="0" applyFont="1" applyFill="1" applyBorder="1" applyAlignment="1">
      <alignment/>
    </xf>
    <xf numFmtId="0" fontId="23" fillId="53" borderId="37" xfId="0" applyFont="1" applyFill="1" applyBorder="1" applyAlignment="1">
      <alignment horizontal="center"/>
    </xf>
    <xf numFmtId="0" fontId="23" fillId="53" borderId="38" xfId="0" applyFont="1" applyFill="1" applyBorder="1" applyAlignment="1">
      <alignment horizontal="center"/>
    </xf>
    <xf numFmtId="0" fontId="23" fillId="53" borderId="3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7" fillId="55" borderId="0" xfId="0" applyFont="1" applyFill="1" applyBorder="1" applyAlignment="1">
      <alignment/>
    </xf>
    <xf numFmtId="0" fontId="27" fillId="55" borderId="0" xfId="0" applyFont="1" applyFill="1" applyBorder="1" applyAlignment="1">
      <alignment horizontal="center"/>
    </xf>
    <xf numFmtId="3" fontId="27" fillId="55" borderId="0" xfId="0" applyNumberFormat="1" applyFont="1" applyFill="1" applyBorder="1" applyAlignment="1">
      <alignment horizontal="center"/>
    </xf>
    <xf numFmtId="0" fontId="34" fillId="55" borderId="0" xfId="0" applyFont="1" applyFill="1" applyAlignment="1">
      <alignment horizontal="center"/>
    </xf>
    <xf numFmtId="0" fontId="27" fillId="55" borderId="0" xfId="0" applyFont="1" applyFill="1" applyAlignment="1">
      <alignment horizontal="center"/>
    </xf>
    <xf numFmtId="1" fontId="27" fillId="55" borderId="0" xfId="0" applyNumberFormat="1" applyFont="1" applyFill="1" applyAlignment="1">
      <alignment/>
    </xf>
    <xf numFmtId="3" fontId="27" fillId="53" borderId="3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55" borderId="23" xfId="0" applyNumberFormat="1" applyFont="1" applyFill="1" applyBorder="1" applyAlignment="1">
      <alignment/>
    </xf>
    <xf numFmtId="4" fontId="0" fillId="53" borderId="0" xfId="0" applyNumberFormat="1" applyFont="1" applyFill="1" applyAlignment="1">
      <alignment/>
    </xf>
    <xf numFmtId="0" fontId="0" fillId="12" borderId="59" xfId="0" applyFont="1" applyFill="1" applyBorder="1" applyAlignment="1">
      <alignment/>
    </xf>
    <xf numFmtId="2" fontId="0" fillId="12" borderId="59" xfId="0" applyNumberFormat="1" applyFont="1" applyFill="1" applyBorder="1" applyAlignment="1">
      <alignment/>
    </xf>
    <xf numFmtId="2" fontId="0" fillId="12" borderId="0" xfId="0" applyNumberFormat="1" applyFont="1" applyFill="1" applyBorder="1" applyAlignment="1">
      <alignment/>
    </xf>
    <xf numFmtId="4" fontId="0" fillId="56" borderId="32" xfId="0" applyNumberFormat="1" applyFont="1" applyFill="1" applyBorder="1" applyAlignment="1">
      <alignment/>
    </xf>
    <xf numFmtId="2" fontId="0" fillId="56" borderId="32" xfId="0" applyNumberFormat="1" applyFont="1" applyFill="1" applyBorder="1" applyAlignment="1">
      <alignment/>
    </xf>
    <xf numFmtId="2" fontId="0" fillId="56" borderId="33" xfId="0" applyNumberFormat="1" applyFont="1" applyFill="1" applyBorder="1" applyAlignment="1">
      <alignment/>
    </xf>
    <xf numFmtId="4" fontId="0" fillId="56" borderId="45" xfId="0" applyNumberFormat="1" applyFont="1" applyFill="1" applyBorder="1" applyAlignment="1">
      <alignment/>
    </xf>
    <xf numFmtId="2" fontId="0" fillId="56" borderId="45" xfId="0" applyNumberFormat="1" applyFont="1" applyFill="1" applyBorder="1" applyAlignment="1">
      <alignment/>
    </xf>
    <xf numFmtId="2" fontId="0" fillId="56" borderId="46" xfId="0" applyNumberFormat="1" applyFont="1" applyFill="1" applyBorder="1" applyAlignment="1">
      <alignment/>
    </xf>
    <xf numFmtId="3" fontId="35" fillId="55" borderId="0" xfId="0" applyNumberFormat="1" applyFont="1" applyFill="1" applyBorder="1" applyAlignment="1">
      <alignment/>
    </xf>
    <xf numFmtId="4" fontId="0" fillId="55" borderId="0" xfId="0" applyNumberFormat="1" applyFont="1" applyFill="1" applyBorder="1" applyAlignment="1">
      <alignment/>
    </xf>
    <xf numFmtId="2" fontId="0" fillId="55" borderId="0" xfId="0" applyNumberFormat="1" applyFont="1" applyFill="1" applyBorder="1" applyAlignment="1">
      <alignment/>
    </xf>
    <xf numFmtId="3" fontId="23" fillId="55" borderId="0" xfId="0" applyNumberFormat="1" applyFont="1" applyFill="1" applyBorder="1" applyAlignment="1">
      <alignment/>
    </xf>
    <xf numFmtId="3" fontId="31" fillId="55" borderId="0" xfId="0" applyNumberFormat="1" applyFont="1" applyFill="1" applyBorder="1" applyAlignment="1">
      <alignment/>
    </xf>
    <xf numFmtId="4" fontId="23" fillId="20" borderId="19" xfId="0" applyNumberFormat="1" applyFont="1" applyFill="1" applyBorder="1" applyAlignment="1">
      <alignment/>
    </xf>
    <xf numFmtId="4" fontId="23" fillId="20" borderId="20" xfId="0" applyNumberFormat="1" applyFont="1" applyFill="1" applyBorder="1" applyAlignment="1">
      <alignment/>
    </xf>
    <xf numFmtId="0" fontId="0" fillId="20" borderId="21" xfId="0" applyFont="1" applyFill="1" applyBorder="1" applyAlignment="1">
      <alignment/>
    </xf>
    <xf numFmtId="2" fontId="0" fillId="20" borderId="43" xfId="0" applyNumberFormat="1" applyFont="1" applyFill="1" applyBorder="1" applyAlignment="1">
      <alignment/>
    </xf>
    <xf numFmtId="3" fontId="0" fillId="12" borderId="38" xfId="0" applyNumberFormat="1" applyFont="1" applyFill="1" applyBorder="1" applyAlignment="1">
      <alignment horizontal="center" vertical="center" wrapText="1"/>
    </xf>
    <xf numFmtId="3" fontId="0" fillId="55" borderId="23" xfId="0" applyNumberFormat="1" applyFont="1" applyFill="1" applyBorder="1" applyAlignment="1">
      <alignment horizontal="center" vertical="center" wrapText="1"/>
    </xf>
    <xf numFmtId="4" fontId="0" fillId="12" borderId="38" xfId="0" applyNumberFormat="1" applyFont="1" applyFill="1" applyBorder="1" applyAlignment="1">
      <alignment horizontal="center" vertical="center" wrapText="1"/>
    </xf>
    <xf numFmtId="0" fontId="0" fillId="12" borderId="38" xfId="0" applyFont="1" applyFill="1" applyBorder="1" applyAlignment="1">
      <alignment horizontal="center" vertical="center" wrapText="1"/>
    </xf>
    <xf numFmtId="0" fontId="0" fillId="55" borderId="38" xfId="0" applyFont="1" applyFill="1" applyBorder="1" applyAlignment="1">
      <alignment horizontal="center" vertical="center" wrapText="1"/>
    </xf>
    <xf numFmtId="2" fontId="0" fillId="12" borderId="38" xfId="0" applyNumberFormat="1" applyFont="1" applyFill="1" applyBorder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18" fillId="55" borderId="0" xfId="0" applyFont="1" applyFill="1" applyAlignment="1">
      <alignment/>
    </xf>
    <xf numFmtId="3" fontId="0" fillId="53" borderId="38" xfId="0" applyNumberFormat="1" applyFont="1" applyFill="1" applyBorder="1" applyAlignment="1">
      <alignment/>
    </xf>
    <xf numFmtId="3" fontId="0" fillId="55" borderId="38" xfId="0" applyNumberFormat="1" applyFont="1" applyFill="1" applyBorder="1" applyAlignment="1">
      <alignment/>
    </xf>
    <xf numFmtId="4" fontId="0" fillId="53" borderId="38" xfId="0" applyNumberFormat="1" applyFont="1" applyFill="1" applyBorder="1" applyAlignment="1">
      <alignment/>
    </xf>
    <xf numFmtId="4" fontId="0" fillId="12" borderId="38" xfId="0" applyNumberFormat="1" applyFont="1" applyFill="1" applyBorder="1" applyAlignment="1">
      <alignment/>
    </xf>
    <xf numFmtId="0" fontId="0" fillId="55" borderId="0" xfId="0" applyFont="1" applyFill="1" applyAlignment="1">
      <alignment horizontal="center" vertical="top" wrapText="1"/>
    </xf>
    <xf numFmtId="2" fontId="0" fillId="12" borderId="38" xfId="0" applyNumberFormat="1" applyFont="1" applyFill="1" applyBorder="1" applyAlignment="1">
      <alignment/>
    </xf>
    <xf numFmtId="3" fontId="0" fillId="55" borderId="0" xfId="0" applyNumberFormat="1" applyFont="1" applyFill="1" applyAlignment="1">
      <alignment/>
    </xf>
    <xf numFmtId="4" fontId="23" fillId="56" borderId="28" xfId="0" applyNumberFormat="1" applyFont="1" applyFill="1" applyBorder="1" applyAlignment="1">
      <alignment/>
    </xf>
    <xf numFmtId="4" fontId="23" fillId="56" borderId="29" xfId="0" applyNumberFormat="1" applyFont="1" applyFill="1" applyBorder="1" applyAlignment="1">
      <alignment/>
    </xf>
    <xf numFmtId="4" fontId="30" fillId="56" borderId="29" xfId="0" applyNumberFormat="1" applyFont="1" applyFill="1" applyBorder="1" applyAlignment="1">
      <alignment horizontal="center"/>
    </xf>
    <xf numFmtId="3" fontId="0" fillId="56" borderId="30" xfId="0" applyNumberFormat="1" applyFont="1" applyFill="1" applyBorder="1" applyAlignment="1">
      <alignment/>
    </xf>
    <xf numFmtId="0" fontId="0" fillId="12" borderId="19" xfId="0" applyFont="1" applyFill="1" applyBorder="1" applyAlignment="1">
      <alignment horizontal="left"/>
    </xf>
    <xf numFmtId="4" fontId="0" fillId="12" borderId="21" xfId="0" applyNumberFormat="1" applyFont="1" applyFill="1" applyBorder="1" applyAlignment="1">
      <alignment/>
    </xf>
    <xf numFmtId="3" fontId="0" fillId="9" borderId="38" xfId="0" applyNumberFormat="1" applyFont="1" applyFill="1" applyBorder="1" applyAlignment="1">
      <alignment horizontal="center"/>
    </xf>
    <xf numFmtId="0" fontId="0" fillId="12" borderId="48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6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7" fillId="12" borderId="60" xfId="0" applyFont="1" applyFill="1" applyBorder="1" applyAlignment="1">
      <alignment horizontal="center" vertical="center" wrapText="1"/>
    </xf>
    <xf numFmtId="0" fontId="37" fillId="12" borderId="61" xfId="0" applyFont="1" applyFill="1" applyBorder="1" applyAlignment="1">
      <alignment horizontal="center" vertical="center" wrapText="1"/>
    </xf>
    <xf numFmtId="0" fontId="37" fillId="12" borderId="62" xfId="0" applyFont="1" applyFill="1" applyBorder="1" applyAlignment="1">
      <alignment horizontal="center" vertical="center" wrapText="1"/>
    </xf>
    <xf numFmtId="0" fontId="37" fillId="12" borderId="63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1" fillId="53" borderId="38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57" xfId="97" applyFont="1" applyBorder="1">
      <alignment/>
      <protection/>
    </xf>
    <xf numFmtId="0" fontId="23" fillId="0" borderId="32" xfId="96" applyFont="1" applyBorder="1">
      <alignment/>
      <protection/>
    </xf>
    <xf numFmtId="0" fontId="23" fillId="0" borderId="33" xfId="96" applyFont="1" applyBorder="1" applyAlignment="1">
      <alignment horizontal="center"/>
      <protection/>
    </xf>
    <xf numFmtId="0" fontId="22" fillId="0" borderId="64" xfId="96" applyFont="1" applyBorder="1">
      <alignment/>
      <protection/>
    </xf>
    <xf numFmtId="0" fontId="0" fillId="0" borderId="65" xfId="96" applyFont="1" applyBorder="1">
      <alignment/>
      <protection/>
    </xf>
    <xf numFmtId="0" fontId="21" fillId="0" borderId="66" xfId="96" applyFont="1" applyBorder="1">
      <alignment/>
      <protection/>
    </xf>
    <xf numFmtId="0" fontId="0" fillId="0" borderId="67" xfId="96" applyFont="1" applyBorder="1">
      <alignment/>
      <protection/>
    </xf>
    <xf numFmtId="0" fontId="0" fillId="0" borderId="68" xfId="97" applyFont="1" applyBorder="1">
      <alignment/>
      <protection/>
    </xf>
    <xf numFmtId="0" fontId="25" fillId="0" borderId="69" xfId="96" applyFont="1" applyBorder="1">
      <alignment/>
      <protection/>
    </xf>
    <xf numFmtId="0" fontId="0" fillId="0" borderId="70" xfId="96" applyFont="1" applyBorder="1">
      <alignment/>
      <protection/>
    </xf>
    <xf numFmtId="0" fontId="25" fillId="0" borderId="71" xfId="96" applyFont="1" applyBorder="1">
      <alignment/>
      <protection/>
    </xf>
    <xf numFmtId="0" fontId="0" fillId="0" borderId="72" xfId="96" applyFont="1" applyBorder="1">
      <alignment/>
      <protection/>
    </xf>
    <xf numFmtId="0" fontId="0" fillId="0" borderId="73" xfId="97" applyFont="1" applyBorder="1">
      <alignment/>
      <protection/>
    </xf>
    <xf numFmtId="0" fontId="25" fillId="0" borderId="74" xfId="96" applyFont="1" applyBorder="1">
      <alignment/>
      <protection/>
    </xf>
    <xf numFmtId="0" fontId="0" fillId="0" borderId="75" xfId="97" applyFont="1" applyBorder="1">
      <alignment/>
      <protection/>
    </xf>
    <xf numFmtId="0" fontId="0" fillId="0" borderId="43" xfId="97" applyFont="1" applyBorder="1">
      <alignment/>
      <protection/>
    </xf>
    <xf numFmtId="0" fontId="0" fillId="0" borderId="76" xfId="97" applyFont="1" applyBorder="1">
      <alignment/>
      <protection/>
    </xf>
    <xf numFmtId="0" fontId="0" fillId="0" borderId="77" xfId="97" applyFont="1" applyBorder="1">
      <alignment/>
      <protection/>
    </xf>
    <xf numFmtId="0" fontId="25" fillId="0" borderId="78" xfId="96" applyFont="1" applyBorder="1">
      <alignment/>
      <protection/>
    </xf>
    <xf numFmtId="0" fontId="0" fillId="0" borderId="79" xfId="97" applyFont="1" applyBorder="1">
      <alignment/>
      <protection/>
    </xf>
    <xf numFmtId="0" fontId="25" fillId="0" borderId="80" xfId="96" applyFont="1" applyBorder="1">
      <alignment/>
      <protection/>
    </xf>
    <xf numFmtId="0" fontId="0" fillId="0" borderId="81" xfId="97" applyFont="1" applyBorder="1">
      <alignment/>
      <protection/>
    </xf>
    <xf numFmtId="0" fontId="25" fillId="0" borderId="82" xfId="96" applyFont="1" applyBorder="1">
      <alignment/>
      <protection/>
    </xf>
    <xf numFmtId="0" fontId="0" fillId="0" borderId="67" xfId="97" applyFont="1" applyBorder="1">
      <alignment/>
      <protection/>
    </xf>
    <xf numFmtId="0" fontId="0" fillId="0" borderId="70" xfId="97" applyFont="1" applyBorder="1">
      <alignment/>
      <protection/>
    </xf>
    <xf numFmtId="0" fontId="0" fillId="0" borderId="72" xfId="97" applyFont="1" applyBorder="1">
      <alignment/>
      <protection/>
    </xf>
    <xf numFmtId="0" fontId="24" fillId="0" borderId="49" xfId="96" applyFont="1" applyBorder="1">
      <alignment/>
      <protection/>
    </xf>
    <xf numFmtId="0" fontId="24" fillId="0" borderId="83" xfId="96" applyFont="1" applyBorder="1" applyAlignment="1">
      <alignment horizontal="center"/>
      <protection/>
    </xf>
    <xf numFmtId="0" fontId="0" fillId="13" borderId="84" xfId="96" applyFont="1" applyFill="1" applyBorder="1">
      <alignment/>
      <protection/>
    </xf>
    <xf numFmtId="0" fontId="0" fillId="0" borderId="84" xfId="96" applyFont="1" applyFill="1" applyBorder="1">
      <alignment/>
      <protection/>
    </xf>
    <xf numFmtId="0" fontId="0" fillId="13" borderId="77" xfId="96" applyFont="1" applyFill="1" applyBorder="1">
      <alignment/>
      <protection/>
    </xf>
    <xf numFmtId="0" fontId="28" fillId="13" borderId="85" xfId="96" applyFont="1" applyFill="1" applyBorder="1" applyAlignment="1">
      <alignment horizontal="left"/>
      <protection/>
    </xf>
    <xf numFmtId="0" fontId="0" fillId="13" borderId="79" xfId="96" applyFont="1" applyFill="1" applyBorder="1">
      <alignment/>
      <protection/>
    </xf>
    <xf numFmtId="0" fontId="28" fillId="13" borderId="86" xfId="96" applyFont="1" applyFill="1" applyBorder="1" applyAlignment="1">
      <alignment horizontal="left"/>
      <protection/>
    </xf>
    <xf numFmtId="0" fontId="0" fillId="9" borderId="79" xfId="96" applyFont="1" applyFill="1" applyBorder="1">
      <alignment/>
      <protection/>
    </xf>
    <xf numFmtId="0" fontId="28" fillId="9" borderId="86" xfId="96" applyFont="1" applyFill="1" applyBorder="1" applyAlignment="1">
      <alignment horizontal="left"/>
      <protection/>
    </xf>
    <xf numFmtId="0" fontId="0" fillId="0" borderId="79" xfId="96" applyFont="1" applyBorder="1">
      <alignment/>
      <protection/>
    </xf>
    <xf numFmtId="0" fontId="28" fillId="0" borderId="86" xfId="96" applyFont="1" applyBorder="1" applyAlignment="1">
      <alignment horizontal="left"/>
      <protection/>
    </xf>
    <xf numFmtId="0" fontId="0" fillId="0" borderId="79" xfId="96" applyFont="1" applyFill="1" applyBorder="1">
      <alignment/>
      <protection/>
    </xf>
    <xf numFmtId="0" fontId="0" fillId="0" borderId="87" xfId="96" applyFont="1" applyBorder="1">
      <alignment/>
      <protection/>
    </xf>
    <xf numFmtId="0" fontId="28" fillId="0" borderId="88" xfId="96" applyFont="1" applyBorder="1" applyAlignment="1">
      <alignment horizontal="left"/>
      <protection/>
    </xf>
    <xf numFmtId="0" fontId="28" fillId="0" borderId="71" xfId="96" applyFont="1" applyBorder="1" applyAlignment="1">
      <alignment horizontal="left"/>
      <protection/>
    </xf>
    <xf numFmtId="0" fontId="28" fillId="0" borderId="74" xfId="96" applyFont="1" applyBorder="1" applyAlignment="1">
      <alignment horizontal="left"/>
      <protection/>
    </xf>
    <xf numFmtId="0" fontId="25" fillId="0" borderId="71" xfId="96" applyFont="1" applyBorder="1" applyAlignment="1">
      <alignment horizontal="left"/>
      <protection/>
    </xf>
    <xf numFmtId="0" fontId="26" fillId="0" borderId="70" xfId="96" applyFont="1" applyBorder="1" applyAlignment="1">
      <alignment horizontal="left"/>
      <protection/>
    </xf>
    <xf numFmtId="0" fontId="25" fillId="0" borderId="74" xfId="96" applyFont="1" applyBorder="1" applyAlignment="1">
      <alignment horizontal="left"/>
      <protection/>
    </xf>
    <xf numFmtId="1" fontId="27" fillId="57" borderId="38" xfId="0" applyNumberFormat="1" applyFont="1" applyFill="1" applyBorder="1" applyAlignment="1">
      <alignment horizontal="center"/>
    </xf>
    <xf numFmtId="0" fontId="27" fillId="57" borderId="38" xfId="0" applyFont="1" applyFill="1" applyBorder="1" applyAlignment="1">
      <alignment horizontal="center"/>
    </xf>
    <xf numFmtId="0" fontId="27" fillId="58" borderId="0" xfId="0" applyFont="1" applyFill="1" applyAlignment="1">
      <alignment/>
    </xf>
    <xf numFmtId="0" fontId="27" fillId="58" borderId="58" xfId="0" applyFont="1" applyFill="1" applyBorder="1" applyAlignment="1">
      <alignment horizontal="center"/>
    </xf>
    <xf numFmtId="0" fontId="27" fillId="58" borderId="0" xfId="0" applyFont="1" applyFill="1" applyBorder="1" applyAlignment="1">
      <alignment/>
    </xf>
    <xf numFmtId="0" fontId="23" fillId="58" borderId="38" xfId="0" applyFont="1" applyFill="1" applyBorder="1" applyAlignment="1">
      <alignment horizontal="center"/>
    </xf>
    <xf numFmtId="0" fontId="23" fillId="58" borderId="39" xfId="0" applyFont="1" applyFill="1" applyBorder="1" applyAlignment="1">
      <alignment horizontal="center"/>
    </xf>
    <xf numFmtId="0" fontId="27" fillId="58" borderId="48" xfId="0" applyFont="1" applyFill="1" applyBorder="1" applyAlignment="1">
      <alignment horizontal="center"/>
    </xf>
    <xf numFmtId="0" fontId="23" fillId="55" borderId="38" xfId="0" applyFont="1" applyFill="1" applyBorder="1" applyAlignment="1">
      <alignment horizontal="center"/>
    </xf>
    <xf numFmtId="0" fontId="23" fillId="55" borderId="39" xfId="0" applyFont="1" applyFill="1" applyBorder="1" applyAlignment="1">
      <alignment horizontal="center"/>
    </xf>
    <xf numFmtId="0" fontId="27" fillId="55" borderId="58" xfId="0" applyFont="1" applyFill="1" applyBorder="1" applyAlignment="1">
      <alignment horizontal="center"/>
    </xf>
    <xf numFmtId="0" fontId="27" fillId="55" borderId="48" xfId="0" applyFont="1" applyFill="1" applyBorder="1" applyAlignment="1">
      <alignment horizontal="center"/>
    </xf>
    <xf numFmtId="0" fontId="27" fillId="59" borderId="0" xfId="0" applyFont="1" applyFill="1" applyBorder="1" applyAlignment="1">
      <alignment/>
    </xf>
    <xf numFmtId="0" fontId="27" fillId="60" borderId="38" xfId="0" applyFont="1" applyFill="1" applyBorder="1" applyAlignment="1">
      <alignment horizontal="center"/>
    </xf>
    <xf numFmtId="0" fontId="0" fillId="60" borderId="38" xfId="0" applyFont="1" applyFill="1" applyBorder="1" applyAlignment="1">
      <alignment/>
    </xf>
    <xf numFmtId="2" fontId="27" fillId="60" borderId="27" xfId="0" applyNumberFormat="1" applyFont="1" applyFill="1" applyBorder="1" applyAlignment="1">
      <alignment/>
    </xf>
    <xf numFmtId="0" fontId="27" fillId="60" borderId="27" xfId="0" applyFont="1" applyFill="1" applyBorder="1" applyAlignment="1">
      <alignment horizontal="center"/>
    </xf>
    <xf numFmtId="0" fontId="27" fillId="60" borderId="58" xfId="0" applyFont="1" applyFill="1" applyBorder="1" applyAlignment="1">
      <alignment horizontal="center"/>
    </xf>
    <xf numFmtId="0" fontId="23" fillId="60" borderId="38" xfId="0" applyFont="1" applyFill="1" applyBorder="1" applyAlignment="1">
      <alignment/>
    </xf>
    <xf numFmtId="0" fontId="23" fillId="60" borderId="39" xfId="0" applyFont="1" applyFill="1" applyBorder="1" applyAlignment="1">
      <alignment/>
    </xf>
    <xf numFmtId="0" fontId="23" fillId="60" borderId="37" xfId="0" applyFont="1" applyFill="1" applyBorder="1" applyAlignment="1">
      <alignment horizontal="center"/>
    </xf>
    <xf numFmtId="0" fontId="23" fillId="60" borderId="38" xfId="0" applyFont="1" applyFill="1" applyBorder="1" applyAlignment="1">
      <alignment horizontal="center"/>
    </xf>
    <xf numFmtId="0" fontId="23" fillId="60" borderId="39" xfId="0" applyFont="1" applyFill="1" applyBorder="1" applyAlignment="1">
      <alignment horizontal="center"/>
    </xf>
    <xf numFmtId="0" fontId="27" fillId="60" borderId="48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1" fillId="60" borderId="70" xfId="0" applyFont="1" applyFill="1" applyBorder="1" applyAlignment="1">
      <alignment/>
    </xf>
    <xf numFmtId="0" fontId="21" fillId="53" borderId="70" xfId="0" applyFont="1" applyFill="1" applyBorder="1" applyAlignment="1">
      <alignment/>
    </xf>
    <xf numFmtId="0" fontId="0" fillId="61" borderId="89" xfId="0" applyFont="1" applyFill="1" applyBorder="1" applyAlignment="1">
      <alignment/>
    </xf>
    <xf numFmtId="0" fontId="0" fillId="61" borderId="0" xfId="0" applyFont="1" applyFill="1" applyBorder="1" applyAlignment="1">
      <alignment/>
    </xf>
    <xf numFmtId="3" fontId="23" fillId="53" borderId="70" xfId="0" applyNumberFormat="1" applyFont="1" applyFill="1" applyBorder="1" applyAlignment="1">
      <alignment/>
    </xf>
    <xf numFmtId="3" fontId="23" fillId="53" borderId="72" xfId="0" applyNumberFormat="1" applyFont="1" applyFill="1" applyBorder="1" applyAlignment="1">
      <alignment/>
    </xf>
    <xf numFmtId="3" fontId="27" fillId="53" borderId="73" xfId="0" applyNumberFormat="1" applyFont="1" applyFill="1" applyBorder="1" applyAlignment="1">
      <alignment/>
    </xf>
    <xf numFmtId="0" fontId="21" fillId="53" borderId="67" xfId="0" applyFont="1" applyFill="1" applyBorder="1" applyAlignment="1">
      <alignment/>
    </xf>
    <xf numFmtId="0" fontId="0" fillId="53" borderId="90" xfId="0" applyFont="1" applyFill="1" applyBorder="1" applyAlignment="1">
      <alignment/>
    </xf>
    <xf numFmtId="0" fontId="21" fillId="53" borderId="72" xfId="0" applyFont="1" applyFill="1" applyBorder="1" applyAlignment="1">
      <alignment/>
    </xf>
    <xf numFmtId="0" fontId="0" fillId="53" borderId="73" xfId="0" applyFont="1" applyFill="1" applyBorder="1" applyAlignment="1">
      <alignment/>
    </xf>
    <xf numFmtId="0" fontId="23" fillId="53" borderId="57" xfId="0" applyFont="1" applyFill="1" applyBorder="1" applyAlignment="1">
      <alignment/>
    </xf>
    <xf numFmtId="0" fontId="23" fillId="53" borderId="91" xfId="0" applyFont="1" applyFill="1" applyBorder="1" applyAlignment="1">
      <alignment/>
    </xf>
    <xf numFmtId="2" fontId="27" fillId="53" borderId="25" xfId="0" applyNumberFormat="1" applyFont="1" applyFill="1" applyBorder="1" applyAlignment="1">
      <alignment/>
    </xf>
    <xf numFmtId="0" fontId="23" fillId="53" borderId="92" xfId="0" applyFont="1" applyFill="1" applyBorder="1" applyAlignment="1">
      <alignment horizontal="center"/>
    </xf>
    <xf numFmtId="0" fontId="23" fillId="53" borderId="57" xfId="0" applyFont="1" applyFill="1" applyBorder="1" applyAlignment="1">
      <alignment horizontal="center"/>
    </xf>
    <xf numFmtId="0" fontId="23" fillId="53" borderId="91" xfId="0" applyFont="1" applyFill="1" applyBorder="1" applyAlignment="1">
      <alignment horizontal="center"/>
    </xf>
    <xf numFmtId="0" fontId="27" fillId="53" borderId="25" xfId="0" applyFont="1" applyFill="1" applyBorder="1" applyAlignment="1">
      <alignment horizontal="center"/>
    </xf>
    <xf numFmtId="0" fontId="27" fillId="53" borderId="26" xfId="0" applyFont="1" applyFill="1" applyBorder="1" applyAlignment="1">
      <alignment horizontal="center"/>
    </xf>
    <xf numFmtId="0" fontId="23" fillId="53" borderId="67" xfId="0" applyFont="1" applyFill="1" applyBorder="1" applyAlignment="1">
      <alignment/>
    </xf>
    <xf numFmtId="0" fontId="23" fillId="53" borderId="90" xfId="0" applyFont="1" applyFill="1" applyBorder="1" applyAlignment="1">
      <alignment/>
    </xf>
    <xf numFmtId="0" fontId="23" fillId="53" borderId="93" xfId="0" applyFont="1" applyFill="1" applyBorder="1" applyAlignment="1">
      <alignment/>
    </xf>
    <xf numFmtId="2" fontId="27" fillId="53" borderId="94" xfId="0" applyNumberFormat="1" applyFont="1" applyFill="1" applyBorder="1" applyAlignment="1">
      <alignment/>
    </xf>
    <xf numFmtId="0" fontId="23" fillId="53" borderId="95" xfId="0" applyFont="1" applyFill="1" applyBorder="1" applyAlignment="1">
      <alignment horizontal="center"/>
    </xf>
    <xf numFmtId="0" fontId="23" fillId="53" borderId="90" xfId="0" applyFont="1" applyFill="1" applyBorder="1" applyAlignment="1">
      <alignment horizontal="center"/>
    </xf>
    <xf numFmtId="0" fontId="23" fillId="53" borderId="93" xfId="0" applyFont="1" applyFill="1" applyBorder="1" applyAlignment="1">
      <alignment horizontal="center"/>
    </xf>
    <xf numFmtId="0" fontId="27" fillId="53" borderId="94" xfId="0" applyFont="1" applyFill="1" applyBorder="1" applyAlignment="1">
      <alignment horizontal="center"/>
    </xf>
    <xf numFmtId="0" fontId="27" fillId="53" borderId="96" xfId="0" applyFont="1" applyFill="1" applyBorder="1" applyAlignment="1">
      <alignment horizontal="center"/>
    </xf>
    <xf numFmtId="0" fontId="23" fillId="53" borderId="69" xfId="0" applyFont="1" applyFill="1" applyBorder="1" applyAlignment="1">
      <alignment horizontal="center"/>
    </xf>
    <xf numFmtId="0" fontId="23" fillId="53" borderId="70" xfId="0" applyFont="1" applyFill="1" applyBorder="1" applyAlignment="1">
      <alignment/>
    </xf>
    <xf numFmtId="0" fontId="23" fillId="53" borderId="71" xfId="0" applyFont="1" applyFill="1" applyBorder="1" applyAlignment="1">
      <alignment horizontal="center"/>
    </xf>
    <xf numFmtId="0" fontId="23" fillId="53" borderId="72" xfId="0" applyFont="1" applyFill="1" applyBorder="1" applyAlignment="1">
      <alignment/>
    </xf>
    <xf numFmtId="0" fontId="23" fillId="53" borderId="73" xfId="0" applyFont="1" applyFill="1" applyBorder="1" applyAlignment="1">
      <alignment/>
    </xf>
    <xf numFmtId="0" fontId="23" fillId="53" borderId="97" xfId="0" applyFont="1" applyFill="1" applyBorder="1" applyAlignment="1">
      <alignment/>
    </xf>
    <xf numFmtId="2" fontId="27" fillId="53" borderId="98" xfId="0" applyNumberFormat="1" applyFont="1" applyFill="1" applyBorder="1" applyAlignment="1">
      <alignment/>
    </xf>
    <xf numFmtId="0" fontId="23" fillId="53" borderId="99" xfId="0" applyFont="1" applyFill="1" applyBorder="1" applyAlignment="1">
      <alignment horizontal="center"/>
    </xf>
    <xf numFmtId="0" fontId="23" fillId="53" borderId="73" xfId="0" applyFont="1" applyFill="1" applyBorder="1" applyAlignment="1">
      <alignment horizontal="center"/>
    </xf>
    <xf numFmtId="0" fontId="23" fillId="53" borderId="97" xfId="0" applyFont="1" applyFill="1" applyBorder="1" applyAlignment="1">
      <alignment horizontal="center"/>
    </xf>
    <xf numFmtId="0" fontId="27" fillId="53" borderId="98" xfId="0" applyFont="1" applyFill="1" applyBorder="1" applyAlignment="1">
      <alignment horizontal="center"/>
    </xf>
    <xf numFmtId="0" fontId="27" fillId="53" borderId="100" xfId="0" applyFont="1" applyFill="1" applyBorder="1" applyAlignment="1">
      <alignment horizontal="center"/>
    </xf>
    <xf numFmtId="0" fontId="23" fillId="53" borderId="74" xfId="0" applyFont="1" applyFill="1" applyBorder="1" applyAlignment="1">
      <alignment horizontal="center"/>
    </xf>
    <xf numFmtId="0" fontId="23" fillId="60" borderId="70" xfId="0" applyFont="1" applyFill="1" applyBorder="1" applyAlignment="1">
      <alignment/>
    </xf>
    <xf numFmtId="0" fontId="23" fillId="60" borderId="71" xfId="0" applyFont="1" applyFill="1" applyBorder="1" applyAlignment="1">
      <alignment horizontal="center"/>
    </xf>
    <xf numFmtId="0" fontId="27" fillId="53" borderId="101" xfId="0" applyFont="1" applyFill="1" applyBorder="1" applyAlignment="1">
      <alignment horizontal="center"/>
    </xf>
    <xf numFmtId="0" fontId="23" fillId="55" borderId="35" xfId="0" applyFont="1" applyFill="1" applyBorder="1" applyAlignment="1">
      <alignment horizontal="center"/>
    </xf>
    <xf numFmtId="0" fontId="23" fillId="55" borderId="36" xfId="0" applyFont="1" applyFill="1" applyBorder="1" applyAlignment="1">
      <alignment horizontal="center"/>
    </xf>
    <xf numFmtId="0" fontId="0" fillId="0" borderId="27" xfId="96" applyFont="1" applyBorder="1">
      <alignment/>
      <protection/>
    </xf>
    <xf numFmtId="0" fontId="26" fillId="0" borderId="27" xfId="96" applyFont="1" applyBorder="1" applyAlignment="1">
      <alignment horizontal="left"/>
      <protection/>
    </xf>
    <xf numFmtId="0" fontId="0" fillId="0" borderId="98" xfId="96" applyFont="1" applyBorder="1">
      <alignment/>
      <protection/>
    </xf>
    <xf numFmtId="0" fontId="0" fillId="0" borderId="25" xfId="96" applyFont="1" applyBorder="1">
      <alignment/>
      <protection/>
    </xf>
    <xf numFmtId="0" fontId="0" fillId="13" borderId="102" xfId="96" applyFont="1" applyFill="1" applyBorder="1">
      <alignment/>
      <protection/>
    </xf>
    <xf numFmtId="0" fontId="0" fillId="13" borderId="103" xfId="96" applyFont="1" applyFill="1" applyBorder="1">
      <alignment/>
      <protection/>
    </xf>
    <xf numFmtId="0" fontId="0" fillId="13" borderId="103" xfId="96" applyFont="1" applyFill="1" applyBorder="1" applyAlignment="1">
      <alignment horizontal="left"/>
      <protection/>
    </xf>
    <xf numFmtId="0" fontId="26" fillId="9" borderId="103" xfId="96" applyFont="1" applyFill="1" applyBorder="1" applyAlignment="1">
      <alignment horizontal="left"/>
      <protection/>
    </xf>
    <xf numFmtId="0" fontId="0" fillId="0" borderId="103" xfId="96" applyFont="1" applyBorder="1">
      <alignment/>
      <protection/>
    </xf>
    <xf numFmtId="0" fontId="25" fillId="13" borderId="78" xfId="96" applyFont="1" applyFill="1" applyBorder="1" applyAlignment="1">
      <alignment horizontal="left"/>
      <protection/>
    </xf>
    <xf numFmtId="0" fontId="25" fillId="13" borderId="80" xfId="96" applyFont="1" applyFill="1" applyBorder="1" applyAlignment="1">
      <alignment horizontal="left"/>
      <protection/>
    </xf>
    <xf numFmtId="0" fontId="25" fillId="9" borderId="80" xfId="96" applyFont="1" applyFill="1" applyBorder="1" applyAlignment="1">
      <alignment horizontal="left"/>
      <protection/>
    </xf>
    <xf numFmtId="0" fontId="25" fillId="0" borderId="80" xfId="96" applyFont="1" applyFill="1" applyBorder="1" applyAlignment="1">
      <alignment horizontal="left"/>
      <protection/>
    </xf>
    <xf numFmtId="0" fontId="0" fillId="13" borderId="104" xfId="96" applyFont="1" applyFill="1" applyBorder="1">
      <alignment/>
      <protection/>
    </xf>
    <xf numFmtId="0" fontId="24" fillId="0" borderId="105" xfId="96" applyFont="1" applyBorder="1">
      <alignment/>
      <protection/>
    </xf>
    <xf numFmtId="0" fontId="24" fillId="0" borderId="106" xfId="96" applyFont="1" applyBorder="1">
      <alignment/>
      <protection/>
    </xf>
    <xf numFmtId="0" fontId="24" fillId="0" borderId="107" xfId="96" applyFont="1" applyBorder="1" applyAlignment="1">
      <alignment horizontal="center"/>
      <protection/>
    </xf>
    <xf numFmtId="0" fontId="0" fillId="62" borderId="84" xfId="96" applyFont="1" applyFill="1" applyBorder="1">
      <alignment/>
      <protection/>
    </xf>
    <xf numFmtId="0" fontId="24" fillId="0" borderId="108" xfId="96" applyFont="1" applyBorder="1">
      <alignment/>
      <protection/>
    </xf>
    <xf numFmtId="4" fontId="23" fillId="56" borderId="32" xfId="0" applyNumberFormat="1" applyFont="1" applyFill="1" applyBorder="1" applyAlignment="1">
      <alignment horizontal="left"/>
    </xf>
    <xf numFmtId="4" fontId="23" fillId="56" borderId="45" xfId="0" applyNumberFormat="1" applyFont="1" applyFill="1" applyBorder="1" applyAlignment="1">
      <alignment horizontal="left"/>
    </xf>
    <xf numFmtId="0" fontId="0" fillId="55" borderId="0" xfId="0" applyFont="1" applyFill="1" applyBorder="1" applyAlignment="1">
      <alignment horizontal="left"/>
    </xf>
    <xf numFmtId="3" fontId="0" fillId="12" borderId="83" xfId="0" applyNumberFormat="1" applyFont="1" applyFill="1" applyBorder="1" applyAlignment="1">
      <alignment horizontal="left" vertical="center" wrapText="1"/>
    </xf>
    <xf numFmtId="3" fontId="0" fillId="12" borderId="109" xfId="0" applyNumberFormat="1" applyFont="1" applyFill="1" applyBorder="1" applyAlignment="1">
      <alignment horizontal="left" vertical="center" wrapText="1"/>
    </xf>
    <xf numFmtId="3" fontId="27" fillId="53" borderId="69" xfId="0" applyNumberFormat="1" applyFont="1" applyFill="1" applyBorder="1" applyAlignment="1">
      <alignment horizontal="left"/>
    </xf>
    <xf numFmtId="3" fontId="27" fillId="53" borderId="71" xfId="0" applyNumberFormat="1" applyFont="1" applyFill="1" applyBorder="1" applyAlignment="1">
      <alignment horizontal="left"/>
    </xf>
    <xf numFmtId="3" fontId="27" fillId="53" borderId="74" xfId="0" applyNumberFormat="1" applyFont="1" applyFill="1" applyBorder="1" applyAlignment="1">
      <alignment horizontal="left"/>
    </xf>
    <xf numFmtId="3" fontId="27" fillId="53" borderId="39" xfId="0" applyNumberFormat="1" applyFont="1" applyFill="1" applyBorder="1" applyAlignment="1">
      <alignment horizontal="left"/>
    </xf>
    <xf numFmtId="0" fontId="27" fillId="55" borderId="0" xfId="0" applyFont="1" applyFill="1" applyBorder="1" applyAlignment="1">
      <alignment horizontal="left"/>
    </xf>
    <xf numFmtId="3" fontId="27" fillId="60" borderId="7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53" borderId="23" xfId="0" applyNumberFormat="1" applyFont="1" applyFill="1" applyBorder="1" applyAlignment="1">
      <alignment horizontal="left"/>
    </xf>
    <xf numFmtId="0" fontId="0" fillId="0" borderId="77" xfId="96" applyFont="1" applyFill="1" applyBorder="1">
      <alignment/>
      <protection/>
    </xf>
    <xf numFmtId="0" fontId="25" fillId="0" borderId="85" xfId="96" applyFont="1" applyBorder="1">
      <alignment/>
      <protection/>
    </xf>
    <xf numFmtId="0" fontId="25" fillId="0" borderId="86" xfId="96" applyFont="1" applyBorder="1">
      <alignment/>
      <protection/>
    </xf>
    <xf numFmtId="0" fontId="0" fillId="0" borderId="81" xfId="96" applyFont="1" applyFill="1" applyBorder="1">
      <alignment/>
      <protection/>
    </xf>
    <xf numFmtId="0" fontId="21" fillId="0" borderId="110" xfId="96" applyFont="1" applyBorder="1">
      <alignment/>
      <protection/>
    </xf>
    <xf numFmtId="0" fontId="0" fillId="0" borderId="84" xfId="97" applyFont="1" applyBorder="1">
      <alignment/>
      <protection/>
    </xf>
    <xf numFmtId="0" fontId="0" fillId="0" borderId="77" xfId="96" applyFont="1" applyBorder="1">
      <alignment/>
      <protection/>
    </xf>
    <xf numFmtId="0" fontId="0" fillId="0" borderId="111" xfId="97" applyFont="1" applyBorder="1">
      <alignment/>
      <protection/>
    </xf>
    <xf numFmtId="0" fontId="0" fillId="0" borderId="81" xfId="96" applyFont="1" applyBorder="1">
      <alignment/>
      <protection/>
    </xf>
    <xf numFmtId="0" fontId="0" fillId="0" borderId="112" xfId="96" applyFont="1" applyBorder="1">
      <alignment/>
      <protection/>
    </xf>
    <xf numFmtId="0" fontId="25" fillId="0" borderId="110" xfId="96" applyFont="1" applyBorder="1">
      <alignment/>
      <protection/>
    </xf>
    <xf numFmtId="0" fontId="28" fillId="0" borderId="110" xfId="96" applyFont="1" applyBorder="1">
      <alignment/>
      <protection/>
    </xf>
    <xf numFmtId="1" fontId="0" fillId="53" borderId="47" xfId="0" applyNumberFormat="1" applyFont="1" applyFill="1" applyBorder="1" applyAlignment="1">
      <alignment horizontal="right"/>
    </xf>
    <xf numFmtId="0" fontId="23" fillId="56" borderId="113" xfId="96" applyFont="1" applyFill="1" applyBorder="1" applyAlignment="1">
      <alignment horizontal="center"/>
      <protection/>
    </xf>
    <xf numFmtId="0" fontId="23" fillId="56" borderId="114" xfId="96" applyFont="1" applyFill="1" applyBorder="1" applyAlignment="1">
      <alignment horizontal="center"/>
      <protection/>
    </xf>
    <xf numFmtId="0" fontId="36" fillId="56" borderId="113" xfId="0" applyFont="1" applyFill="1" applyBorder="1" applyAlignment="1">
      <alignment horizontal="center"/>
    </xf>
    <xf numFmtId="0" fontId="36" fillId="56" borderId="114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_battle" xfId="96"/>
    <cellStyle name="Обычный_Лист1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dxfs count="2">
    <dxf>
      <fill>
        <patternFill patternType="solid">
          <fgColor indexed="49"/>
          <bgColor indexed="11"/>
        </patternFill>
      </fill>
    </dxf>
    <dxf>
      <fill>
        <patternFill patternType="solid">
          <fgColor indexed="51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9"/>
  <sheetViews>
    <sheetView showGridLines="0" zoomScalePageLayoutView="0" workbookViewId="0" topLeftCell="A1">
      <selection activeCell="F17" sqref="F17:F18"/>
    </sheetView>
  </sheetViews>
  <sheetFormatPr defaultColWidth="11.28125" defaultRowHeight="12.75"/>
  <cols>
    <col min="1" max="2" width="5.00390625" style="1" customWidth="1"/>
    <col min="3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2" t="s">
        <v>0</v>
      </c>
      <c r="D2" s="3"/>
      <c r="E2" s="3"/>
      <c r="F2" s="3"/>
      <c r="G2" s="4"/>
    </row>
    <row r="3" spans="3:7" ht="12.75">
      <c r="C3" s="5"/>
      <c r="D3" s="6"/>
      <c r="E3" s="6"/>
      <c r="F3" s="6"/>
      <c r="G3" s="7"/>
    </row>
    <row r="4" spans="3:7" ht="12.75">
      <c r="C4" s="5" t="s">
        <v>1</v>
      </c>
      <c r="D4" s="6"/>
      <c r="E4" s="6"/>
      <c r="F4" s="6"/>
      <c r="G4" s="7"/>
    </row>
    <row r="5" spans="3:7" ht="12.75">
      <c r="C5" s="8" t="s">
        <v>2</v>
      </c>
      <c r="D5" s="9"/>
      <c r="E5" s="9"/>
      <c r="F5" s="9"/>
      <c r="G5" s="10"/>
    </row>
    <row r="6" spans="3:7" ht="12.75">
      <c r="C6" s="5"/>
      <c r="D6" s="6"/>
      <c r="E6" s="6"/>
      <c r="F6" s="6"/>
      <c r="G6" s="7"/>
    </row>
    <row r="7" spans="3:7" ht="12.75">
      <c r="C7" s="11" t="s">
        <v>3</v>
      </c>
      <c r="D7" s="12"/>
      <c r="E7" s="12"/>
      <c r="F7" s="12"/>
      <c r="G7" s="13"/>
    </row>
    <row r="8" spans="3:7" ht="12.75">
      <c r="C8" s="5"/>
      <c r="D8" s="6"/>
      <c r="E8" s="6"/>
      <c r="F8" s="6"/>
      <c r="G8" s="7"/>
    </row>
    <row r="9" spans="3:7" ht="12.75">
      <c r="C9" s="5"/>
      <c r="D9" s="6"/>
      <c r="E9" s="6"/>
      <c r="F9" s="6"/>
      <c r="G9" s="7"/>
    </row>
    <row r="10" spans="3:7" ht="12.75">
      <c r="C10" s="5" t="s">
        <v>4</v>
      </c>
      <c r="D10" s="6"/>
      <c r="E10" s="6"/>
      <c r="F10" s="6"/>
      <c r="G10" s="7"/>
    </row>
    <row r="11" spans="3:7" ht="12.75">
      <c r="C11" s="5" t="s">
        <v>5</v>
      </c>
      <c r="D11" s="6"/>
      <c r="E11" s="6"/>
      <c r="F11" s="6"/>
      <c r="G11" s="7"/>
    </row>
    <row r="12" spans="3:7" ht="12.75">
      <c r="C12" s="5"/>
      <c r="D12" s="6"/>
      <c r="E12" s="6"/>
      <c r="F12" s="6"/>
      <c r="G12" s="7"/>
    </row>
    <row r="13" spans="3:7" ht="12.75">
      <c r="C13" s="5" t="s">
        <v>6</v>
      </c>
      <c r="D13" s="6"/>
      <c r="E13" s="6"/>
      <c r="F13" s="6"/>
      <c r="G13" s="7"/>
    </row>
    <row r="14" spans="3:7" ht="12.75">
      <c r="C14" s="14"/>
      <c r="D14" s="15"/>
      <c r="E14" s="15"/>
      <c r="F14" s="15"/>
      <c r="G14" s="16" t="s">
        <v>7</v>
      </c>
    </row>
    <row r="16" spans="3:7" ht="12.75">
      <c r="C16" s="2" t="s">
        <v>8</v>
      </c>
      <c r="D16" s="3"/>
      <c r="E16" s="3"/>
      <c r="F16" s="3"/>
      <c r="G16" s="4"/>
    </row>
    <row r="17" spans="3:7" ht="12.75">
      <c r="C17" s="5" t="s">
        <v>9</v>
      </c>
      <c r="D17" s="6"/>
      <c r="E17" s="6"/>
      <c r="F17" s="10" t="s">
        <v>158</v>
      </c>
      <c r="G17" s="10" t="s">
        <v>158</v>
      </c>
    </row>
    <row r="18" spans="3:7" ht="12.75">
      <c r="C18" s="14" t="s">
        <v>10</v>
      </c>
      <c r="D18" s="15"/>
      <c r="E18" s="15"/>
      <c r="F18" s="17" t="s">
        <v>159</v>
      </c>
      <c r="G18" s="17" t="s">
        <v>159</v>
      </c>
    </row>
    <row r="19" spans="3:7" s="18" customFormat="1" ht="11.25">
      <c r="C19" s="19" t="s">
        <v>11</v>
      </c>
      <c r="D19" s="20"/>
      <c r="E19" s="20"/>
      <c r="F19" s="21">
        <v>0.2</v>
      </c>
      <c r="G19" s="20" t="s">
        <v>12</v>
      </c>
    </row>
  </sheetData>
  <sheetProtection selectLockedCells="1" selectUnlockedCells="1"/>
  <printOptions/>
  <pageMargins left="0.75" right="0.75" top="1" bottom="1" header="0.5118055555555555" footer="0.49236111111111114"/>
  <pageSetup horizontalDpi="300" verticalDpi="300" orientation="portrait" paperSize="9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"/>
  <sheetViews>
    <sheetView showGridLines="0"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11.7109375" defaultRowHeight="12.75"/>
  <cols>
    <col min="1" max="1" width="17.00390625" style="22" customWidth="1"/>
    <col min="2" max="2" width="17.8515625" style="22" customWidth="1"/>
    <col min="3" max="3" width="8.421875" style="23" customWidth="1"/>
    <col min="4" max="4" width="4.28125" style="22" customWidth="1"/>
    <col min="5" max="5" width="11.7109375" style="22" customWidth="1"/>
    <col min="6" max="6" width="17.421875" style="22" customWidth="1"/>
    <col min="7" max="7" width="8.7109375" style="23" customWidth="1"/>
    <col min="8" max="8" width="3.421875" style="22" customWidth="1"/>
    <col min="9" max="9" width="24.140625" style="22" customWidth="1"/>
    <col min="10" max="10" width="11.7109375" style="23" customWidth="1"/>
    <col min="11" max="11" width="4.28125" style="22" customWidth="1"/>
    <col min="12" max="12" width="35.140625" style="22" customWidth="1"/>
    <col min="13" max="13" width="17.00390625" style="22" customWidth="1"/>
    <col min="14" max="14" width="11.7109375" style="24" customWidth="1"/>
    <col min="15" max="16384" width="11.7109375" style="22" customWidth="1"/>
  </cols>
  <sheetData>
    <row r="1" spans="1:14" ht="15.75">
      <c r="A1" s="345" t="str">
        <f>V!G17</f>
        <v>Feel The Style - 2009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4" ht="16.5" thickBot="1">
      <c r="A2" s="346" t="str">
        <f>V!G18</f>
        <v>13 июня 2009, Санкт-Петербург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4" ht="13.5" thickBot="1"/>
    <row r="5" spans="7:14" ht="16.5" thickBot="1">
      <c r="G5" s="22"/>
      <c r="J5" s="22"/>
      <c r="L5" s="313" t="s">
        <v>14</v>
      </c>
      <c r="M5" s="314" t="s">
        <v>165</v>
      </c>
      <c r="N5" s="315" t="s">
        <v>15</v>
      </c>
    </row>
    <row r="6" spans="7:14" ht="12.75">
      <c r="G6" s="22"/>
      <c r="J6" s="22"/>
      <c r="L6" s="303" t="s">
        <v>26</v>
      </c>
      <c r="M6" s="312" t="str">
        <f>VLOOKUP(L6,1!$B$5:$G$41,6,FALSE)</f>
        <v>Москва</v>
      </c>
      <c r="N6" s="308">
        <v>1</v>
      </c>
    </row>
    <row r="7" spans="7:14" ht="12.75">
      <c r="G7" s="22"/>
      <c r="J7" s="22"/>
      <c r="L7" s="304" t="s">
        <v>28</v>
      </c>
      <c r="M7" s="210" t="str">
        <f>VLOOKUP(L7,1!$B$5:$G$41,6,FALSE)</f>
        <v>Москва</v>
      </c>
      <c r="N7" s="309">
        <v>2</v>
      </c>
    </row>
    <row r="8" spans="1:14" ht="12.75">
      <c r="A8" s="28"/>
      <c r="B8" s="29"/>
      <c r="G8" s="22"/>
      <c r="J8" s="22"/>
      <c r="L8" s="305" t="s">
        <v>167</v>
      </c>
      <c r="M8" s="210" t="str">
        <f>VLOOKUP(L8,1!$B$5:$G$41,6,FALSE)</f>
        <v>Санкт-Петербург</v>
      </c>
      <c r="N8" s="309">
        <v>3</v>
      </c>
    </row>
    <row r="9" spans="1:14" ht="12.75">
      <c r="A9" s="28"/>
      <c r="B9" s="29"/>
      <c r="G9" s="22"/>
      <c r="J9" s="22"/>
      <c r="L9" s="306" t="s">
        <v>168</v>
      </c>
      <c r="M9" s="316" t="str">
        <f>VLOOKUP(L9,1!$B$5:$G$41,6,FALSE)</f>
        <v>Санкт-Петербург</v>
      </c>
      <c r="N9" s="310">
        <v>4</v>
      </c>
    </row>
    <row r="10" spans="1:14" ht="12.75">
      <c r="A10" s="28"/>
      <c r="B10" s="29"/>
      <c r="G10" s="22"/>
      <c r="J10" s="22"/>
      <c r="L10" s="307" t="s">
        <v>33</v>
      </c>
      <c r="M10" s="211" t="str">
        <f>VLOOKUP(L10,1!$B$5:$G$41,6,FALSE)</f>
        <v>Санкт-Петербург</v>
      </c>
      <c r="N10" s="311">
        <v>5</v>
      </c>
    </row>
    <row r="11" spans="1:14" ht="12.75">
      <c r="A11" s="28"/>
      <c r="B11" s="29"/>
      <c r="G11" s="22"/>
      <c r="J11" s="22"/>
      <c r="L11" s="191"/>
      <c r="M11" s="302"/>
      <c r="N11" s="225"/>
    </row>
    <row r="12" spans="1:14" ht="12.75">
      <c r="A12" s="28"/>
      <c r="B12" s="29"/>
      <c r="G12" s="22"/>
      <c r="J12" s="22"/>
      <c r="L12" s="191"/>
      <c r="M12" s="299"/>
      <c r="N12" s="225"/>
    </row>
    <row r="13" spans="2:14" ht="13.5" thickBot="1">
      <c r="B13" s="23"/>
      <c r="G13" s="22"/>
      <c r="J13" s="22"/>
      <c r="L13" s="191"/>
      <c r="M13" s="299"/>
      <c r="N13" s="225"/>
    </row>
    <row r="14" spans="1:14" ht="16.5" thickBot="1">
      <c r="A14" s="43" t="s">
        <v>23</v>
      </c>
      <c r="B14" s="44" t="s">
        <v>15</v>
      </c>
      <c r="G14" s="22"/>
      <c r="J14" s="22"/>
      <c r="L14" s="226"/>
      <c r="M14" s="300"/>
      <c r="N14" s="225"/>
    </row>
    <row r="15" spans="1:14" ht="12.75">
      <c r="A15" s="332" t="s">
        <v>26</v>
      </c>
      <c r="B15" s="333">
        <v>1</v>
      </c>
      <c r="G15" s="22"/>
      <c r="J15" s="22"/>
      <c r="L15" s="191"/>
      <c r="M15" s="299"/>
      <c r="N15" s="225"/>
    </row>
    <row r="16" spans="1:14" ht="12.75">
      <c r="A16" s="218" t="s">
        <v>28</v>
      </c>
      <c r="B16" s="334">
        <v>2</v>
      </c>
      <c r="G16" s="22"/>
      <c r="J16" s="22"/>
      <c r="L16" s="191"/>
      <c r="M16" s="299"/>
      <c r="N16" s="225"/>
    </row>
    <row r="17" spans="1:14" ht="12.75">
      <c r="A17" s="220" t="s">
        <v>29</v>
      </c>
      <c r="B17" s="334">
        <v>3</v>
      </c>
      <c r="G17" s="22"/>
      <c r="J17" s="22"/>
      <c r="L17" s="191"/>
      <c r="M17" s="299"/>
      <c r="N17" s="225"/>
    </row>
    <row r="18" spans="1:14" ht="12.75">
      <c r="A18" s="220" t="s">
        <v>31</v>
      </c>
      <c r="B18" s="334">
        <v>4</v>
      </c>
      <c r="G18" s="22"/>
      <c r="J18" s="22"/>
      <c r="L18" s="191"/>
      <c r="M18" s="299"/>
      <c r="N18" s="225"/>
    </row>
    <row r="19" spans="1:14" ht="13.5" thickBot="1">
      <c r="A19" s="335" t="s">
        <v>33</v>
      </c>
      <c r="B19" s="336">
        <v>5</v>
      </c>
      <c r="G19" s="22"/>
      <c r="J19" s="22"/>
      <c r="L19" s="191"/>
      <c r="M19" s="299"/>
      <c r="N19" s="225"/>
    </row>
    <row r="20" spans="1:14" ht="12.75">
      <c r="A20" s="28"/>
      <c r="B20" s="29"/>
      <c r="G20" s="22"/>
      <c r="J20" s="22"/>
      <c r="L20" s="191"/>
      <c r="M20" s="299"/>
      <c r="N20" s="225"/>
    </row>
    <row r="21" spans="1:14" ht="13.5" thickBot="1">
      <c r="A21" s="28"/>
      <c r="B21" s="29"/>
      <c r="G21" s="22"/>
      <c r="J21" s="22"/>
      <c r="L21" s="193"/>
      <c r="M21" s="301"/>
      <c r="N21" s="227"/>
    </row>
    <row r="22" spans="1:14" ht="12.75" hidden="1">
      <c r="A22" s="28"/>
      <c r="B22" s="29"/>
      <c r="C22" s="22"/>
      <c r="G22" s="22"/>
      <c r="J22" s="22"/>
      <c r="N22" s="22"/>
    </row>
    <row r="23" spans="1:14" ht="12.75" hidden="1">
      <c r="A23" s="28"/>
      <c r="B23" s="29"/>
      <c r="C23" s="22"/>
      <c r="G23" s="22"/>
      <c r="J23" s="22"/>
      <c r="N23" s="22"/>
    </row>
    <row r="24" spans="1:14" ht="12.75" hidden="1">
      <c r="A24" s="28"/>
      <c r="B24" s="29"/>
      <c r="C24" s="22"/>
      <c r="G24" s="22"/>
      <c r="J24" s="22"/>
      <c r="N24" s="22"/>
    </row>
    <row r="25" spans="1:14" ht="12.75" hidden="1">
      <c r="A25" s="28"/>
      <c r="B25" s="29"/>
      <c r="C25" s="22"/>
      <c r="G25" s="22"/>
      <c r="J25" s="22"/>
      <c r="N25" s="22"/>
    </row>
    <row r="26" spans="1:14" ht="12.75" hidden="1">
      <c r="A26" s="28"/>
      <c r="B26" s="29"/>
      <c r="C26" s="22"/>
      <c r="G26" s="22"/>
      <c r="J26" s="22"/>
      <c r="N26" s="22"/>
    </row>
    <row r="27" spans="1:14" ht="12.75" hidden="1">
      <c r="A27" s="28"/>
      <c r="B27" s="29"/>
      <c r="C27" s="22"/>
      <c r="G27" s="22"/>
      <c r="J27" s="22"/>
      <c r="N27" s="22"/>
    </row>
    <row r="28" spans="1:14" ht="12.75" hidden="1">
      <c r="A28" s="28"/>
      <c r="B28" s="29"/>
      <c r="C28" s="22"/>
      <c r="G28" s="22"/>
      <c r="J28" s="22"/>
      <c r="N28" s="22"/>
    </row>
    <row r="29" spans="1:14" ht="12.75" hidden="1">
      <c r="A29" s="28"/>
      <c r="B29" s="29"/>
      <c r="C29" s="22"/>
      <c r="G29" s="22"/>
      <c r="J29" s="22"/>
      <c r="N29" s="22"/>
    </row>
    <row r="30" spans="1:14" ht="12.75" hidden="1">
      <c r="A30" s="28"/>
      <c r="B30" s="29"/>
      <c r="C30" s="22"/>
      <c r="G30" s="22"/>
      <c r="J30" s="22"/>
      <c r="N30" s="22"/>
    </row>
    <row r="31" spans="1:14" ht="12.75" hidden="1">
      <c r="A31" s="28"/>
      <c r="B31" s="29"/>
      <c r="C31" s="22"/>
      <c r="G31" s="22"/>
      <c r="J31" s="22"/>
      <c r="N31" s="22"/>
    </row>
    <row r="32" spans="3:14" ht="12.75" hidden="1">
      <c r="C32" s="22"/>
      <c r="G32" s="22"/>
      <c r="J32" s="22"/>
      <c r="N32" s="22"/>
    </row>
    <row r="33" spans="3:14" ht="12.75" hidden="1">
      <c r="C33" s="22"/>
      <c r="G33" s="22"/>
      <c r="J33" s="22"/>
      <c r="N33" s="22"/>
    </row>
    <row r="34" spans="3:14" ht="12.75">
      <c r="C34" s="22"/>
      <c r="G34" s="22"/>
      <c r="J34" s="22"/>
      <c r="N34" s="22"/>
    </row>
    <row r="35" spans="3:14" ht="12.75">
      <c r="C35" s="22"/>
      <c r="G35" s="22"/>
      <c r="J35" s="22"/>
      <c r="N35" s="22"/>
    </row>
    <row r="36" ht="13.5" thickBot="1"/>
    <row r="37" spans="1:14" ht="16.5" thickBot="1">
      <c r="A37" s="47"/>
      <c r="B37" s="47"/>
      <c r="C37" s="29"/>
      <c r="D37" s="28"/>
      <c r="E37" s="28"/>
      <c r="F37" s="28"/>
      <c r="G37" s="29"/>
      <c r="H37" s="28"/>
      <c r="I37" s="28"/>
      <c r="J37" s="29"/>
      <c r="K37" s="28"/>
      <c r="L37" s="208" t="s">
        <v>14</v>
      </c>
      <c r="M37" s="317"/>
      <c r="N37" s="209" t="s">
        <v>15</v>
      </c>
    </row>
    <row r="38" spans="1:14" ht="12.75">
      <c r="A38" s="28"/>
      <c r="B38" s="28"/>
      <c r="C38" s="29"/>
      <c r="D38" s="28"/>
      <c r="E38" s="28"/>
      <c r="F38" s="28"/>
      <c r="G38" s="29"/>
      <c r="H38" s="28"/>
      <c r="I38" s="28"/>
      <c r="J38" s="29"/>
      <c r="K38" s="28"/>
      <c r="L38" s="212" t="s">
        <v>39</v>
      </c>
      <c r="M38" s="312" t="str">
        <f>VLOOKUP(L38,1!$B$5:$G$41,6,FALSE)</f>
        <v>Москва</v>
      </c>
      <c r="N38" s="213">
        <v>1</v>
      </c>
    </row>
    <row r="39" spans="1:14" ht="12.75">
      <c r="A39" s="28"/>
      <c r="B39" s="28"/>
      <c r="C39" s="29"/>
      <c r="D39" s="28"/>
      <c r="E39" s="28"/>
      <c r="F39" s="28"/>
      <c r="G39" s="29"/>
      <c r="H39" s="28"/>
      <c r="I39" s="28"/>
      <c r="J39" s="29"/>
      <c r="K39" s="28"/>
      <c r="L39" s="214" t="s">
        <v>48</v>
      </c>
      <c r="M39" s="210" t="str">
        <f>VLOOKUP(L39,1!$B$5:$G$41,6,FALSE)</f>
        <v>Санкт-Петербург</v>
      </c>
      <c r="N39" s="215">
        <v>2</v>
      </c>
    </row>
    <row r="40" spans="1:14" ht="12.75">
      <c r="A40" s="28"/>
      <c r="B40" s="28"/>
      <c r="C40" s="29"/>
      <c r="D40" s="28"/>
      <c r="E40" s="28"/>
      <c r="F40" s="28"/>
      <c r="G40" s="29"/>
      <c r="H40" s="28"/>
      <c r="I40" s="28"/>
      <c r="J40" s="29"/>
      <c r="K40" s="28"/>
      <c r="L40" s="214" t="s">
        <v>46</v>
      </c>
      <c r="M40" s="210" t="str">
        <f>VLOOKUP(L40,1!$B$5:$G$41,6,FALSE)</f>
        <v>Москва</v>
      </c>
      <c r="N40" s="215">
        <v>3</v>
      </c>
    </row>
    <row r="41" spans="1:14" ht="12.75">
      <c r="A41" s="28"/>
      <c r="B41" s="28"/>
      <c r="C41" s="29"/>
      <c r="D41" s="28"/>
      <c r="E41" s="28"/>
      <c r="F41" s="28"/>
      <c r="G41" s="29"/>
      <c r="H41" s="28"/>
      <c r="I41" s="28"/>
      <c r="J41" s="29"/>
      <c r="K41" s="28"/>
      <c r="L41" s="216" t="s">
        <v>42</v>
      </c>
      <c r="M41" s="316" t="str">
        <f>VLOOKUP(L41,1!$B$5:$G$41,6,FALSE)</f>
        <v>Москва</v>
      </c>
      <c r="N41" s="217">
        <v>4</v>
      </c>
    </row>
    <row r="42" spans="1:14" ht="12.75">
      <c r="A42" s="28"/>
      <c r="B42" s="28"/>
      <c r="C42" s="29"/>
      <c r="D42" s="28"/>
      <c r="E42" s="28"/>
      <c r="F42" s="28"/>
      <c r="G42" s="29"/>
      <c r="H42" s="28"/>
      <c r="I42" s="28"/>
      <c r="J42" s="29"/>
      <c r="K42" s="28"/>
      <c r="L42" s="218" t="s">
        <v>43</v>
      </c>
      <c r="M42" s="211" t="str">
        <f>VLOOKUP(L42,1!$B$5:$G$41,6,FALSE)</f>
        <v>Москва</v>
      </c>
      <c r="N42" s="219">
        <v>5</v>
      </c>
    </row>
    <row r="43" spans="1:14" ht="12.75">
      <c r="A43" s="28"/>
      <c r="B43" s="28"/>
      <c r="C43" s="29"/>
      <c r="D43" s="28"/>
      <c r="E43" s="28"/>
      <c r="F43" s="28"/>
      <c r="G43" s="29"/>
      <c r="H43" s="28"/>
      <c r="I43" s="28"/>
      <c r="J43" s="29"/>
      <c r="K43" s="28"/>
      <c r="L43" s="218" t="s">
        <v>44</v>
      </c>
      <c r="M43" s="211" t="str">
        <f>VLOOKUP(L43,1!$B$5:$G$41,6,FALSE)</f>
        <v>Москва</v>
      </c>
      <c r="N43" s="219">
        <v>6</v>
      </c>
    </row>
    <row r="44" spans="1:14" ht="12.75">
      <c r="A44" s="28"/>
      <c r="B44" s="28"/>
      <c r="C44" s="29"/>
      <c r="D44" s="28"/>
      <c r="E44" s="28"/>
      <c r="F44" s="28"/>
      <c r="G44" s="29"/>
      <c r="H44" s="28"/>
      <c r="I44" s="28"/>
      <c r="J44" s="29"/>
      <c r="K44" s="28"/>
      <c r="L44" s="220" t="s">
        <v>45</v>
      </c>
      <c r="M44" s="211" t="str">
        <f>VLOOKUP(L44,1!$B$5:$G$41,6,FALSE)</f>
        <v>Санкт-Петербург</v>
      </c>
      <c r="N44" s="219">
        <v>7</v>
      </c>
    </row>
    <row r="45" spans="1:14" ht="12.75">
      <c r="A45" s="28"/>
      <c r="B45" s="28"/>
      <c r="C45" s="29"/>
      <c r="D45" s="28"/>
      <c r="E45" s="28"/>
      <c r="F45" s="28"/>
      <c r="G45" s="29"/>
      <c r="H45" s="28"/>
      <c r="I45" s="28"/>
      <c r="J45" s="29"/>
      <c r="K45" s="28"/>
      <c r="L45" s="220" t="s">
        <v>40</v>
      </c>
      <c r="M45" s="211" t="str">
        <f>VLOOKUP(L45,1!$B$5:$G$41,6,FALSE)</f>
        <v>Санкт-Петербург</v>
      </c>
      <c r="N45" s="219">
        <v>8</v>
      </c>
    </row>
    <row r="46" spans="1:14" ht="12.75">
      <c r="A46" s="28"/>
      <c r="B46" s="28"/>
      <c r="C46" s="29"/>
      <c r="D46" s="28"/>
      <c r="E46" s="28"/>
      <c r="F46" s="28"/>
      <c r="G46" s="29"/>
      <c r="H46" s="28"/>
      <c r="I46" s="28"/>
      <c r="J46" s="29"/>
      <c r="K46" s="28"/>
      <c r="L46" s="201" t="s">
        <v>175</v>
      </c>
      <c r="M46" s="211" t="str">
        <f>VLOOKUP(L46,1!$B$5:$G$41,6,FALSE)</f>
        <v>Москва</v>
      </c>
      <c r="N46" s="219">
        <v>9</v>
      </c>
    </row>
    <row r="47" spans="1:14" ht="12.75">
      <c r="A47" s="28"/>
      <c r="B47" s="28"/>
      <c r="C47" s="29"/>
      <c r="D47" s="28"/>
      <c r="E47" s="28"/>
      <c r="F47" s="28"/>
      <c r="G47" s="29"/>
      <c r="H47" s="28"/>
      <c r="I47" s="28"/>
      <c r="J47" s="29"/>
      <c r="K47" s="28"/>
      <c r="L47" s="218" t="s">
        <v>50</v>
      </c>
      <c r="M47" s="211" t="str">
        <f>VLOOKUP(L47,1!$B$5:$G$41,6,FALSE)</f>
        <v>Москва</v>
      </c>
      <c r="N47" s="219">
        <v>9</v>
      </c>
    </row>
    <row r="48" spans="1:14" ht="12.75">
      <c r="A48" s="28"/>
      <c r="B48" s="28"/>
      <c r="C48" s="29"/>
      <c r="D48" s="28"/>
      <c r="E48" s="28"/>
      <c r="F48" s="28"/>
      <c r="G48" s="29"/>
      <c r="H48" s="28"/>
      <c r="I48" s="28"/>
      <c r="J48" s="29"/>
      <c r="K48" s="28"/>
      <c r="L48" s="201" t="s">
        <v>52</v>
      </c>
      <c r="M48" s="211" t="str">
        <f>VLOOKUP(L48,1!$B$5:$G$41,6,FALSE)</f>
        <v>Волгоград</v>
      </c>
      <c r="N48" s="219">
        <v>9</v>
      </c>
    </row>
    <row r="49" spans="1:14" ht="12.75">
      <c r="A49" s="28"/>
      <c r="B49" s="28"/>
      <c r="C49" s="29"/>
      <c r="D49" s="28"/>
      <c r="E49" s="28"/>
      <c r="F49" s="28"/>
      <c r="G49" s="29"/>
      <c r="H49" s="28"/>
      <c r="I49" s="28"/>
      <c r="J49" s="29"/>
      <c r="K49" s="28"/>
      <c r="L49" s="201" t="s">
        <v>55</v>
      </c>
      <c r="M49" s="211" t="str">
        <f>VLOOKUP(L49,1!$B$5:$G$41,6,FALSE)</f>
        <v>Санкт-Петербург</v>
      </c>
      <c r="N49" s="219">
        <v>9</v>
      </c>
    </row>
    <row r="50" spans="1:14" ht="13.5" thickBot="1">
      <c r="A50" s="28"/>
      <c r="B50" s="28"/>
      <c r="C50" s="29"/>
      <c r="D50" s="28"/>
      <c r="E50" s="28"/>
      <c r="F50" s="28"/>
      <c r="G50" s="29"/>
      <c r="H50" s="28"/>
      <c r="I50" s="28"/>
      <c r="J50" s="29"/>
      <c r="K50" s="28"/>
      <c r="L50" s="201" t="s">
        <v>41</v>
      </c>
      <c r="M50" s="211" t="str">
        <f>VLOOKUP(L50,1!$B$5:$G$41,6,FALSE)</f>
        <v>Санкт-Петербург</v>
      </c>
      <c r="N50" s="219">
        <v>13</v>
      </c>
    </row>
    <row r="51" spans="1:14" ht="16.5" thickBot="1">
      <c r="A51" s="25" t="s">
        <v>16</v>
      </c>
      <c r="B51" s="26" t="s">
        <v>17</v>
      </c>
      <c r="C51" s="27" t="s">
        <v>15</v>
      </c>
      <c r="D51" s="28"/>
      <c r="E51" s="28"/>
      <c r="F51" s="28"/>
      <c r="G51" s="29"/>
      <c r="H51" s="28"/>
      <c r="I51" s="28"/>
      <c r="J51" s="29"/>
      <c r="K51" s="28"/>
      <c r="L51" s="201" t="s">
        <v>47</v>
      </c>
      <c r="M51" s="211" t="str">
        <f>VLOOKUP(L51,1!$B$5:$G$41,6,FALSE)</f>
        <v>Санкт-Петербург</v>
      </c>
      <c r="N51" s="219">
        <v>13</v>
      </c>
    </row>
    <row r="52" spans="1:14" ht="13.5" thickBot="1">
      <c r="A52" s="30" t="s">
        <v>18</v>
      </c>
      <c r="B52" s="31"/>
      <c r="C52" s="32"/>
      <c r="D52" s="28"/>
      <c r="E52" s="28"/>
      <c r="F52" s="28"/>
      <c r="G52" s="29"/>
      <c r="H52" s="28"/>
      <c r="I52" s="28"/>
      <c r="J52" s="29"/>
      <c r="K52" s="28"/>
      <c r="L52" s="218" t="s">
        <v>54</v>
      </c>
      <c r="M52" s="211" t="str">
        <f>VLOOKUP(L52,1!$B$5:$G$41,6,FALSE)</f>
        <v>Санкт-Петербург</v>
      </c>
      <c r="N52" s="219">
        <v>13</v>
      </c>
    </row>
    <row r="53" spans="1:14" ht="13.5" thickBot="1">
      <c r="A53" s="33"/>
      <c r="B53" s="34" t="s">
        <v>39</v>
      </c>
      <c r="C53" s="35">
        <v>1</v>
      </c>
      <c r="D53" s="28"/>
      <c r="E53" s="28"/>
      <c r="F53" s="28"/>
      <c r="G53" s="29"/>
      <c r="H53" s="28"/>
      <c r="I53" s="28"/>
      <c r="J53" s="29"/>
      <c r="K53" s="28"/>
      <c r="L53" s="218" t="s">
        <v>57</v>
      </c>
      <c r="M53" s="211" t="str">
        <f>VLOOKUP(L53,1!$B$5:$G$41,6,FALSE)</f>
        <v>Москва</v>
      </c>
      <c r="N53" s="219">
        <v>13</v>
      </c>
    </row>
    <row r="54" spans="1:14" ht="16.5" thickBot="1">
      <c r="A54" s="36"/>
      <c r="B54" s="37" t="s">
        <v>40</v>
      </c>
      <c r="C54" s="38">
        <v>2</v>
      </c>
      <c r="D54" s="28"/>
      <c r="E54" s="48" t="s">
        <v>16</v>
      </c>
      <c r="F54" s="183" t="s">
        <v>19</v>
      </c>
      <c r="G54" s="184" t="s">
        <v>15</v>
      </c>
      <c r="H54" s="28"/>
      <c r="I54" s="28"/>
      <c r="J54" s="29"/>
      <c r="K54" s="28"/>
      <c r="L54" s="201" t="s">
        <v>49</v>
      </c>
      <c r="M54" s="211" t="str">
        <f>VLOOKUP(L54,1!$B$5:$G$41,6,FALSE)</f>
        <v>В. Новгород</v>
      </c>
      <c r="N54" s="219">
        <v>17</v>
      </c>
    </row>
    <row r="55" spans="1:14" ht="13.5" thickBot="1">
      <c r="A55" s="36"/>
      <c r="B55" s="37" t="s">
        <v>41</v>
      </c>
      <c r="C55" s="38">
        <v>4</v>
      </c>
      <c r="D55" s="28"/>
      <c r="E55" s="185" t="s">
        <v>20</v>
      </c>
      <c r="F55" s="186"/>
      <c r="G55" s="187"/>
      <c r="H55" s="28"/>
      <c r="I55" s="28"/>
      <c r="J55" s="29"/>
      <c r="K55" s="28"/>
      <c r="L55" s="201" t="s">
        <v>53</v>
      </c>
      <c r="M55" s="211" t="str">
        <f>VLOOKUP(L55,1!$B$5:$G$41,6,FALSE)</f>
        <v>Санкт-Петербург</v>
      </c>
      <c r="N55" s="219">
        <v>17</v>
      </c>
    </row>
    <row r="56" spans="1:14" ht="13.5" thickBot="1">
      <c r="A56" s="39"/>
      <c r="B56" s="40" t="s">
        <v>175</v>
      </c>
      <c r="C56" s="41">
        <v>3</v>
      </c>
      <c r="D56" s="28"/>
      <c r="E56" s="188" t="s">
        <v>21</v>
      </c>
      <c r="F56" s="189" t="s">
        <v>39</v>
      </c>
      <c r="G56" s="190">
        <v>1</v>
      </c>
      <c r="H56" s="28"/>
      <c r="K56" s="28"/>
      <c r="L56" s="201" t="s">
        <v>56</v>
      </c>
      <c r="M56" s="211" t="str">
        <f>VLOOKUP(L56,1!$B$5:$G$41,6,FALSE)</f>
        <v>Санкт-Петербург</v>
      </c>
      <c r="N56" s="219">
        <v>17</v>
      </c>
    </row>
    <row r="57" spans="1:14" ht="16.5" thickBot="1">
      <c r="A57" s="28"/>
      <c r="B57" s="28"/>
      <c r="C57" s="42"/>
      <c r="D57" s="28"/>
      <c r="E57" s="191" t="s">
        <v>22</v>
      </c>
      <c r="F57" s="182" t="s">
        <v>42</v>
      </c>
      <c r="G57" s="192">
        <v>2</v>
      </c>
      <c r="H57" s="28"/>
      <c r="I57" s="43" t="s">
        <v>23</v>
      </c>
      <c r="J57" s="44" t="s">
        <v>15</v>
      </c>
      <c r="K57" s="28"/>
      <c r="L57" s="221"/>
      <c r="M57" s="302"/>
      <c r="N57" s="222"/>
    </row>
    <row r="58" spans="1:14" ht="13.5" thickBot="1">
      <c r="A58" s="30" t="s">
        <v>24</v>
      </c>
      <c r="B58" s="31"/>
      <c r="C58" s="45"/>
      <c r="D58" s="28"/>
      <c r="E58" s="191" t="s">
        <v>25</v>
      </c>
      <c r="F58" s="37" t="s">
        <v>43</v>
      </c>
      <c r="G58" s="192">
        <v>3</v>
      </c>
      <c r="H58" s="28"/>
      <c r="I58" s="199" t="s">
        <v>39</v>
      </c>
      <c r="J58" s="200">
        <v>1</v>
      </c>
      <c r="K58" s="28"/>
      <c r="L58" s="191"/>
      <c r="M58" s="299"/>
      <c r="N58" s="223"/>
    </row>
    <row r="59" spans="1:14" ht="13.5" thickBot="1">
      <c r="A59" s="338"/>
      <c r="B59" s="339" t="s">
        <v>42</v>
      </c>
      <c r="C59" s="333">
        <v>1</v>
      </c>
      <c r="D59" s="28"/>
      <c r="E59" s="193" t="s">
        <v>27</v>
      </c>
      <c r="F59" s="194" t="s">
        <v>44</v>
      </c>
      <c r="G59" s="195">
        <v>4</v>
      </c>
      <c r="H59" s="28"/>
      <c r="I59" s="201" t="s">
        <v>42</v>
      </c>
      <c r="J59" s="202">
        <v>4</v>
      </c>
      <c r="K59" s="28"/>
      <c r="L59" s="191"/>
      <c r="M59" s="299"/>
      <c r="N59" s="223"/>
    </row>
    <row r="60" spans="1:14" ht="13.5" thickBot="1">
      <c r="A60" s="218"/>
      <c r="B60" s="337" t="s">
        <v>45</v>
      </c>
      <c r="C60" s="334">
        <v>2</v>
      </c>
      <c r="D60" s="28"/>
      <c r="E60" s="28"/>
      <c r="F60" s="28"/>
      <c r="G60" s="42"/>
      <c r="H60" s="28"/>
      <c r="I60" s="201" t="s">
        <v>46</v>
      </c>
      <c r="J60" s="202">
        <v>3</v>
      </c>
      <c r="K60" s="28"/>
      <c r="L60" s="191"/>
      <c r="M60" s="299"/>
      <c r="N60" s="223"/>
    </row>
    <row r="61" spans="1:14" ht="13.5" thickBot="1">
      <c r="A61" s="218"/>
      <c r="B61" s="337" t="s">
        <v>47</v>
      </c>
      <c r="C61" s="334">
        <v>4</v>
      </c>
      <c r="D61" s="28"/>
      <c r="E61" s="30" t="s">
        <v>30</v>
      </c>
      <c r="F61" s="31"/>
      <c r="G61" s="45"/>
      <c r="H61" s="28"/>
      <c r="I61" s="203" t="s">
        <v>48</v>
      </c>
      <c r="J61" s="204">
        <v>2</v>
      </c>
      <c r="K61" s="28"/>
      <c r="L61" s="191"/>
      <c r="M61" s="299"/>
      <c r="N61" s="223"/>
    </row>
    <row r="62" spans="1:14" ht="12.75">
      <c r="A62" s="218"/>
      <c r="B62" s="337" t="s">
        <v>49</v>
      </c>
      <c r="C62" s="334">
        <v>5</v>
      </c>
      <c r="D62" s="28"/>
      <c r="E62" s="33" t="s">
        <v>32</v>
      </c>
      <c r="F62" s="196" t="s">
        <v>46</v>
      </c>
      <c r="G62" s="35">
        <v>2</v>
      </c>
      <c r="H62" s="28"/>
      <c r="I62" s="46"/>
      <c r="J62" s="29"/>
      <c r="K62" s="28"/>
      <c r="L62" s="191"/>
      <c r="M62" s="299"/>
      <c r="N62" s="223"/>
    </row>
    <row r="63" spans="1:14" ht="13.5" thickBot="1">
      <c r="A63" s="340"/>
      <c r="B63" s="341" t="s">
        <v>50</v>
      </c>
      <c r="C63" s="342">
        <v>3</v>
      </c>
      <c r="D63" s="28"/>
      <c r="E63" s="36" t="s">
        <v>34</v>
      </c>
      <c r="F63" s="182" t="s">
        <v>48</v>
      </c>
      <c r="G63" s="38">
        <v>1</v>
      </c>
      <c r="H63" s="28"/>
      <c r="I63" s="28"/>
      <c r="J63" s="29"/>
      <c r="K63" s="28"/>
      <c r="L63" s="191"/>
      <c r="M63" s="299"/>
      <c r="N63" s="223"/>
    </row>
    <row r="64" spans="1:14" ht="16.5" thickBot="1">
      <c r="A64" s="28"/>
      <c r="B64" s="28"/>
      <c r="C64" s="42"/>
      <c r="D64" s="28"/>
      <c r="E64" s="36" t="s">
        <v>36</v>
      </c>
      <c r="F64" s="197" t="s">
        <v>45</v>
      </c>
      <c r="G64" s="38">
        <v>4</v>
      </c>
      <c r="H64" s="28"/>
      <c r="I64" s="43" t="s">
        <v>51</v>
      </c>
      <c r="J64" s="44" t="s">
        <v>15</v>
      </c>
      <c r="K64" s="28"/>
      <c r="L64" s="191"/>
      <c r="M64" s="299"/>
      <c r="N64" s="223"/>
    </row>
    <row r="65" spans="1:14" ht="13.5" thickBot="1">
      <c r="A65" s="30" t="s">
        <v>35</v>
      </c>
      <c r="B65" s="31"/>
      <c r="C65" s="45"/>
      <c r="D65" s="28"/>
      <c r="E65" s="39" t="s">
        <v>37</v>
      </c>
      <c r="F65" s="198" t="s">
        <v>40</v>
      </c>
      <c r="G65" s="41">
        <v>3</v>
      </c>
      <c r="H65" s="28"/>
      <c r="I65" s="205" t="s">
        <v>43</v>
      </c>
      <c r="J65" s="190">
        <v>5</v>
      </c>
      <c r="K65" s="28"/>
      <c r="L65" s="191"/>
      <c r="M65" s="299"/>
      <c r="N65" s="223"/>
    </row>
    <row r="66" spans="1:14" ht="12.75">
      <c r="A66" s="338"/>
      <c r="B66" s="339" t="s">
        <v>48</v>
      </c>
      <c r="C66" s="333">
        <v>1</v>
      </c>
      <c r="D66" s="28"/>
      <c r="E66" s="28"/>
      <c r="F66" s="28"/>
      <c r="G66" s="29"/>
      <c r="H66" s="28"/>
      <c r="I66" s="206" t="s">
        <v>44</v>
      </c>
      <c r="J66" s="192">
        <v>6</v>
      </c>
      <c r="K66" s="28"/>
      <c r="L66" s="191"/>
      <c r="M66" s="299"/>
      <c r="N66" s="223"/>
    </row>
    <row r="67" spans="1:14" ht="12.75">
      <c r="A67" s="218"/>
      <c r="B67" s="337" t="s">
        <v>43</v>
      </c>
      <c r="C67" s="334">
        <v>2</v>
      </c>
      <c r="D67" s="28"/>
      <c r="E67" s="28"/>
      <c r="F67" s="28"/>
      <c r="G67" s="29"/>
      <c r="H67" s="28"/>
      <c r="I67" s="206" t="s">
        <v>45</v>
      </c>
      <c r="J67" s="192">
        <v>7</v>
      </c>
      <c r="K67" s="28"/>
      <c r="L67" s="191"/>
      <c r="M67" s="299"/>
      <c r="N67" s="223"/>
    </row>
    <row r="68" spans="1:14" ht="13.5" thickBot="1">
      <c r="A68" s="218"/>
      <c r="B68" s="337" t="s">
        <v>52</v>
      </c>
      <c r="C68" s="334">
        <v>3</v>
      </c>
      <c r="D68" s="28"/>
      <c r="E68" s="28"/>
      <c r="F68" s="28"/>
      <c r="G68" s="29"/>
      <c r="H68" s="28"/>
      <c r="I68" s="207" t="s">
        <v>40</v>
      </c>
      <c r="J68" s="195">
        <v>8</v>
      </c>
      <c r="K68" s="28"/>
      <c r="L68" s="191"/>
      <c r="M68" s="299"/>
      <c r="N68" s="223"/>
    </row>
    <row r="69" spans="1:14" ht="12.75">
      <c r="A69" s="218"/>
      <c r="B69" s="337" t="s">
        <v>53</v>
      </c>
      <c r="C69" s="334">
        <v>5</v>
      </c>
      <c r="D69" s="28"/>
      <c r="E69" s="28"/>
      <c r="F69" s="28"/>
      <c r="G69" s="29"/>
      <c r="H69" s="28"/>
      <c r="I69" s="28"/>
      <c r="J69" s="29"/>
      <c r="K69" s="28"/>
      <c r="L69" s="191"/>
      <c r="M69" s="299"/>
      <c r="N69" s="223"/>
    </row>
    <row r="70" spans="1:14" ht="13.5" thickBot="1">
      <c r="A70" s="340"/>
      <c r="B70" s="341" t="s">
        <v>54</v>
      </c>
      <c r="C70" s="342">
        <v>4</v>
      </c>
      <c r="D70" s="28"/>
      <c r="E70" s="28"/>
      <c r="F70" s="28"/>
      <c r="G70" s="29"/>
      <c r="H70" s="28"/>
      <c r="I70" s="28"/>
      <c r="J70" s="29"/>
      <c r="K70" s="28"/>
      <c r="L70" s="191"/>
      <c r="M70" s="299"/>
      <c r="N70" s="223"/>
    </row>
    <row r="71" spans="1:14" ht="13.5" thickBot="1">
      <c r="A71" s="28"/>
      <c r="B71" s="28"/>
      <c r="C71" s="42"/>
      <c r="D71" s="28"/>
      <c r="E71" s="28"/>
      <c r="F71" s="28"/>
      <c r="G71" s="29"/>
      <c r="H71" s="28"/>
      <c r="I71" s="28"/>
      <c r="J71" s="29"/>
      <c r="K71" s="28"/>
      <c r="L71" s="191"/>
      <c r="M71" s="299"/>
      <c r="N71" s="223"/>
    </row>
    <row r="72" spans="1:14" ht="13.5" thickBot="1">
      <c r="A72" s="30" t="s">
        <v>38</v>
      </c>
      <c r="B72" s="31"/>
      <c r="C72" s="45"/>
      <c r="D72" s="28"/>
      <c r="E72" s="28"/>
      <c r="F72" s="28"/>
      <c r="G72" s="29"/>
      <c r="H72" s="28"/>
      <c r="I72" s="28"/>
      <c r="J72" s="29"/>
      <c r="K72" s="28"/>
      <c r="L72" s="191"/>
      <c r="M72" s="299"/>
      <c r="N72" s="223"/>
    </row>
    <row r="73" spans="1:14" ht="12.75">
      <c r="A73" s="338"/>
      <c r="B73" s="339" t="s">
        <v>46</v>
      </c>
      <c r="C73" s="333">
        <v>1</v>
      </c>
      <c r="D73" s="28"/>
      <c r="E73" s="28"/>
      <c r="F73" s="28"/>
      <c r="G73" s="29"/>
      <c r="H73" s="28"/>
      <c r="I73" s="28"/>
      <c r="J73" s="29"/>
      <c r="K73" s="28"/>
      <c r="L73" s="191"/>
      <c r="M73" s="299"/>
      <c r="N73" s="223"/>
    </row>
    <row r="74" spans="1:14" ht="12.75">
      <c r="A74" s="218"/>
      <c r="B74" s="337" t="s">
        <v>55</v>
      </c>
      <c r="C74" s="334">
        <v>3</v>
      </c>
      <c r="D74" s="28"/>
      <c r="E74" s="28"/>
      <c r="F74" s="28"/>
      <c r="G74" s="29"/>
      <c r="H74" s="28"/>
      <c r="I74" s="28"/>
      <c r="J74" s="29"/>
      <c r="K74" s="28"/>
      <c r="L74" s="191"/>
      <c r="M74" s="299"/>
      <c r="N74" s="223"/>
    </row>
    <row r="75" spans="1:14" ht="12.75">
      <c r="A75" s="218"/>
      <c r="B75" s="337" t="s">
        <v>44</v>
      </c>
      <c r="C75" s="334">
        <v>2</v>
      </c>
      <c r="D75" s="28"/>
      <c r="E75" s="28"/>
      <c r="F75" s="28"/>
      <c r="G75" s="29"/>
      <c r="H75" s="28"/>
      <c r="I75" s="28"/>
      <c r="J75" s="29"/>
      <c r="K75" s="28"/>
      <c r="L75" s="191"/>
      <c r="M75" s="299"/>
      <c r="N75" s="223"/>
    </row>
    <row r="76" spans="1:14" ht="12.75">
      <c r="A76" s="218"/>
      <c r="B76" s="337" t="s">
        <v>56</v>
      </c>
      <c r="C76" s="334">
        <v>5</v>
      </c>
      <c r="D76" s="28"/>
      <c r="E76" s="28"/>
      <c r="F76" s="28"/>
      <c r="G76" s="29"/>
      <c r="H76" s="28"/>
      <c r="I76" s="28"/>
      <c r="J76" s="29"/>
      <c r="K76" s="28"/>
      <c r="L76" s="191"/>
      <c r="M76" s="299"/>
      <c r="N76" s="223"/>
    </row>
    <row r="77" spans="1:14" ht="13.5" thickBot="1">
      <c r="A77" s="340"/>
      <c r="B77" s="341" t="s">
        <v>57</v>
      </c>
      <c r="C77" s="343">
        <v>4</v>
      </c>
      <c r="D77" s="28"/>
      <c r="E77" s="28"/>
      <c r="F77" s="28"/>
      <c r="G77" s="29"/>
      <c r="H77" s="28"/>
      <c r="I77" s="28"/>
      <c r="J77" s="29"/>
      <c r="K77" s="28"/>
      <c r="L77" s="191"/>
      <c r="M77" s="299"/>
      <c r="N77" s="223"/>
    </row>
    <row r="78" spans="1:14" ht="12.75">
      <c r="A78" s="28"/>
      <c r="B78" s="28"/>
      <c r="C78" s="42"/>
      <c r="D78" s="28"/>
      <c r="E78" s="28"/>
      <c r="F78" s="28"/>
      <c r="G78" s="29"/>
      <c r="H78" s="28"/>
      <c r="I78" s="28"/>
      <c r="J78" s="29"/>
      <c r="K78" s="28"/>
      <c r="L78" s="191"/>
      <c r="M78" s="299"/>
      <c r="N78" s="223"/>
    </row>
    <row r="79" spans="1:14" ht="12.75">
      <c r="A79" s="28"/>
      <c r="B79" s="28"/>
      <c r="C79" s="42"/>
      <c r="D79" s="28"/>
      <c r="E79" s="28"/>
      <c r="F79" s="28"/>
      <c r="G79" s="29"/>
      <c r="H79" s="28"/>
      <c r="I79" s="28"/>
      <c r="J79" s="29"/>
      <c r="K79" s="28"/>
      <c r="L79" s="191"/>
      <c r="M79" s="299"/>
      <c r="N79" s="223"/>
    </row>
    <row r="80" spans="1:14" ht="12.75">
      <c r="A80" s="28"/>
      <c r="B80" s="28"/>
      <c r="C80" s="42"/>
      <c r="D80" s="28"/>
      <c r="E80" s="28"/>
      <c r="F80" s="28"/>
      <c r="G80" s="29"/>
      <c r="H80" s="28"/>
      <c r="I80" s="28"/>
      <c r="J80" s="29"/>
      <c r="K80" s="28"/>
      <c r="L80" s="191"/>
      <c r="M80" s="299"/>
      <c r="N80" s="223"/>
    </row>
    <row r="81" spans="1:14" ht="12.75">
      <c r="A81" s="28"/>
      <c r="B81" s="28"/>
      <c r="C81" s="42"/>
      <c r="D81" s="28"/>
      <c r="E81" s="28"/>
      <c r="F81" s="28"/>
      <c r="G81" s="29"/>
      <c r="H81" s="28"/>
      <c r="I81" s="28"/>
      <c r="J81" s="29"/>
      <c r="K81" s="28"/>
      <c r="L81" s="191"/>
      <c r="M81" s="299"/>
      <c r="N81" s="223"/>
    </row>
    <row r="82" spans="1:14" ht="12.75">
      <c r="A82" s="28"/>
      <c r="B82" s="28"/>
      <c r="C82" s="42"/>
      <c r="D82" s="28"/>
      <c r="E82" s="28"/>
      <c r="F82" s="28"/>
      <c r="G82" s="29"/>
      <c r="H82" s="28"/>
      <c r="I82" s="28"/>
      <c r="J82" s="29"/>
      <c r="K82" s="28"/>
      <c r="L82" s="191"/>
      <c r="M82" s="299"/>
      <c r="N82" s="223"/>
    </row>
    <row r="83" spans="1:14" ht="12.75">
      <c r="A83" s="28"/>
      <c r="B83" s="28"/>
      <c r="C83" s="42"/>
      <c r="D83" s="28"/>
      <c r="E83" s="28"/>
      <c r="F83" s="28"/>
      <c r="G83" s="29"/>
      <c r="H83" s="28"/>
      <c r="I83" s="28"/>
      <c r="J83" s="29"/>
      <c r="K83" s="28"/>
      <c r="L83" s="191"/>
      <c r="M83" s="299"/>
      <c r="N83" s="223"/>
    </row>
    <row r="84" spans="1:14" ht="13.5" thickBot="1">
      <c r="A84" s="28"/>
      <c r="B84" s="28"/>
      <c r="C84" s="42"/>
      <c r="D84" s="28"/>
      <c r="E84" s="28"/>
      <c r="F84" s="28"/>
      <c r="G84" s="29"/>
      <c r="H84" s="28"/>
      <c r="I84" s="28"/>
      <c r="J84" s="29"/>
      <c r="K84" s="28"/>
      <c r="L84" s="193"/>
      <c r="M84" s="301"/>
      <c r="N84" s="224"/>
    </row>
    <row r="85" spans="1:13" ht="12.75">
      <c r="A85" s="28"/>
      <c r="B85" s="28"/>
      <c r="C85" s="42"/>
      <c r="D85" s="28"/>
      <c r="E85" s="28"/>
      <c r="F85" s="28"/>
      <c r="G85" s="29"/>
      <c r="H85" s="28"/>
      <c r="I85" s="28"/>
      <c r="J85" s="29"/>
      <c r="K85" s="28"/>
      <c r="L85" s="28"/>
      <c r="M85" s="28"/>
    </row>
    <row r="86" spans="1:13" ht="12.75">
      <c r="A86" s="28"/>
      <c r="B86" s="28"/>
      <c r="C86" s="42"/>
      <c r="D86" s="28"/>
      <c r="E86" s="28"/>
      <c r="F86" s="28"/>
      <c r="G86" s="29"/>
      <c r="H86" s="28"/>
      <c r="I86" s="28"/>
      <c r="J86" s="29"/>
      <c r="K86" s="28"/>
      <c r="L86" s="28"/>
      <c r="M86" s="28"/>
    </row>
    <row r="87" spans="1:13" ht="12.75">
      <c r="A87" s="28"/>
      <c r="B87" s="28"/>
      <c r="C87" s="42"/>
      <c r="D87" s="28"/>
      <c r="E87" s="28"/>
      <c r="F87" s="28"/>
      <c r="G87" s="29"/>
      <c r="H87" s="28"/>
      <c r="I87" s="28"/>
      <c r="J87" s="29"/>
      <c r="K87" s="28"/>
      <c r="L87" s="28"/>
      <c r="M87" s="28"/>
    </row>
    <row r="88" spans="1:13" ht="12.75">
      <c r="A88" s="28"/>
      <c r="B88" s="28"/>
      <c r="C88" s="42"/>
      <c r="D88" s="28"/>
      <c r="E88" s="28"/>
      <c r="F88" s="28"/>
      <c r="G88" s="29"/>
      <c r="H88" s="28"/>
      <c r="I88" s="28"/>
      <c r="J88" s="29"/>
      <c r="K88" s="28"/>
      <c r="L88" s="28"/>
      <c r="M88" s="28"/>
    </row>
    <row r="89" spans="1:13" ht="12.75">
      <c r="A89" s="28"/>
      <c r="B89" s="28"/>
      <c r="C89" s="42"/>
      <c r="D89" s="28"/>
      <c r="E89" s="28"/>
      <c r="F89" s="28"/>
      <c r="G89" s="29"/>
      <c r="H89" s="28"/>
      <c r="I89" s="28"/>
      <c r="J89" s="29"/>
      <c r="K89" s="28"/>
      <c r="L89" s="28"/>
      <c r="M89" s="28"/>
    </row>
    <row r="90" spans="1:13" ht="12.75">
      <c r="A90" s="28"/>
      <c r="B90" s="28"/>
      <c r="C90" s="42"/>
      <c r="D90" s="28"/>
      <c r="E90" s="28"/>
      <c r="F90" s="28"/>
      <c r="G90" s="29"/>
      <c r="H90" s="28"/>
      <c r="I90" s="28"/>
      <c r="J90" s="29"/>
      <c r="K90" s="28"/>
      <c r="L90" s="28"/>
      <c r="M90" s="28"/>
    </row>
    <row r="91" spans="1:13" ht="12.75">
      <c r="A91" s="28"/>
      <c r="B91" s="28"/>
      <c r="C91" s="42"/>
      <c r="D91" s="28"/>
      <c r="E91" s="28"/>
      <c r="F91" s="28"/>
      <c r="G91" s="29"/>
      <c r="H91" s="28"/>
      <c r="I91" s="28"/>
      <c r="J91" s="29"/>
      <c r="K91" s="28"/>
      <c r="L91" s="28"/>
      <c r="M91" s="28"/>
    </row>
    <row r="92" spans="1:13" ht="12.75">
      <c r="A92" s="28"/>
      <c r="B92" s="28"/>
      <c r="C92" s="42"/>
      <c r="D92" s="28"/>
      <c r="E92" s="28"/>
      <c r="F92" s="28"/>
      <c r="G92" s="29"/>
      <c r="H92" s="28"/>
      <c r="I92" s="28"/>
      <c r="J92" s="29"/>
      <c r="K92" s="28"/>
      <c r="L92" s="28"/>
      <c r="M92" s="28"/>
    </row>
    <row r="93" spans="1:13" ht="12.75">
      <c r="A93" s="28"/>
      <c r="B93" s="28"/>
      <c r="C93" s="42"/>
      <c r="D93" s="28"/>
      <c r="E93" s="28"/>
      <c r="F93" s="28"/>
      <c r="G93" s="29"/>
      <c r="H93" s="28"/>
      <c r="I93" s="28"/>
      <c r="J93" s="29"/>
      <c r="K93" s="28"/>
      <c r="L93" s="28"/>
      <c r="M93" s="28"/>
    </row>
    <row r="94" spans="1:13" ht="12.75">
      <c r="A94" s="28"/>
      <c r="B94" s="28"/>
      <c r="C94" s="42"/>
      <c r="D94" s="28"/>
      <c r="E94" s="28"/>
      <c r="F94" s="28"/>
      <c r="G94" s="29"/>
      <c r="H94" s="28"/>
      <c r="I94" s="28"/>
      <c r="J94" s="29"/>
      <c r="K94" s="28"/>
      <c r="L94" s="28"/>
      <c r="M94" s="28"/>
    </row>
    <row r="95" spans="1:13" ht="12.75">
      <c r="A95" s="28"/>
      <c r="B95" s="28"/>
      <c r="C95" s="42"/>
      <c r="D95" s="28"/>
      <c r="E95" s="28"/>
      <c r="F95" s="28"/>
      <c r="G95" s="29"/>
      <c r="H95" s="28"/>
      <c r="I95" s="28"/>
      <c r="J95" s="29"/>
      <c r="K95" s="28"/>
      <c r="L95" s="28"/>
      <c r="M95" s="28"/>
    </row>
    <row r="96" spans="1:13" ht="12.75">
      <c r="A96" s="28"/>
      <c r="B96" s="28"/>
      <c r="C96" s="42"/>
      <c r="D96" s="28"/>
      <c r="E96" s="28"/>
      <c r="F96" s="28"/>
      <c r="G96" s="29"/>
      <c r="H96" s="28"/>
      <c r="I96" s="28"/>
      <c r="J96" s="29"/>
      <c r="K96" s="28"/>
      <c r="L96" s="28"/>
      <c r="M96" s="28"/>
    </row>
    <row r="97" spans="1:13" ht="12.75">
      <c r="A97" s="28"/>
      <c r="B97" s="28"/>
      <c r="C97" s="42"/>
      <c r="D97" s="28"/>
      <c r="E97" s="28"/>
      <c r="F97" s="28"/>
      <c r="G97" s="29"/>
      <c r="H97" s="28"/>
      <c r="I97" s="28"/>
      <c r="J97" s="29"/>
      <c r="K97" s="28"/>
      <c r="L97" s="28"/>
      <c r="M97" s="28"/>
    </row>
    <row r="98" spans="1:13" ht="12.75">
      <c r="A98" s="28"/>
      <c r="B98" s="28"/>
      <c r="C98" s="42"/>
      <c r="D98" s="28"/>
      <c r="E98" s="28"/>
      <c r="F98" s="28"/>
      <c r="G98" s="29"/>
      <c r="H98" s="28"/>
      <c r="I98" s="28"/>
      <c r="J98" s="29"/>
      <c r="K98" s="28"/>
      <c r="L98" s="28"/>
      <c r="M98" s="28"/>
    </row>
    <row r="99" spans="1:13" ht="12.75">
      <c r="A99" s="28"/>
      <c r="B99" s="28"/>
      <c r="C99" s="42"/>
      <c r="D99" s="28"/>
      <c r="E99" s="28"/>
      <c r="F99" s="28"/>
      <c r="G99" s="29"/>
      <c r="H99" s="28"/>
      <c r="I99" s="28"/>
      <c r="J99" s="29"/>
      <c r="K99" s="28"/>
      <c r="L99" s="28"/>
      <c r="M99" s="28"/>
    </row>
    <row r="100" spans="1:13" ht="12.75">
      <c r="A100" s="28"/>
      <c r="B100" s="28"/>
      <c r="C100" s="42"/>
      <c r="D100" s="28"/>
      <c r="E100" s="28"/>
      <c r="F100" s="28"/>
      <c r="G100" s="29"/>
      <c r="H100" s="28"/>
      <c r="I100" s="28"/>
      <c r="J100" s="29"/>
      <c r="K100" s="28"/>
      <c r="L100" s="28"/>
      <c r="M100" s="28"/>
    </row>
    <row r="101" spans="1:13" ht="12.75">
      <c r="A101" s="28"/>
      <c r="B101" s="28"/>
      <c r="C101" s="42"/>
      <c r="D101" s="28"/>
      <c r="E101" s="28"/>
      <c r="F101" s="28"/>
      <c r="G101" s="29"/>
      <c r="H101" s="28"/>
      <c r="I101" s="28"/>
      <c r="J101" s="29"/>
      <c r="K101" s="28"/>
      <c r="L101" s="28"/>
      <c r="M101" s="28"/>
    </row>
    <row r="102" spans="1:13" ht="12.75">
      <c r="A102" s="28"/>
      <c r="B102" s="28"/>
      <c r="C102" s="42"/>
      <c r="D102" s="28"/>
      <c r="E102" s="28"/>
      <c r="F102" s="28"/>
      <c r="G102" s="29"/>
      <c r="H102" s="28"/>
      <c r="I102" s="28"/>
      <c r="J102" s="29"/>
      <c r="K102" s="28"/>
      <c r="L102" s="28"/>
      <c r="M102" s="28"/>
    </row>
    <row r="103" spans="1:13" ht="12.75">
      <c r="A103" s="28"/>
      <c r="B103" s="28"/>
      <c r="C103" s="42"/>
      <c r="D103" s="28"/>
      <c r="E103" s="28"/>
      <c r="F103" s="28"/>
      <c r="G103" s="29"/>
      <c r="H103" s="28"/>
      <c r="I103" s="28"/>
      <c r="J103" s="29"/>
      <c r="K103" s="28"/>
      <c r="L103" s="28"/>
      <c r="M103" s="28"/>
    </row>
    <row r="104" spans="1:13" ht="12.75">
      <c r="A104" s="28"/>
      <c r="B104" s="28"/>
      <c r="C104" s="42"/>
      <c r="D104" s="28"/>
      <c r="E104" s="28"/>
      <c r="F104" s="28"/>
      <c r="G104" s="29"/>
      <c r="H104" s="28"/>
      <c r="I104" s="28"/>
      <c r="J104" s="29"/>
      <c r="K104" s="28"/>
      <c r="L104" s="28"/>
      <c r="M104" s="28"/>
    </row>
    <row r="105" spans="1:13" ht="12.75">
      <c r="A105" s="28"/>
      <c r="B105" s="28"/>
      <c r="C105" s="42"/>
      <c r="D105" s="28"/>
      <c r="E105" s="28"/>
      <c r="F105" s="28"/>
      <c r="G105" s="29"/>
      <c r="H105" s="28"/>
      <c r="I105" s="28"/>
      <c r="J105" s="29"/>
      <c r="K105" s="28"/>
      <c r="L105" s="28"/>
      <c r="M105" s="28"/>
    </row>
    <row r="106" spans="1:13" ht="12.75">
      <c r="A106" s="28"/>
      <c r="B106" s="28"/>
      <c r="C106" s="42"/>
      <c r="D106" s="28"/>
      <c r="E106" s="28"/>
      <c r="F106" s="28"/>
      <c r="G106" s="29"/>
      <c r="H106" s="28"/>
      <c r="I106" s="28"/>
      <c r="J106" s="29"/>
      <c r="K106" s="28"/>
      <c r="L106" s="28"/>
      <c r="M106" s="28"/>
    </row>
    <row r="107" spans="1:13" ht="12.75">
      <c r="A107" s="28"/>
      <c r="B107" s="28"/>
      <c r="C107" s="42"/>
      <c r="D107" s="28"/>
      <c r="E107" s="28"/>
      <c r="F107" s="28"/>
      <c r="G107" s="29"/>
      <c r="H107" s="28"/>
      <c r="I107" s="28"/>
      <c r="J107" s="29"/>
      <c r="K107" s="28"/>
      <c r="L107" s="28"/>
      <c r="M107" s="28"/>
    </row>
    <row r="108" spans="1:13" ht="12.75">
      <c r="A108" s="28"/>
      <c r="B108" s="28"/>
      <c r="C108" s="42"/>
      <c r="D108" s="28"/>
      <c r="E108" s="28"/>
      <c r="F108" s="28"/>
      <c r="G108" s="29"/>
      <c r="H108" s="28"/>
      <c r="I108" s="28"/>
      <c r="J108" s="29"/>
      <c r="K108" s="28"/>
      <c r="L108" s="28"/>
      <c r="M108" s="28"/>
    </row>
    <row r="109" spans="1:13" ht="12.75">
      <c r="A109" s="28"/>
      <c r="B109" s="28"/>
      <c r="C109" s="42"/>
      <c r="D109" s="28"/>
      <c r="E109" s="28"/>
      <c r="F109" s="28"/>
      <c r="G109" s="29"/>
      <c r="H109" s="28"/>
      <c r="I109" s="28"/>
      <c r="J109" s="29"/>
      <c r="K109" s="28"/>
      <c r="L109" s="28"/>
      <c r="M109" s="28"/>
    </row>
    <row r="110" spans="1:13" ht="12.75">
      <c r="A110" s="28"/>
      <c r="B110" s="28"/>
      <c r="C110" s="42"/>
      <c r="D110" s="28"/>
      <c r="E110" s="28"/>
      <c r="F110" s="28"/>
      <c r="G110" s="29"/>
      <c r="H110" s="28"/>
      <c r="I110" s="28"/>
      <c r="J110" s="29"/>
      <c r="K110" s="28"/>
      <c r="L110" s="28"/>
      <c r="M110" s="28"/>
    </row>
    <row r="111" spans="1:13" ht="12.75">
      <c r="A111" s="28"/>
      <c r="B111" s="28"/>
      <c r="C111" s="42"/>
      <c r="D111" s="28"/>
      <c r="E111" s="28"/>
      <c r="F111" s="28"/>
      <c r="G111" s="29"/>
      <c r="H111" s="28"/>
      <c r="I111" s="28"/>
      <c r="J111" s="29"/>
      <c r="K111" s="28"/>
      <c r="L111" s="28"/>
      <c r="M111" s="28"/>
    </row>
    <row r="112" spans="1:13" ht="12.75">
      <c r="A112" s="28"/>
      <c r="B112" s="28"/>
      <c r="C112" s="42"/>
      <c r="D112" s="28"/>
      <c r="E112" s="28"/>
      <c r="F112" s="28"/>
      <c r="G112" s="29"/>
      <c r="H112" s="28"/>
      <c r="I112" s="28"/>
      <c r="J112" s="29"/>
      <c r="K112" s="28"/>
      <c r="L112" s="28"/>
      <c r="M112" s="28"/>
    </row>
    <row r="113" spans="1:13" ht="12.75">
      <c r="A113" s="28"/>
      <c r="B113" s="28"/>
      <c r="C113" s="42"/>
      <c r="D113" s="28"/>
      <c r="E113" s="28"/>
      <c r="F113" s="28"/>
      <c r="G113" s="29"/>
      <c r="H113" s="28"/>
      <c r="I113" s="28"/>
      <c r="J113" s="29"/>
      <c r="K113" s="28"/>
      <c r="L113" s="28"/>
      <c r="M113" s="28"/>
    </row>
    <row r="114" spans="1:13" ht="12.75">
      <c r="A114" s="28"/>
      <c r="B114" s="28"/>
      <c r="C114" s="42"/>
      <c r="D114" s="28"/>
      <c r="E114" s="28"/>
      <c r="F114" s="28"/>
      <c r="G114" s="29"/>
      <c r="H114" s="28"/>
      <c r="I114" s="28"/>
      <c r="J114" s="29"/>
      <c r="K114" s="28"/>
      <c r="L114" s="28"/>
      <c r="M114" s="28"/>
    </row>
    <row r="115" spans="1:13" ht="12.75">
      <c r="A115" s="28"/>
      <c r="B115" s="28"/>
      <c r="C115" s="42"/>
      <c r="D115" s="28"/>
      <c r="E115" s="28"/>
      <c r="F115" s="28"/>
      <c r="G115" s="29"/>
      <c r="H115" s="28"/>
      <c r="I115" s="28"/>
      <c r="J115" s="29"/>
      <c r="K115" s="28"/>
      <c r="L115" s="28"/>
      <c r="M115" s="28"/>
    </row>
    <row r="116" spans="1:13" ht="12.75">
      <c r="A116" s="28"/>
      <c r="B116" s="28"/>
      <c r="C116" s="42"/>
      <c r="D116" s="28"/>
      <c r="E116" s="28"/>
      <c r="F116" s="28"/>
      <c r="G116" s="29"/>
      <c r="H116" s="28"/>
      <c r="I116" s="28"/>
      <c r="J116" s="29"/>
      <c r="K116" s="28"/>
      <c r="L116" s="28"/>
      <c r="M116" s="28"/>
    </row>
    <row r="117" spans="1:13" ht="12.75">
      <c r="A117" s="28"/>
      <c r="B117" s="28"/>
      <c r="C117" s="42"/>
      <c r="D117" s="28"/>
      <c r="E117" s="28"/>
      <c r="F117" s="28"/>
      <c r="G117" s="29"/>
      <c r="H117" s="28"/>
      <c r="I117" s="28"/>
      <c r="J117" s="29"/>
      <c r="K117" s="28"/>
      <c r="L117" s="28"/>
      <c r="M117" s="28"/>
    </row>
    <row r="118" spans="1:13" ht="12.75">
      <c r="A118" s="28"/>
      <c r="B118" s="28"/>
      <c r="C118" s="42"/>
      <c r="D118" s="28"/>
      <c r="E118" s="28"/>
      <c r="F118" s="28"/>
      <c r="G118" s="29"/>
      <c r="H118" s="28"/>
      <c r="I118" s="28"/>
      <c r="J118" s="29"/>
      <c r="K118" s="28"/>
      <c r="L118" s="28"/>
      <c r="M118" s="28"/>
    </row>
    <row r="119" spans="1:3" ht="12.75">
      <c r="A119" s="28"/>
      <c r="B119" s="28"/>
      <c r="C119" s="42"/>
    </row>
    <row r="120" spans="1:3" ht="12.75">
      <c r="A120" s="28"/>
      <c r="B120" s="28"/>
      <c r="C120" s="42"/>
    </row>
    <row r="121" ht="12.75">
      <c r="C121" s="49"/>
    </row>
    <row r="122" ht="12.75">
      <c r="C122" s="49"/>
    </row>
    <row r="123" ht="12.75">
      <c r="C123" s="49"/>
    </row>
    <row r="124" ht="12.75">
      <c r="C124" s="49"/>
    </row>
    <row r="125" ht="12.75">
      <c r="C125" s="49"/>
    </row>
    <row r="126" ht="12.75">
      <c r="C126" s="49"/>
    </row>
    <row r="127" ht="12.75">
      <c r="C127" s="49"/>
    </row>
    <row r="128" ht="12.75">
      <c r="C128" s="49"/>
    </row>
    <row r="129" ht="12.75">
      <c r="C129" s="49"/>
    </row>
    <row r="130" ht="12.75">
      <c r="C130" s="49"/>
    </row>
    <row r="131" ht="12.75">
      <c r="C131" s="49"/>
    </row>
    <row r="132" ht="12.75">
      <c r="C132" s="49"/>
    </row>
    <row r="133" ht="12.75">
      <c r="C133" s="49"/>
    </row>
    <row r="134" ht="12.75">
      <c r="C134" s="49"/>
    </row>
    <row r="135" ht="12.75">
      <c r="C135" s="49"/>
    </row>
    <row r="136" ht="12.75">
      <c r="C136" s="49"/>
    </row>
    <row r="137" ht="12.75">
      <c r="C137" s="49"/>
    </row>
    <row r="138" ht="12.75">
      <c r="C138" s="49"/>
    </row>
    <row r="139" ht="12.75">
      <c r="C139" s="49"/>
    </row>
    <row r="140" ht="12.75">
      <c r="C140" s="49"/>
    </row>
    <row r="141" ht="12.75">
      <c r="C141" s="49"/>
    </row>
    <row r="142" ht="12.75">
      <c r="C142" s="49"/>
    </row>
    <row r="143" ht="12.75">
      <c r="C143" s="49"/>
    </row>
    <row r="144" ht="12.75">
      <c r="C144" s="49"/>
    </row>
    <row r="145" ht="12.75">
      <c r="C145" s="49"/>
    </row>
    <row r="146" ht="12.75">
      <c r="C146" s="49"/>
    </row>
    <row r="147" ht="12.75">
      <c r="C147" s="49"/>
    </row>
    <row r="148" ht="12.75">
      <c r="C148" s="49"/>
    </row>
    <row r="149" ht="12.75">
      <c r="C149" s="49"/>
    </row>
    <row r="150" ht="12.75">
      <c r="C150" s="49"/>
    </row>
    <row r="151" ht="12.75">
      <c r="C151" s="49"/>
    </row>
    <row r="152" ht="12.75">
      <c r="C152" s="49"/>
    </row>
    <row r="153" ht="12.75">
      <c r="C153" s="49"/>
    </row>
    <row r="154" ht="12.75">
      <c r="C154" s="49"/>
    </row>
    <row r="155" ht="12.75">
      <c r="C155" s="49"/>
    </row>
    <row r="156" ht="12.75">
      <c r="C156" s="49"/>
    </row>
    <row r="157" ht="12.75">
      <c r="C157" s="49"/>
    </row>
    <row r="158" ht="12.75">
      <c r="C158" s="49"/>
    </row>
    <row r="159" ht="12.75">
      <c r="C159" s="49"/>
    </row>
    <row r="160" ht="12.75">
      <c r="C160" s="49"/>
    </row>
    <row r="161" ht="12.75">
      <c r="C161" s="49"/>
    </row>
    <row r="162" ht="12.75">
      <c r="C162" s="49"/>
    </row>
    <row r="163" ht="12.75">
      <c r="C163" s="49"/>
    </row>
    <row r="164" ht="12.75">
      <c r="C164" s="49"/>
    </row>
    <row r="165" ht="12.75">
      <c r="C165" s="49"/>
    </row>
    <row r="166" ht="12.75">
      <c r="C166" s="49"/>
    </row>
    <row r="167" ht="12.75">
      <c r="C167" s="49"/>
    </row>
    <row r="168" ht="12.75">
      <c r="C168" s="49"/>
    </row>
    <row r="169" ht="12.75">
      <c r="C169" s="49"/>
    </row>
    <row r="170" ht="12.75">
      <c r="C170" s="49"/>
    </row>
    <row r="171" ht="12.75">
      <c r="C171" s="49"/>
    </row>
    <row r="172" ht="12.75">
      <c r="C172" s="49"/>
    </row>
    <row r="173" ht="12.75">
      <c r="C173" s="49"/>
    </row>
    <row r="174" ht="12.75">
      <c r="C174" s="49"/>
    </row>
    <row r="175" ht="12.75">
      <c r="C175" s="49"/>
    </row>
    <row r="176" ht="12.75">
      <c r="C176" s="49"/>
    </row>
    <row r="177" ht="12.75">
      <c r="C177" s="49"/>
    </row>
    <row r="178" ht="12.75">
      <c r="C178" s="49"/>
    </row>
    <row r="179" ht="12.75">
      <c r="C179" s="49"/>
    </row>
    <row r="180" ht="12.75">
      <c r="C180" s="49"/>
    </row>
    <row r="181" ht="12.75">
      <c r="C181" s="49"/>
    </row>
    <row r="182" ht="12.75">
      <c r="C182" s="49"/>
    </row>
    <row r="183" ht="12.75">
      <c r="C183" s="49"/>
    </row>
    <row r="184" ht="12.75">
      <c r="C184" s="49"/>
    </row>
    <row r="185" ht="12.75">
      <c r="C185" s="49"/>
    </row>
    <row r="186" ht="12.75">
      <c r="C186" s="49"/>
    </row>
    <row r="187" ht="12.75">
      <c r="C187" s="49"/>
    </row>
    <row r="188" ht="12.75">
      <c r="C188" s="49"/>
    </row>
    <row r="189" ht="12.75">
      <c r="C189" s="49"/>
    </row>
    <row r="190" ht="12.75">
      <c r="C190" s="49"/>
    </row>
    <row r="191" ht="12.75">
      <c r="C191" s="49"/>
    </row>
    <row r="192" ht="12.75">
      <c r="C192" s="49"/>
    </row>
    <row r="193" ht="12.75">
      <c r="C193" s="49"/>
    </row>
    <row r="194" ht="12.75">
      <c r="C194" s="49"/>
    </row>
    <row r="195" ht="12.75">
      <c r="C195" s="49"/>
    </row>
    <row r="196" ht="12.75">
      <c r="C196" s="49"/>
    </row>
    <row r="197" ht="12.75">
      <c r="C197" s="49"/>
    </row>
    <row r="198" ht="12.75">
      <c r="C198" s="49"/>
    </row>
    <row r="199" ht="12.75">
      <c r="C199" s="49"/>
    </row>
    <row r="200" ht="12.75">
      <c r="C200" s="49"/>
    </row>
    <row r="201" ht="12.75">
      <c r="C201" s="49"/>
    </row>
    <row r="202" ht="12.75">
      <c r="C202" s="49"/>
    </row>
    <row r="203" ht="12.75">
      <c r="C203" s="49"/>
    </row>
    <row r="204" ht="12.75">
      <c r="C204" s="49"/>
    </row>
    <row r="205" ht="12.75">
      <c r="C205" s="49"/>
    </row>
    <row r="206" ht="12.75">
      <c r="C206" s="49"/>
    </row>
    <row r="207" ht="12.75">
      <c r="C207" s="49"/>
    </row>
    <row r="208" ht="12.75">
      <c r="C208" s="49"/>
    </row>
    <row r="209" ht="12.75">
      <c r="C209" s="49"/>
    </row>
    <row r="210" ht="12.75">
      <c r="C210" s="49"/>
    </row>
    <row r="211" ht="12.75">
      <c r="C211" s="49"/>
    </row>
    <row r="212" ht="12.75">
      <c r="C212" s="49"/>
    </row>
    <row r="213" ht="12.75">
      <c r="C213" s="49"/>
    </row>
    <row r="214" ht="12.75">
      <c r="C214" s="49"/>
    </row>
    <row r="215" ht="12.75">
      <c r="C215" s="49"/>
    </row>
    <row r="216" ht="12.75">
      <c r="C216" s="49"/>
    </row>
    <row r="217" ht="12.75">
      <c r="C217" s="49"/>
    </row>
    <row r="218" ht="12.75">
      <c r="C218" s="49"/>
    </row>
    <row r="219" ht="12.75">
      <c r="C219" s="49"/>
    </row>
    <row r="220" ht="12.75">
      <c r="C220" s="49"/>
    </row>
    <row r="221" ht="12.75">
      <c r="C221" s="49"/>
    </row>
    <row r="222" ht="12.75">
      <c r="C222" s="49"/>
    </row>
    <row r="223" ht="12.75">
      <c r="C223" s="49"/>
    </row>
    <row r="224" ht="12.75">
      <c r="C224" s="49"/>
    </row>
    <row r="225" ht="12.75">
      <c r="C225" s="49"/>
    </row>
    <row r="226" ht="12.75">
      <c r="C226" s="49"/>
    </row>
    <row r="227" ht="12.75">
      <c r="C227" s="49"/>
    </row>
    <row r="228" ht="12.75">
      <c r="C228" s="49"/>
    </row>
    <row r="229" ht="12.75">
      <c r="C229" s="49"/>
    </row>
    <row r="230" ht="12.75">
      <c r="C230" s="49"/>
    </row>
    <row r="231" ht="12.75">
      <c r="C231" s="49"/>
    </row>
    <row r="232" ht="12.75">
      <c r="C232" s="49"/>
    </row>
    <row r="233" ht="12.75">
      <c r="C233" s="49"/>
    </row>
    <row r="234" ht="12.75">
      <c r="C234" s="49"/>
    </row>
    <row r="235" ht="12.75">
      <c r="C235" s="49"/>
    </row>
    <row r="236" ht="12.75">
      <c r="C236" s="49"/>
    </row>
    <row r="237" ht="12.75">
      <c r="C237" s="49"/>
    </row>
    <row r="238" ht="12.75">
      <c r="C238" s="49"/>
    </row>
    <row r="239" ht="12.75">
      <c r="C239" s="49"/>
    </row>
    <row r="240" ht="12.75">
      <c r="C240" s="49"/>
    </row>
    <row r="241" ht="12.75">
      <c r="C241" s="49"/>
    </row>
    <row r="242" ht="12.75">
      <c r="C242" s="49"/>
    </row>
    <row r="243" ht="12.75">
      <c r="C243" s="49"/>
    </row>
    <row r="244" ht="12.75">
      <c r="C244" s="49"/>
    </row>
    <row r="245" ht="12.75">
      <c r="C245" s="49"/>
    </row>
    <row r="246" ht="12.75">
      <c r="C246" s="49"/>
    </row>
  </sheetData>
  <sheetProtection selectLockedCells="1" selectUnlockedCells="1"/>
  <mergeCells count="2">
    <mergeCell ref="A1:N1"/>
    <mergeCell ref="A2:N2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46" r:id="rId1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81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V13" sqref="V13"/>
    </sheetView>
  </sheetViews>
  <sheetFormatPr defaultColWidth="11.28125" defaultRowHeight="12.75"/>
  <cols>
    <col min="1" max="1" width="17.57421875" style="50" customWidth="1"/>
    <col min="2" max="2" width="16.28125" style="50" customWidth="1"/>
    <col min="3" max="3" width="19.00390625" style="331" customWidth="1"/>
    <col min="4" max="4" width="3.28125" style="6" customWidth="1"/>
    <col min="5" max="7" width="5.57421875" style="6" customWidth="1"/>
    <col min="8" max="8" width="0" style="6" hidden="1" customWidth="1"/>
    <col min="9" max="11" width="5.28125" style="6" customWidth="1"/>
    <col min="12" max="12" width="0" style="6" hidden="1" customWidth="1"/>
    <col min="13" max="15" width="5.28125" style="6" customWidth="1"/>
    <col min="16" max="16" width="0" style="6" hidden="1" customWidth="1"/>
    <col min="17" max="19" width="5.28125" style="6" customWidth="1"/>
    <col min="20" max="20" width="0" style="6" hidden="1" customWidth="1"/>
    <col min="21" max="22" width="5.28125" style="6" customWidth="1"/>
    <col min="23" max="23" width="5.421875" style="6" customWidth="1"/>
    <col min="24" max="24" width="0" style="6" hidden="1" customWidth="1"/>
    <col min="25" max="25" width="5.28125" style="6" customWidth="1"/>
    <col min="26" max="26" width="5.57421875" style="6" customWidth="1"/>
    <col min="27" max="27" width="5.28125" style="6" customWidth="1"/>
    <col min="28" max="28" width="0" style="6" hidden="1" customWidth="1"/>
    <col min="29" max="29" width="5.7109375" style="6" customWidth="1"/>
    <col min="30" max="31" width="5.28125" style="6" customWidth="1"/>
    <col min="32" max="32" width="0" style="6" hidden="1" customWidth="1"/>
    <col min="33" max="35" width="5.28125" style="6" customWidth="1"/>
    <col min="36" max="36" width="0" style="6" hidden="1" customWidth="1"/>
    <col min="37" max="39" width="5.28125" style="6" customWidth="1"/>
    <col min="40" max="40" width="0" style="6" hidden="1" customWidth="1"/>
    <col min="41" max="43" width="5.28125" style="6" hidden="1" customWidth="1"/>
    <col min="44" max="44" width="0" style="6" hidden="1" customWidth="1"/>
    <col min="45" max="45" width="5.28125" style="51" hidden="1" customWidth="1"/>
    <col min="46" max="46" width="5.28125" style="52" hidden="1" customWidth="1"/>
    <col min="47" max="47" width="5.28125" style="1" hidden="1" customWidth="1"/>
    <col min="48" max="48" width="0" style="1" hidden="1" customWidth="1"/>
    <col min="49" max="51" width="5.28125" style="1" hidden="1" customWidth="1"/>
    <col min="52" max="52" width="0" style="1" hidden="1" customWidth="1"/>
    <col min="53" max="55" width="5.28125" style="1" hidden="1" customWidth="1"/>
    <col min="56" max="56" width="0" style="1" hidden="1" customWidth="1"/>
    <col min="57" max="57" width="5.28125" style="1" customWidth="1"/>
    <col min="58" max="58" width="11.28125" style="1" customWidth="1"/>
    <col min="59" max="59" width="13.7109375" style="1" customWidth="1"/>
    <col min="60" max="16384" width="11.28125" style="1" customWidth="1"/>
  </cols>
  <sheetData>
    <row r="1" spans="1:60" ht="23.25">
      <c r="A1" s="53"/>
      <c r="B1" s="54"/>
      <c r="C1" s="318"/>
      <c r="D1" s="55"/>
      <c r="E1" s="56"/>
      <c r="F1" s="56" t="str">
        <f>V!$F$17</f>
        <v>Feel The Style - 2009</v>
      </c>
      <c r="G1" s="54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BF1" s="59" t="s">
        <v>58</v>
      </c>
      <c r="BG1" s="60" t="s">
        <v>59</v>
      </c>
      <c r="BH1" s="61"/>
    </row>
    <row r="2" spans="1:60" ht="24" thickBot="1">
      <c r="A2" s="62"/>
      <c r="B2" s="63"/>
      <c r="C2" s="319"/>
      <c r="D2" s="64"/>
      <c r="E2" s="65"/>
      <c r="F2" s="65" t="str">
        <f>V!$F$18</f>
        <v>13 июня 2009, Санкт-Петербург</v>
      </c>
      <c r="G2" s="63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BF2" s="68" t="s">
        <v>60</v>
      </c>
      <c r="BG2" s="69" t="s">
        <v>71</v>
      </c>
      <c r="BH2" s="61"/>
    </row>
    <row r="3" spans="1:3" ht="12.75">
      <c r="A3" s="6"/>
      <c r="B3" s="6"/>
      <c r="C3" s="320"/>
    </row>
    <row r="4" spans="1:17" ht="16.5" thickBot="1">
      <c r="A4" s="70" t="s">
        <v>61</v>
      </c>
      <c r="B4" s="6"/>
      <c r="C4" s="320"/>
      <c r="Q4" s="71" t="s">
        <v>62</v>
      </c>
    </row>
    <row r="5" spans="1:60" ht="13.5" thickBot="1">
      <c r="A5" s="72" t="s">
        <v>63</v>
      </c>
      <c r="B5" s="73" t="s">
        <v>64</v>
      </c>
      <c r="C5" s="321" t="s">
        <v>65</v>
      </c>
      <c r="D5" s="1"/>
      <c r="E5" s="74">
        <v>70</v>
      </c>
      <c r="F5" s="75">
        <f>E5</f>
        <v>70</v>
      </c>
      <c r="G5" s="76">
        <f>F5</f>
        <v>70</v>
      </c>
      <c r="H5" s="77" t="s">
        <v>66</v>
      </c>
      <c r="I5" s="78">
        <v>80</v>
      </c>
      <c r="J5" s="75">
        <f>I5</f>
        <v>80</v>
      </c>
      <c r="K5" s="76">
        <f>J5</f>
        <v>80</v>
      </c>
      <c r="L5" s="77" t="s">
        <v>66</v>
      </c>
      <c r="M5" s="78">
        <v>90</v>
      </c>
      <c r="N5" s="75">
        <f>M5</f>
        <v>90</v>
      </c>
      <c r="O5" s="76">
        <f>N5</f>
        <v>90</v>
      </c>
      <c r="P5" s="77" t="s">
        <v>66</v>
      </c>
      <c r="Q5" s="78">
        <v>95</v>
      </c>
      <c r="R5" s="75">
        <f>Q5</f>
        <v>95</v>
      </c>
      <c r="S5" s="76">
        <f>R5</f>
        <v>95</v>
      </c>
      <c r="T5" s="77" t="s">
        <v>66</v>
      </c>
      <c r="U5" s="78">
        <v>100</v>
      </c>
      <c r="V5" s="75">
        <f>U5</f>
        <v>100</v>
      </c>
      <c r="W5" s="76">
        <f>V5</f>
        <v>100</v>
      </c>
      <c r="X5" s="77" t="s">
        <v>66</v>
      </c>
      <c r="Y5" s="79">
        <v>103</v>
      </c>
      <c r="Z5" s="75">
        <f>Y5</f>
        <v>103</v>
      </c>
      <c r="AA5" s="76">
        <f>Z5</f>
        <v>103</v>
      </c>
      <c r="AB5" s="77" t="s">
        <v>66</v>
      </c>
      <c r="AC5" s="78">
        <v>104</v>
      </c>
      <c r="AD5" s="75">
        <f>AC5</f>
        <v>104</v>
      </c>
      <c r="AE5" s="76">
        <f>AD5</f>
        <v>104</v>
      </c>
      <c r="AF5" s="77" t="s">
        <v>66</v>
      </c>
      <c r="AG5" s="79">
        <v>106</v>
      </c>
      <c r="AH5" s="75">
        <f>AG5</f>
        <v>106</v>
      </c>
      <c r="AI5" s="76">
        <f>AH5</f>
        <v>106</v>
      </c>
      <c r="AJ5" s="77" t="s">
        <v>66</v>
      </c>
      <c r="AK5" s="78">
        <v>108</v>
      </c>
      <c r="AL5" s="75">
        <f>AK5</f>
        <v>108</v>
      </c>
      <c r="AM5" s="76">
        <f>AL5</f>
        <v>108</v>
      </c>
      <c r="AN5" s="77" t="s">
        <v>66</v>
      </c>
      <c r="AO5" s="79"/>
      <c r="AP5" s="75">
        <f>AO5</f>
        <v>0</v>
      </c>
      <c r="AQ5" s="76">
        <f>AP5</f>
        <v>0</v>
      </c>
      <c r="AR5" s="77" t="s">
        <v>66</v>
      </c>
      <c r="AS5" s="78"/>
      <c r="AT5" s="75">
        <f>AS5</f>
        <v>0</v>
      </c>
      <c r="AU5" s="76">
        <f>AT5</f>
        <v>0</v>
      </c>
      <c r="AV5" s="77" t="s">
        <v>66</v>
      </c>
      <c r="AW5" s="78"/>
      <c r="AX5" s="75">
        <f>AW5</f>
        <v>0</v>
      </c>
      <c r="AY5" s="76">
        <f>AX5</f>
        <v>0</v>
      </c>
      <c r="AZ5" s="77" t="s">
        <v>66</v>
      </c>
      <c r="BA5" s="78"/>
      <c r="BB5" s="75">
        <f>BA5</f>
        <v>0</v>
      </c>
      <c r="BC5" s="80">
        <f>BB5</f>
        <v>0</v>
      </c>
      <c r="BD5" s="81" t="s">
        <v>66</v>
      </c>
      <c r="BF5" s="82" t="s">
        <v>67</v>
      </c>
      <c r="BG5" s="83"/>
      <c r="BH5" s="84"/>
    </row>
    <row r="6" spans="1:60" ht="28.5" customHeight="1" thickBot="1">
      <c r="A6" s="85"/>
      <c r="B6" s="86"/>
      <c r="C6" s="322"/>
      <c r="D6" s="1"/>
      <c r="E6" s="87"/>
      <c r="F6" s="88"/>
      <c r="G6" s="89"/>
      <c r="H6" s="90"/>
      <c r="I6" s="88"/>
      <c r="J6" s="88"/>
      <c r="K6" s="88"/>
      <c r="L6" s="90"/>
      <c r="M6" s="91"/>
      <c r="N6" s="88"/>
      <c r="O6" s="89"/>
      <c r="P6" s="90"/>
      <c r="Q6" s="88"/>
      <c r="R6" s="88"/>
      <c r="S6" s="88"/>
      <c r="T6" s="90"/>
      <c r="U6" s="91"/>
      <c r="V6" s="88"/>
      <c r="W6" s="89"/>
      <c r="X6" s="90"/>
      <c r="Y6" s="88"/>
      <c r="Z6" s="88"/>
      <c r="AA6" s="88"/>
      <c r="AB6" s="90"/>
      <c r="AC6" s="91"/>
      <c r="AD6" s="88"/>
      <c r="AE6" s="89"/>
      <c r="AF6" s="90"/>
      <c r="AG6" s="88"/>
      <c r="AH6" s="88"/>
      <c r="AI6" s="88"/>
      <c r="AJ6" s="90"/>
      <c r="AK6" s="91"/>
      <c r="AL6" s="88"/>
      <c r="AM6" s="89"/>
      <c r="AN6" s="90"/>
      <c r="AO6" s="88"/>
      <c r="AP6" s="88"/>
      <c r="AQ6" s="88"/>
      <c r="AR6" s="90"/>
      <c r="AS6" s="91"/>
      <c r="AT6" s="88"/>
      <c r="AU6" s="89"/>
      <c r="AV6" s="90"/>
      <c r="AW6" s="91"/>
      <c r="AX6" s="88"/>
      <c r="AY6" s="89"/>
      <c r="AZ6" s="90"/>
      <c r="BA6" s="91"/>
      <c r="BB6" s="88"/>
      <c r="BC6" s="92"/>
      <c r="BF6" s="93" t="s">
        <v>62</v>
      </c>
      <c r="BG6" s="94" t="s">
        <v>68</v>
      </c>
      <c r="BH6" s="95" t="s">
        <v>15</v>
      </c>
    </row>
    <row r="7" spans="1:3" ht="12.75">
      <c r="A7" s="6"/>
      <c r="B7" s="6"/>
      <c r="C7" s="320"/>
    </row>
    <row r="8" spans="1:3" ht="22.5" customHeight="1" thickBot="1">
      <c r="A8" s="96" t="s">
        <v>13</v>
      </c>
      <c r="B8" s="6"/>
      <c r="C8" s="320"/>
    </row>
    <row r="9" spans="1:60" ht="18.75" customHeight="1" thickBot="1">
      <c r="A9" s="260" t="s">
        <v>79</v>
      </c>
      <c r="B9" s="261" t="s">
        <v>80</v>
      </c>
      <c r="C9" s="323" t="str">
        <f>VLOOKUP(A9&amp;B9,1!$A$5:$G$41,7,FALSE)</f>
        <v>Москва</v>
      </c>
      <c r="D9" s="99"/>
      <c r="E9" s="272" t="s">
        <v>71</v>
      </c>
      <c r="F9" s="273"/>
      <c r="G9" s="274"/>
      <c r="H9" s="275">
        <f>IF(COUNTIF(E9:G9,$BG$1)&gt;2.5,$BH$1,IF(COUNTIF(E9:G9,$BG$2)&gt;0.5,$E$5," "))</f>
        <v>70</v>
      </c>
      <c r="I9" s="276" t="s">
        <v>71</v>
      </c>
      <c r="J9" s="277"/>
      <c r="K9" s="278"/>
      <c r="L9" s="279">
        <f>IF(COUNTIF(I9:K9,$BG$1)&gt;2.5,$BH$1,IF(COUNTIF(I9:K9,$BG$2)&gt;0.5,$I$5," "))</f>
        <v>80</v>
      </c>
      <c r="M9" s="276" t="s">
        <v>71</v>
      </c>
      <c r="N9" s="277"/>
      <c r="O9" s="278"/>
      <c r="P9" s="280">
        <f>IF(COUNTIF(M9:O9,$BG$1)&gt;2.5,$BH$1,IF(COUNTIF(M9:O9,$BG$2)&gt;0.5,$M$5," "))</f>
        <v>90</v>
      </c>
      <c r="Q9" s="277" t="s">
        <v>71</v>
      </c>
      <c r="R9" s="277"/>
      <c r="S9" s="278"/>
      <c r="T9" s="280">
        <f>IF(COUNTIF(Q9:S9,$BG$1)&gt;2.5,$BH$1,IF(COUNTIF(Q9:S9,$BG$2)&gt;0.5,$Q$5," "))</f>
        <v>95</v>
      </c>
      <c r="U9" s="277" t="s">
        <v>72</v>
      </c>
      <c r="V9" s="277" t="s">
        <v>71</v>
      </c>
      <c r="W9" s="278"/>
      <c r="X9" s="280">
        <f>IF(COUNTIF(U9:W9,$BG$1)&gt;2.5,$BH$1,IF(COUNTIF(U9:W9,$BG$2)&gt;0.5,$U$5," "))</f>
        <v>100</v>
      </c>
      <c r="Y9" s="277" t="s">
        <v>71</v>
      </c>
      <c r="Z9" s="277"/>
      <c r="AA9" s="278"/>
      <c r="AB9" s="280">
        <f aca="true" t="shared" si="0" ref="AB9:AB18">IF(COUNTIF(Y9:AA9,$BG$1)&gt;2.5,$BH$1,IF(COUNTIF(Y9:AA9,$BG$2)&gt;0.5,$Y$5," "))</f>
        <v>103</v>
      </c>
      <c r="AC9" s="277" t="s">
        <v>72</v>
      </c>
      <c r="AD9" s="277" t="s">
        <v>71</v>
      </c>
      <c r="AE9" s="278"/>
      <c r="AF9" s="280">
        <f aca="true" t="shared" si="1" ref="AF9:AF18">IF(COUNTIF(AC9:AE9,$BG$1)&gt;2.5,$BH$1,IF(COUNTIF(AC9:AE9,$BG$2)&gt;0.5,$AC$5," "))</f>
        <v>104</v>
      </c>
      <c r="AG9" s="277" t="s">
        <v>71</v>
      </c>
      <c r="AH9" s="277"/>
      <c r="AI9" s="278"/>
      <c r="AJ9" s="280">
        <f aca="true" t="shared" si="2" ref="AJ9:AJ18">IF(COUNTIF(AG9:AI9,$BG$1)&gt;2.5,$BH$1,IF(COUNTIF(AG9:AI9,$BG$2)&gt;0.5,$AG$5," "))</f>
        <v>106</v>
      </c>
      <c r="AK9" s="277" t="s">
        <v>72</v>
      </c>
      <c r="AL9" s="277" t="s">
        <v>72</v>
      </c>
      <c r="AM9" s="281" t="s">
        <v>72</v>
      </c>
      <c r="AN9" s="105">
        <f aca="true" t="shared" si="3" ref="AN9:AN18">IF(COUNTIF(AK9:AM9,$BG$1)&gt;2.5,$BH$1,IF(COUNTIF(AK9:AM9,$BG$2)&gt;0.5,$AK$5," "))</f>
        <v>0</v>
      </c>
      <c r="AO9" s="101"/>
      <c r="AP9" s="101"/>
      <c r="AQ9" s="102"/>
      <c r="AR9" s="104" t="str">
        <f aca="true" t="shared" si="4" ref="AR9:AR18">IF(COUNTIF(AO9:AQ9,$BG$1)&gt;2.5,$BH$1,IF(COUNTIF(AO9:AQ9,$BG$2)&gt;0.5,$AO$5," "))</f>
        <v> </v>
      </c>
      <c r="AS9" s="101"/>
      <c r="AT9" s="101"/>
      <c r="AU9" s="102"/>
      <c r="AV9" s="104" t="str">
        <f aca="true" t="shared" si="5" ref="AV9:AV18">IF(COUNTIF(AS9:AU9,$BG$1)&gt;2.5,$BH$1,IF(COUNTIF(AS9:AU9,$BG$2)&gt;0.5,$AS$5," "))</f>
        <v> </v>
      </c>
      <c r="AW9" s="101"/>
      <c r="AX9" s="101"/>
      <c r="AY9" s="102"/>
      <c r="AZ9" s="104" t="str">
        <f aca="true" t="shared" si="6" ref="AZ9:AZ18">IF(COUNTIF(AW9:AY9,$BG$1)&gt;2.5,$BH$1,IF(COUNTIF(AW9:AY9,$BG$2)&gt;0.5,$AW$5," "))</f>
        <v> </v>
      </c>
      <c r="BA9" s="101"/>
      <c r="BB9" s="101"/>
      <c r="BC9" s="102"/>
      <c r="BD9" s="106" t="str">
        <f>IF(COUNTIF(BA9:BC9,$BG$1)&gt;2.5,$BH$1,IF(COUNTIF(BA9:BC9,$BG$2)&gt;0.5,#REF!," "))</f>
        <v> </v>
      </c>
      <c r="BE9" s="99"/>
      <c r="BF9" s="107">
        <v>106</v>
      </c>
      <c r="BG9" s="108">
        <v>2</v>
      </c>
      <c r="BH9" s="109">
        <v>1</v>
      </c>
    </row>
    <row r="10" spans="1:60" ht="18.75" customHeight="1" thickBot="1">
      <c r="A10" s="254" t="s">
        <v>69</v>
      </c>
      <c r="B10" s="98" t="s">
        <v>70</v>
      </c>
      <c r="C10" s="324" t="str">
        <f>VLOOKUP(A10&amp;B10,1!$A$5:$G$41,7,FALSE)</f>
        <v>Санкт-Петербург</v>
      </c>
      <c r="D10" s="99"/>
      <c r="E10" s="282" t="s">
        <v>71</v>
      </c>
      <c r="F10" s="111"/>
      <c r="G10" s="112"/>
      <c r="H10" s="100"/>
      <c r="I10" s="113" t="s">
        <v>71</v>
      </c>
      <c r="J10" s="114"/>
      <c r="K10" s="115"/>
      <c r="L10" s="103"/>
      <c r="M10" s="113" t="s">
        <v>71</v>
      </c>
      <c r="N10" s="114"/>
      <c r="O10" s="115"/>
      <c r="P10" s="104"/>
      <c r="Q10" s="114" t="s">
        <v>71</v>
      </c>
      <c r="R10" s="114"/>
      <c r="S10" s="115"/>
      <c r="T10" s="104"/>
      <c r="U10" s="114" t="s">
        <v>72</v>
      </c>
      <c r="V10" s="114" t="s">
        <v>71</v>
      </c>
      <c r="W10" s="115"/>
      <c r="X10" s="104"/>
      <c r="Y10" s="114" t="s">
        <v>72</v>
      </c>
      <c r="Z10" s="114" t="s">
        <v>72</v>
      </c>
      <c r="AA10" s="115" t="s">
        <v>71</v>
      </c>
      <c r="AB10" s="104">
        <f t="shared" si="0"/>
        <v>103</v>
      </c>
      <c r="AC10" s="114" t="s">
        <v>72</v>
      </c>
      <c r="AD10" s="114" t="s">
        <v>72</v>
      </c>
      <c r="AE10" s="115" t="s">
        <v>72</v>
      </c>
      <c r="AF10" s="104">
        <f t="shared" si="1"/>
        <v>0</v>
      </c>
      <c r="AG10" s="114"/>
      <c r="AH10" s="114"/>
      <c r="AI10" s="115"/>
      <c r="AJ10" s="104" t="str">
        <f t="shared" si="2"/>
        <v> </v>
      </c>
      <c r="AK10" s="114"/>
      <c r="AL10" s="114"/>
      <c r="AM10" s="283"/>
      <c r="AN10" s="105" t="str">
        <f t="shared" si="3"/>
        <v> </v>
      </c>
      <c r="AO10" s="114"/>
      <c r="AP10" s="114"/>
      <c r="AQ10" s="115"/>
      <c r="AR10" s="104" t="str">
        <f t="shared" si="4"/>
        <v> </v>
      </c>
      <c r="AS10" s="114"/>
      <c r="AT10" s="114"/>
      <c r="AU10" s="115"/>
      <c r="AV10" s="105" t="str">
        <f t="shared" si="5"/>
        <v> </v>
      </c>
      <c r="AW10" s="114"/>
      <c r="AX10" s="114"/>
      <c r="AY10" s="115"/>
      <c r="AZ10" s="104" t="str">
        <f t="shared" si="6"/>
        <v> </v>
      </c>
      <c r="BA10" s="114"/>
      <c r="BB10" s="114"/>
      <c r="BC10" s="115"/>
      <c r="BD10" s="106" t="str">
        <f>IF(COUNTIF(BA10:BC10,$BG$1)&gt;2.5,$BH$1,IF(COUNTIF(BA10:BC10,$BG$2)&gt;0.5,#REF!," "))</f>
        <v> </v>
      </c>
      <c r="BE10" s="99"/>
      <c r="BF10" s="107">
        <v>103</v>
      </c>
      <c r="BG10" s="108">
        <v>3</v>
      </c>
      <c r="BH10" s="109">
        <v>2</v>
      </c>
    </row>
    <row r="11" spans="1:60" ht="18.75" customHeight="1" thickBot="1">
      <c r="A11" s="254" t="s">
        <v>73</v>
      </c>
      <c r="B11" s="98" t="s">
        <v>74</v>
      </c>
      <c r="C11" s="324" t="str">
        <f>VLOOKUP(A11&amp;B11,1!$A$5:$G$41,7,FALSE)</f>
        <v>Москва</v>
      </c>
      <c r="D11" s="99"/>
      <c r="E11" s="282" t="s">
        <v>75</v>
      </c>
      <c r="F11" s="111"/>
      <c r="G11" s="112"/>
      <c r="H11" s="100"/>
      <c r="I11" s="113" t="s">
        <v>75</v>
      </c>
      <c r="J11" s="114"/>
      <c r="K11" s="115"/>
      <c r="L11" s="103"/>
      <c r="M11" s="113" t="s">
        <v>71</v>
      </c>
      <c r="N11" s="114"/>
      <c r="O11" s="115"/>
      <c r="P11" s="104"/>
      <c r="Q11" s="114" t="s">
        <v>71</v>
      </c>
      <c r="R11" s="114"/>
      <c r="S11" s="115"/>
      <c r="T11" s="104"/>
      <c r="U11" s="114" t="s">
        <v>71</v>
      </c>
      <c r="V11" s="114"/>
      <c r="W11" s="115"/>
      <c r="X11" s="104"/>
      <c r="Y11" s="114" t="s">
        <v>72</v>
      </c>
      <c r="Z11" s="114" t="s">
        <v>72</v>
      </c>
      <c r="AA11" s="115" t="s">
        <v>72</v>
      </c>
      <c r="AB11" s="104">
        <f t="shared" si="0"/>
        <v>0</v>
      </c>
      <c r="AC11" s="114"/>
      <c r="AD11" s="114"/>
      <c r="AE11" s="115"/>
      <c r="AF11" s="104" t="str">
        <f t="shared" si="1"/>
        <v> </v>
      </c>
      <c r="AG11" s="114"/>
      <c r="AH11" s="114"/>
      <c r="AI11" s="115"/>
      <c r="AJ11" s="104" t="str">
        <f t="shared" si="2"/>
        <v> </v>
      </c>
      <c r="AK11" s="114"/>
      <c r="AL11" s="114"/>
      <c r="AM11" s="283"/>
      <c r="AN11" s="105" t="str">
        <f t="shared" si="3"/>
        <v> </v>
      </c>
      <c r="AO11" s="114"/>
      <c r="AP11" s="114"/>
      <c r="AQ11" s="115"/>
      <c r="AR11" s="104" t="str">
        <f t="shared" si="4"/>
        <v> </v>
      </c>
      <c r="AS11" s="114"/>
      <c r="AT11" s="114"/>
      <c r="AU11" s="115"/>
      <c r="AV11" s="105" t="str">
        <f t="shared" si="5"/>
        <v> </v>
      </c>
      <c r="AW11" s="114"/>
      <c r="AX11" s="114"/>
      <c r="AY11" s="115"/>
      <c r="AZ11" s="104" t="str">
        <f t="shared" si="6"/>
        <v> </v>
      </c>
      <c r="BA11" s="114"/>
      <c r="BB11" s="114"/>
      <c r="BC11" s="115"/>
      <c r="BD11" s="106" t="str">
        <f>IF(COUNTIF(BA11:BC11,$BG$1)&gt;2.5,$BH$1,IF(COUNTIF(BA11:BC11,$BG$2)&gt;0.5,#REF!," "))</f>
        <v> </v>
      </c>
      <c r="BE11" s="99"/>
      <c r="BF11" s="107">
        <v>100</v>
      </c>
      <c r="BG11" s="108">
        <v>0</v>
      </c>
      <c r="BH11" s="109">
        <v>3</v>
      </c>
    </row>
    <row r="12" spans="1:60" ht="18.75" customHeight="1" thickBot="1">
      <c r="A12" s="254" t="s">
        <v>76</v>
      </c>
      <c r="B12" s="98" t="s">
        <v>70</v>
      </c>
      <c r="C12" s="324" t="str">
        <f>VLOOKUP(A12&amp;B12,1!$A$5:$G$41,7,FALSE)</f>
        <v>Санкт-Петербург</v>
      </c>
      <c r="D12" s="99"/>
      <c r="E12" s="282" t="s">
        <v>71</v>
      </c>
      <c r="F12" s="111"/>
      <c r="G12" s="112"/>
      <c r="H12" s="100"/>
      <c r="I12" s="113" t="s">
        <v>71</v>
      </c>
      <c r="J12" s="114"/>
      <c r="K12" s="115"/>
      <c r="L12" s="103"/>
      <c r="M12" s="113" t="s">
        <v>72</v>
      </c>
      <c r="N12" s="114" t="s">
        <v>72</v>
      </c>
      <c r="O12" s="115"/>
      <c r="P12" s="104"/>
      <c r="Q12" s="114"/>
      <c r="R12" s="114"/>
      <c r="S12" s="115"/>
      <c r="T12" s="104"/>
      <c r="U12" s="114"/>
      <c r="V12" s="114"/>
      <c r="W12" s="115"/>
      <c r="X12" s="104"/>
      <c r="Y12" s="114"/>
      <c r="Z12" s="114"/>
      <c r="AA12" s="115"/>
      <c r="AB12" s="104" t="str">
        <f t="shared" si="0"/>
        <v> </v>
      </c>
      <c r="AC12" s="114"/>
      <c r="AD12" s="114"/>
      <c r="AE12" s="115"/>
      <c r="AF12" s="104" t="str">
        <f t="shared" si="1"/>
        <v> </v>
      </c>
      <c r="AG12" s="114"/>
      <c r="AH12" s="114"/>
      <c r="AI12" s="115"/>
      <c r="AJ12" s="104" t="str">
        <f t="shared" si="2"/>
        <v> </v>
      </c>
      <c r="AK12" s="114"/>
      <c r="AL12" s="114"/>
      <c r="AM12" s="283"/>
      <c r="AN12" s="105" t="str">
        <f t="shared" si="3"/>
        <v> </v>
      </c>
      <c r="AO12" s="114"/>
      <c r="AP12" s="114"/>
      <c r="AQ12" s="115"/>
      <c r="AR12" s="104" t="str">
        <f t="shared" si="4"/>
        <v> </v>
      </c>
      <c r="AS12" s="114"/>
      <c r="AT12" s="114"/>
      <c r="AU12" s="115"/>
      <c r="AV12" s="105" t="str">
        <f t="shared" si="5"/>
        <v> </v>
      </c>
      <c r="AW12" s="114"/>
      <c r="AX12" s="114"/>
      <c r="AY12" s="115"/>
      <c r="AZ12" s="104" t="str">
        <f t="shared" si="6"/>
        <v> </v>
      </c>
      <c r="BA12" s="114"/>
      <c r="BB12" s="114"/>
      <c r="BC12" s="115"/>
      <c r="BD12" s="106" t="str">
        <f>IF(COUNTIF(BA12:BC12,$BG$1)&gt;2.5,$BH$1,IF(COUNTIF(BA12:BC12,$BG$2)&gt;0.5,#REF!," "))</f>
        <v> </v>
      </c>
      <c r="BE12" s="99"/>
      <c r="BF12" s="107">
        <v>80</v>
      </c>
      <c r="BG12" s="108">
        <v>0</v>
      </c>
      <c r="BH12" s="109">
        <v>4</v>
      </c>
    </row>
    <row r="13" spans="1:60" ht="18.75" customHeight="1" thickBot="1">
      <c r="A13" s="262" t="s">
        <v>77</v>
      </c>
      <c r="B13" s="263" t="s">
        <v>78</v>
      </c>
      <c r="C13" s="325" t="str">
        <f>VLOOKUP(A13&amp;B13,1!$A$5:$G$41,7,FALSE)</f>
        <v>Москва</v>
      </c>
      <c r="D13" s="99"/>
      <c r="E13" s="284" t="s">
        <v>71</v>
      </c>
      <c r="F13" s="285"/>
      <c r="G13" s="286"/>
      <c r="H13" s="287">
        <f aca="true" t="shared" si="7" ref="H13:H18">IF(COUNTIF(E13:G13,$BG$1)&gt;2.5,$BH$1,IF(COUNTIF(E13:G13,$BG$2)&gt;0.5,$E$5," "))</f>
        <v>70</v>
      </c>
      <c r="I13" s="288" t="s">
        <v>72</v>
      </c>
      <c r="J13" s="289" t="s">
        <v>72</v>
      </c>
      <c r="K13" s="290"/>
      <c r="L13" s="291" t="str">
        <f aca="true" t="shared" si="8" ref="L13:L18">IF(COUNTIF(I13:K13,$BG$1)&gt;2.5,$BH$1,IF(COUNTIF(I13:K13,$BG$2)&gt;0.5,$I$5," "))</f>
        <v> </v>
      </c>
      <c r="M13" s="288"/>
      <c r="N13" s="289"/>
      <c r="O13" s="290"/>
      <c r="P13" s="292" t="str">
        <f aca="true" t="shared" si="9" ref="P13:P18">IF(COUNTIF(M13:O13,$BG$1)&gt;2.5,$BH$1,IF(COUNTIF(M13:O13,$BG$2)&gt;0.5,$M$5," "))</f>
        <v> </v>
      </c>
      <c r="Q13" s="289"/>
      <c r="R13" s="289"/>
      <c r="S13" s="290"/>
      <c r="T13" s="292" t="str">
        <f aca="true" t="shared" si="10" ref="T13:T18">IF(COUNTIF(Q13:S13,$BG$1)&gt;2.5,$BH$1,IF(COUNTIF(Q13:S13,$BG$2)&gt;0.5,$Q$5," "))</f>
        <v> </v>
      </c>
      <c r="U13" s="289"/>
      <c r="V13" s="289"/>
      <c r="W13" s="290"/>
      <c r="X13" s="292" t="str">
        <f aca="true" t="shared" si="11" ref="X13:X18">IF(COUNTIF(U13:W13,$BG$1)&gt;2.5,$BH$1,IF(COUNTIF(U13:W13,$BG$2)&gt;0.5,$U$5," "))</f>
        <v> </v>
      </c>
      <c r="Y13" s="289"/>
      <c r="Z13" s="289"/>
      <c r="AA13" s="290"/>
      <c r="AB13" s="292" t="str">
        <f t="shared" si="0"/>
        <v> </v>
      </c>
      <c r="AC13" s="289"/>
      <c r="AD13" s="289"/>
      <c r="AE13" s="290"/>
      <c r="AF13" s="292" t="str">
        <f t="shared" si="1"/>
        <v> </v>
      </c>
      <c r="AG13" s="289"/>
      <c r="AH13" s="289"/>
      <c r="AI13" s="290"/>
      <c r="AJ13" s="292" t="str">
        <f t="shared" si="2"/>
        <v> </v>
      </c>
      <c r="AK13" s="289"/>
      <c r="AL13" s="289"/>
      <c r="AM13" s="293"/>
      <c r="AN13" s="105" t="str">
        <f t="shared" si="3"/>
        <v> </v>
      </c>
      <c r="AO13" s="114"/>
      <c r="AP13" s="114"/>
      <c r="AQ13" s="115"/>
      <c r="AR13" s="104" t="str">
        <f t="shared" si="4"/>
        <v> </v>
      </c>
      <c r="AS13" s="114"/>
      <c r="AT13" s="114"/>
      <c r="AU13" s="115"/>
      <c r="AV13" s="105" t="str">
        <f t="shared" si="5"/>
        <v> </v>
      </c>
      <c r="AW13" s="114"/>
      <c r="AX13" s="114"/>
      <c r="AY13" s="115"/>
      <c r="AZ13" s="104" t="str">
        <f t="shared" si="6"/>
        <v> </v>
      </c>
      <c r="BA13" s="114"/>
      <c r="BB13" s="114"/>
      <c r="BC13" s="115"/>
      <c r="BD13" s="106" t="str">
        <f>IF(COUNTIF(BA13:BC13,$BG$1)&gt;2.5,$BH$1,IF(COUNTIF(BA13:BC13,$BG$2)&gt;0.5,#REF!," "))</f>
        <v> </v>
      </c>
      <c r="BE13" s="99"/>
      <c r="BF13" s="107">
        <v>70</v>
      </c>
      <c r="BG13" s="108">
        <v>0</v>
      </c>
      <c r="BH13" s="109">
        <v>5</v>
      </c>
    </row>
    <row r="14" spans="1:60" ht="18.75" customHeight="1" hidden="1" thickBot="1">
      <c r="A14" s="116"/>
      <c r="B14" s="116"/>
      <c r="C14" s="172"/>
      <c r="D14" s="116"/>
      <c r="E14" s="116"/>
      <c r="F14" s="264"/>
      <c r="G14" s="265"/>
      <c r="H14" s="266" t="str">
        <f t="shared" si="7"/>
        <v> </v>
      </c>
      <c r="I14" s="267"/>
      <c r="J14" s="268"/>
      <c r="K14" s="269"/>
      <c r="L14" s="270" t="str">
        <f t="shared" si="8"/>
        <v> </v>
      </c>
      <c r="M14" s="267"/>
      <c r="N14" s="268"/>
      <c r="O14" s="269"/>
      <c r="P14" s="271" t="str">
        <f t="shared" si="9"/>
        <v> </v>
      </c>
      <c r="Q14" s="268"/>
      <c r="R14" s="268"/>
      <c r="S14" s="269"/>
      <c r="T14" s="271" t="str">
        <f t="shared" si="10"/>
        <v> </v>
      </c>
      <c r="U14" s="268"/>
      <c r="V14" s="268"/>
      <c r="W14" s="269"/>
      <c r="X14" s="271" t="str">
        <f t="shared" si="11"/>
        <v> </v>
      </c>
      <c r="Y14" s="268"/>
      <c r="Z14" s="268"/>
      <c r="AA14" s="269"/>
      <c r="AB14" s="271" t="str">
        <f t="shared" si="0"/>
        <v> </v>
      </c>
      <c r="AC14" s="268"/>
      <c r="AD14" s="268"/>
      <c r="AE14" s="269"/>
      <c r="AF14" s="271" t="str">
        <f t="shared" si="1"/>
        <v> </v>
      </c>
      <c r="AG14" s="268"/>
      <c r="AH14" s="268"/>
      <c r="AI14" s="269"/>
      <c r="AJ14" s="271" t="str">
        <f t="shared" si="2"/>
        <v> </v>
      </c>
      <c r="AK14" s="268"/>
      <c r="AL14" s="268"/>
      <c r="AM14" s="269"/>
      <c r="AN14" s="105" t="str">
        <f t="shared" si="3"/>
        <v> </v>
      </c>
      <c r="AO14" s="114"/>
      <c r="AP14" s="114"/>
      <c r="AQ14" s="115"/>
      <c r="AR14" s="104" t="str">
        <f t="shared" si="4"/>
        <v> </v>
      </c>
      <c r="AS14" s="114"/>
      <c r="AT14" s="114"/>
      <c r="AU14" s="115"/>
      <c r="AV14" s="105" t="str">
        <f t="shared" si="5"/>
        <v> </v>
      </c>
      <c r="AW14" s="114"/>
      <c r="AX14" s="114"/>
      <c r="AY14" s="115"/>
      <c r="AZ14" s="104" t="str">
        <f t="shared" si="6"/>
        <v> </v>
      </c>
      <c r="BA14" s="114"/>
      <c r="BB14" s="114"/>
      <c r="BC14" s="115"/>
      <c r="BD14" s="106" t="str">
        <f>IF(COUNTIF(BA14:BC14,$BG$1)&gt;2.5,$BH$1,IF(COUNTIF(BA14:BC14,$BG$2)&gt;0.5,#REF!," "))</f>
        <v> </v>
      </c>
      <c r="BE14" s="99"/>
      <c r="BF14" s="107" t="str">
        <f>IF(MAXA(H14,L14,P14,T14,X14,AB14,AF14,AJ14,AN14,AR14,AV14,AZ14,BD14)&gt;0.5,MAXA(H14,L14,P14,T14,X14,AB14,AF14,AJ14,AN14,AR14,AV14,AZ14,BD14)," ")</f>
        <v> </v>
      </c>
      <c r="BG14" s="108">
        <f>COUNTIF(E14:BD14,$BG$1)-3*COUNTIF(E14:BD14,$BH$1)</f>
        <v>0</v>
      </c>
      <c r="BH14" s="109">
        <v>6</v>
      </c>
    </row>
    <row r="15" spans="1:60" ht="18.75" customHeight="1" hidden="1" thickBot="1">
      <c r="A15" s="116"/>
      <c r="B15" s="116"/>
      <c r="C15" s="172"/>
      <c r="D15" s="116"/>
      <c r="E15" s="116"/>
      <c r="F15" s="111"/>
      <c r="G15" s="112"/>
      <c r="H15" s="100" t="str">
        <f t="shared" si="7"/>
        <v> </v>
      </c>
      <c r="I15" s="113"/>
      <c r="J15" s="114"/>
      <c r="K15" s="115"/>
      <c r="L15" s="103" t="str">
        <f t="shared" si="8"/>
        <v> </v>
      </c>
      <c r="M15" s="113"/>
      <c r="N15" s="114"/>
      <c r="O15" s="115"/>
      <c r="P15" s="104" t="str">
        <f t="shared" si="9"/>
        <v> </v>
      </c>
      <c r="Q15" s="114"/>
      <c r="R15" s="114"/>
      <c r="S15" s="115"/>
      <c r="T15" s="104" t="str">
        <f t="shared" si="10"/>
        <v> </v>
      </c>
      <c r="U15" s="114"/>
      <c r="V15" s="114"/>
      <c r="W15" s="115"/>
      <c r="X15" s="104" t="str">
        <f t="shared" si="11"/>
        <v> </v>
      </c>
      <c r="Y15" s="114"/>
      <c r="Z15" s="114"/>
      <c r="AA15" s="115"/>
      <c r="AB15" s="104" t="str">
        <f t="shared" si="0"/>
        <v> </v>
      </c>
      <c r="AC15" s="114"/>
      <c r="AD15" s="114"/>
      <c r="AE15" s="115"/>
      <c r="AF15" s="104" t="str">
        <f t="shared" si="1"/>
        <v> </v>
      </c>
      <c r="AG15" s="114"/>
      <c r="AH15" s="114"/>
      <c r="AI15" s="115"/>
      <c r="AJ15" s="104" t="str">
        <f t="shared" si="2"/>
        <v> </v>
      </c>
      <c r="AK15" s="114"/>
      <c r="AL15" s="114"/>
      <c r="AM15" s="115"/>
      <c r="AN15" s="105" t="str">
        <f t="shared" si="3"/>
        <v> </v>
      </c>
      <c r="AO15" s="114"/>
      <c r="AP15" s="114"/>
      <c r="AQ15" s="115"/>
      <c r="AR15" s="104" t="str">
        <f t="shared" si="4"/>
        <v> </v>
      </c>
      <c r="AS15" s="114"/>
      <c r="AT15" s="114"/>
      <c r="AU15" s="115"/>
      <c r="AV15" s="105" t="str">
        <f t="shared" si="5"/>
        <v> </v>
      </c>
      <c r="AW15" s="114"/>
      <c r="AX15" s="114"/>
      <c r="AY15" s="115"/>
      <c r="AZ15" s="104" t="str">
        <f t="shared" si="6"/>
        <v> </v>
      </c>
      <c r="BA15" s="114"/>
      <c r="BB15" s="114"/>
      <c r="BC15" s="115"/>
      <c r="BD15" s="106" t="str">
        <f>IF(COUNTIF(BA15:BC15,$BG$1)&gt;2.5,$BH$1,IF(COUNTIF(BA15:BC15,$BG$2)&gt;0.5,#REF!," "))</f>
        <v> </v>
      </c>
      <c r="BE15" s="99"/>
      <c r="BF15" s="107" t="str">
        <f>IF(MAXA(H15,L15,P15,T15,X15,AB15,AF15,AJ15,AN15,AR15,AV15,AZ15,BD15)&gt;0.5,MAXA(H15,L15,P15,T15,X15,AB15,AF15,AJ15,AN15,AR15,AV15,AZ15,BD15)," ")</f>
        <v> </v>
      </c>
      <c r="BG15" s="108">
        <f>COUNTIF(E15:BD15,$BG$1)-3*COUNTIF(E15:BD15,$BH$1)</f>
        <v>0</v>
      </c>
      <c r="BH15" s="109">
        <v>7</v>
      </c>
    </row>
    <row r="16" spans="1:60" ht="18.75" customHeight="1" hidden="1" thickBot="1">
      <c r="A16" s="97"/>
      <c r="B16" s="98"/>
      <c r="C16" s="326"/>
      <c r="D16" s="99"/>
      <c r="E16" s="110"/>
      <c r="F16" s="111"/>
      <c r="G16" s="112"/>
      <c r="H16" s="100" t="str">
        <f t="shared" si="7"/>
        <v> </v>
      </c>
      <c r="I16" s="113"/>
      <c r="J16" s="114"/>
      <c r="K16" s="115"/>
      <c r="L16" s="103" t="str">
        <f t="shared" si="8"/>
        <v> </v>
      </c>
      <c r="M16" s="113"/>
      <c r="N16" s="114"/>
      <c r="O16" s="115"/>
      <c r="P16" s="104" t="str">
        <f t="shared" si="9"/>
        <v> </v>
      </c>
      <c r="Q16" s="114"/>
      <c r="R16" s="114"/>
      <c r="S16" s="115"/>
      <c r="T16" s="104" t="str">
        <f t="shared" si="10"/>
        <v> </v>
      </c>
      <c r="U16" s="114"/>
      <c r="V16" s="114"/>
      <c r="W16" s="115"/>
      <c r="X16" s="104" t="str">
        <f t="shared" si="11"/>
        <v> </v>
      </c>
      <c r="Y16" s="114"/>
      <c r="Z16" s="114"/>
      <c r="AA16" s="115"/>
      <c r="AB16" s="104" t="str">
        <f t="shared" si="0"/>
        <v> </v>
      </c>
      <c r="AC16" s="114"/>
      <c r="AD16" s="114"/>
      <c r="AE16" s="115"/>
      <c r="AF16" s="104" t="str">
        <f t="shared" si="1"/>
        <v> </v>
      </c>
      <c r="AG16" s="114"/>
      <c r="AH16" s="114"/>
      <c r="AI16" s="115"/>
      <c r="AJ16" s="104" t="str">
        <f t="shared" si="2"/>
        <v> </v>
      </c>
      <c r="AK16" s="114"/>
      <c r="AL16" s="114"/>
      <c r="AM16" s="115"/>
      <c r="AN16" s="105" t="str">
        <f t="shared" si="3"/>
        <v> </v>
      </c>
      <c r="AO16" s="114"/>
      <c r="AP16" s="114"/>
      <c r="AQ16" s="115"/>
      <c r="AR16" s="104" t="str">
        <f t="shared" si="4"/>
        <v> </v>
      </c>
      <c r="AS16" s="114"/>
      <c r="AT16" s="114"/>
      <c r="AU16" s="115"/>
      <c r="AV16" s="105" t="str">
        <f t="shared" si="5"/>
        <v> </v>
      </c>
      <c r="AW16" s="114"/>
      <c r="AX16" s="114"/>
      <c r="AY16" s="115"/>
      <c r="AZ16" s="104" t="str">
        <f t="shared" si="6"/>
        <v> </v>
      </c>
      <c r="BA16" s="114"/>
      <c r="BB16" s="114"/>
      <c r="BC16" s="115"/>
      <c r="BD16" s="106" t="str">
        <f>IF(COUNTIF(BA16:BC16,$BG$1)&gt;2.5,$BH$1,IF(COUNTIF(BA16:BC16,$BG$2)&gt;0.5,#REF!," "))</f>
        <v> </v>
      </c>
      <c r="BE16" s="99"/>
      <c r="BF16" s="107" t="str">
        <f>IF(MAXA(H16,L16,P16,T16,X16,AB16,AF16,AJ16,AN16,AR16,AV16,AZ16,BD16)&gt;0.5,MAXA(H16,L16,P16,T16,X16,AB16,AF16,AJ16,AN16,AR16,AV16,AZ16,BD16)," ")</f>
        <v> </v>
      </c>
      <c r="BG16" s="108">
        <f>COUNTIF(E16:BD16,$BG$1)-3*COUNTIF(E16:BD16,$BH$1)</f>
        <v>0</v>
      </c>
      <c r="BH16" s="109">
        <v>8</v>
      </c>
    </row>
    <row r="17" spans="1:60" ht="18.75" customHeight="1" hidden="1" thickBot="1">
      <c r="A17" s="97"/>
      <c r="B17" s="98"/>
      <c r="C17" s="326"/>
      <c r="D17" s="99"/>
      <c r="E17" s="110"/>
      <c r="F17" s="111"/>
      <c r="G17" s="112"/>
      <c r="H17" s="100" t="str">
        <f t="shared" si="7"/>
        <v> </v>
      </c>
      <c r="I17" s="113"/>
      <c r="J17" s="114"/>
      <c r="K17" s="115"/>
      <c r="L17" s="103" t="str">
        <f t="shared" si="8"/>
        <v> </v>
      </c>
      <c r="M17" s="113"/>
      <c r="N17" s="114"/>
      <c r="O17" s="115"/>
      <c r="P17" s="104" t="str">
        <f t="shared" si="9"/>
        <v> </v>
      </c>
      <c r="Q17" s="114"/>
      <c r="R17" s="114"/>
      <c r="S17" s="115"/>
      <c r="T17" s="104" t="str">
        <f t="shared" si="10"/>
        <v> </v>
      </c>
      <c r="U17" s="114"/>
      <c r="V17" s="114"/>
      <c r="W17" s="115"/>
      <c r="X17" s="104" t="str">
        <f t="shared" si="11"/>
        <v> </v>
      </c>
      <c r="Y17" s="114"/>
      <c r="Z17" s="114"/>
      <c r="AA17" s="115"/>
      <c r="AB17" s="104" t="str">
        <f t="shared" si="0"/>
        <v> </v>
      </c>
      <c r="AC17" s="114"/>
      <c r="AD17" s="114"/>
      <c r="AE17" s="115"/>
      <c r="AF17" s="104" t="str">
        <f t="shared" si="1"/>
        <v> </v>
      </c>
      <c r="AG17" s="114"/>
      <c r="AH17" s="114"/>
      <c r="AI17" s="115"/>
      <c r="AJ17" s="104" t="str">
        <f t="shared" si="2"/>
        <v> </v>
      </c>
      <c r="AK17" s="114"/>
      <c r="AL17" s="114"/>
      <c r="AM17" s="115"/>
      <c r="AN17" s="105" t="str">
        <f t="shared" si="3"/>
        <v> </v>
      </c>
      <c r="AO17" s="114"/>
      <c r="AP17" s="114"/>
      <c r="AQ17" s="115"/>
      <c r="AR17" s="104" t="str">
        <f t="shared" si="4"/>
        <v> </v>
      </c>
      <c r="AS17" s="114"/>
      <c r="AT17" s="114"/>
      <c r="AU17" s="115"/>
      <c r="AV17" s="105" t="str">
        <f t="shared" si="5"/>
        <v> </v>
      </c>
      <c r="AW17" s="114"/>
      <c r="AX17" s="114"/>
      <c r="AY17" s="115"/>
      <c r="AZ17" s="104" t="str">
        <f t="shared" si="6"/>
        <v> </v>
      </c>
      <c r="BA17" s="114"/>
      <c r="BB17" s="114"/>
      <c r="BC17" s="115"/>
      <c r="BD17" s="106" t="str">
        <f>IF(COUNTIF(BA17:BC17,$BG$1)&gt;2.5,$BH$1,IF(COUNTIF(BA17:BC17,$BG$2)&gt;0.5,#REF!," "))</f>
        <v> </v>
      </c>
      <c r="BE17" s="99"/>
      <c r="BF17" s="107" t="str">
        <f>IF(MAXA(H17,L17,P17,T17,X17,AB17,AF17,AJ17,AN17,AR17,AV17,AZ17,BD17)&gt;0.5,MAXA(H17,L17,P17,T17,X17,AB17,AF17,AJ17,AN17,AR17,AV17,AZ17,BD17)," ")</f>
        <v> </v>
      </c>
      <c r="BG17" s="108">
        <f>COUNTIF(E17:BD17,$BG$1)-3*COUNTIF(E17:BD17,$BH$1)</f>
        <v>0</v>
      </c>
      <c r="BH17" s="109"/>
    </row>
    <row r="18" spans="1:60" ht="18.75" customHeight="1" hidden="1">
      <c r="A18" s="116"/>
      <c r="B18" s="116"/>
      <c r="C18" s="172"/>
      <c r="D18" s="116"/>
      <c r="E18" s="116"/>
      <c r="F18" s="111"/>
      <c r="G18" s="112"/>
      <c r="H18" s="100" t="str">
        <f t="shared" si="7"/>
        <v> </v>
      </c>
      <c r="I18" s="113"/>
      <c r="J18" s="114"/>
      <c r="K18" s="115"/>
      <c r="L18" s="103" t="str">
        <f t="shared" si="8"/>
        <v> </v>
      </c>
      <c r="M18" s="113"/>
      <c r="N18" s="114"/>
      <c r="O18" s="115"/>
      <c r="P18" s="104" t="str">
        <f t="shared" si="9"/>
        <v> </v>
      </c>
      <c r="Q18" s="114"/>
      <c r="R18" s="114"/>
      <c r="S18" s="115"/>
      <c r="T18" s="104" t="str">
        <f t="shared" si="10"/>
        <v> </v>
      </c>
      <c r="U18" s="114"/>
      <c r="V18" s="114"/>
      <c r="W18" s="115"/>
      <c r="X18" s="104" t="str">
        <f t="shared" si="11"/>
        <v> </v>
      </c>
      <c r="Y18" s="114"/>
      <c r="Z18" s="114"/>
      <c r="AA18" s="115"/>
      <c r="AB18" s="104" t="str">
        <f t="shared" si="0"/>
        <v> </v>
      </c>
      <c r="AC18" s="114"/>
      <c r="AD18" s="114"/>
      <c r="AE18" s="115"/>
      <c r="AF18" s="104" t="str">
        <f t="shared" si="1"/>
        <v> </v>
      </c>
      <c r="AG18" s="114"/>
      <c r="AH18" s="114"/>
      <c r="AI18" s="115"/>
      <c r="AJ18" s="104" t="str">
        <f t="shared" si="2"/>
        <v> </v>
      </c>
      <c r="AK18" s="114"/>
      <c r="AL18" s="114"/>
      <c r="AM18" s="115"/>
      <c r="AN18" s="105" t="str">
        <f t="shared" si="3"/>
        <v> </v>
      </c>
      <c r="AO18" s="114"/>
      <c r="AP18" s="114"/>
      <c r="AQ18" s="115"/>
      <c r="AR18" s="104" t="str">
        <f t="shared" si="4"/>
        <v> </v>
      </c>
      <c r="AS18" s="114"/>
      <c r="AT18" s="114"/>
      <c r="AU18" s="115"/>
      <c r="AV18" s="105" t="str">
        <f t="shared" si="5"/>
        <v> </v>
      </c>
      <c r="AW18" s="114"/>
      <c r="AX18" s="114"/>
      <c r="AY18" s="115"/>
      <c r="AZ18" s="104" t="str">
        <f t="shared" si="6"/>
        <v> </v>
      </c>
      <c r="BA18" s="114"/>
      <c r="BB18" s="114"/>
      <c r="BC18" s="115"/>
      <c r="BD18" s="106" t="str">
        <f>IF(COUNTIF(BA18:BC18,$BG$1)&gt;2.5,$BH$1,IF(COUNTIF(BA18:BC18,$BG$2)&gt;0.5,#REF!," "))</f>
        <v> </v>
      </c>
      <c r="BE18" s="99"/>
      <c r="BF18" s="107" t="str">
        <f>IF(MAXA(H18,L18,P18,T18,X18,AB18,AF18,AJ18,AN18,AR18,AV18,AZ18,BD18)&gt;0.5,MAXA(H18,L18,P18,T18,X18,AB18,AF18,AJ18,AN18,AR18,AV18,AZ18,BD18)," ")</f>
        <v> </v>
      </c>
      <c r="BG18" s="108">
        <f>COUNTIF(E18:BD18,$BG$1)-3*COUNTIF(E18:BD18,$BH$1)</f>
        <v>0</v>
      </c>
      <c r="BH18" s="109"/>
    </row>
    <row r="19" spans="1:60" ht="15.75">
      <c r="A19" s="71"/>
      <c r="B19" s="117"/>
      <c r="C19" s="327"/>
      <c r="D19" s="117"/>
      <c r="E19" s="117"/>
      <c r="F19" s="117"/>
      <c r="G19" s="117"/>
      <c r="H19" s="117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9"/>
      <c r="AT19" s="120"/>
      <c r="AU19" s="121"/>
      <c r="AV19" s="121"/>
      <c r="AW19" s="121"/>
      <c r="AX19" s="121"/>
      <c r="AY19" s="121"/>
      <c r="AZ19" s="121"/>
      <c r="BA19" s="121"/>
      <c r="BB19" s="121"/>
      <c r="BC19" s="121"/>
      <c r="BD19" s="99"/>
      <c r="BE19" s="99"/>
      <c r="BF19" s="122"/>
      <c r="BG19" s="99"/>
      <c r="BH19" s="99"/>
    </row>
    <row r="20" spans="1:60" ht="16.5" thickBot="1">
      <c r="A20" s="70" t="s">
        <v>81</v>
      </c>
      <c r="B20" s="117"/>
      <c r="C20" s="327"/>
      <c r="D20" s="117"/>
      <c r="E20" s="117">
        <v>100</v>
      </c>
      <c r="F20" s="117"/>
      <c r="G20" s="117"/>
      <c r="H20" s="117"/>
      <c r="I20" s="118">
        <v>110</v>
      </c>
      <c r="J20" s="118"/>
      <c r="K20" s="118"/>
      <c r="L20" s="118"/>
      <c r="M20" s="118">
        <v>120</v>
      </c>
      <c r="N20" s="118"/>
      <c r="O20" s="118"/>
      <c r="P20" s="118"/>
      <c r="Q20" s="118">
        <v>125</v>
      </c>
      <c r="R20" s="118"/>
      <c r="S20" s="118"/>
      <c r="T20" s="118"/>
      <c r="U20" s="118">
        <v>130</v>
      </c>
      <c r="V20" s="118"/>
      <c r="W20" s="118"/>
      <c r="X20" s="118"/>
      <c r="Y20" s="118">
        <v>133</v>
      </c>
      <c r="Z20" s="118"/>
      <c r="AA20" s="118"/>
      <c r="AB20" s="118"/>
      <c r="AC20" s="118">
        <v>135</v>
      </c>
      <c r="AD20" s="118"/>
      <c r="AE20" s="118"/>
      <c r="AF20" s="118"/>
      <c r="AG20" s="118">
        <v>151</v>
      </c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9"/>
      <c r="AT20" s="120"/>
      <c r="AU20" s="121"/>
      <c r="AV20" s="121"/>
      <c r="AW20" s="121"/>
      <c r="AX20" s="121"/>
      <c r="AY20" s="121"/>
      <c r="AZ20" s="121"/>
      <c r="BA20" s="121"/>
      <c r="BB20" s="121"/>
      <c r="BC20" s="121"/>
      <c r="BD20" s="99"/>
      <c r="BE20" s="99"/>
      <c r="BF20" s="122"/>
      <c r="BG20" s="99"/>
      <c r="BH20" s="99"/>
    </row>
    <row r="21" spans="1:60" ht="18.75" customHeight="1" thickBot="1">
      <c r="A21" s="260" t="s">
        <v>86</v>
      </c>
      <c r="B21" s="261" t="s">
        <v>87</v>
      </c>
      <c r="C21" s="323" t="str">
        <f>VLOOKUP(A21&amp;B21,1!$A$5:$G$41,7,FALSE)</f>
        <v>Москва</v>
      </c>
      <c r="D21" s="252"/>
      <c r="E21" s="272" t="s">
        <v>71</v>
      </c>
      <c r="F21" s="273"/>
      <c r="G21" s="274"/>
      <c r="H21" s="275"/>
      <c r="I21" s="276" t="s">
        <v>71</v>
      </c>
      <c r="J21" s="277"/>
      <c r="K21" s="278"/>
      <c r="L21" s="279"/>
      <c r="M21" s="276" t="s">
        <v>71</v>
      </c>
      <c r="N21" s="277"/>
      <c r="O21" s="278"/>
      <c r="P21" s="280"/>
      <c r="Q21" s="277" t="s">
        <v>71</v>
      </c>
      <c r="R21" s="277"/>
      <c r="S21" s="278"/>
      <c r="T21" s="280"/>
      <c r="U21" s="277" t="s">
        <v>71</v>
      </c>
      <c r="V21" s="277"/>
      <c r="W21" s="278"/>
      <c r="X21" s="280"/>
      <c r="Y21" s="277" t="s">
        <v>71</v>
      </c>
      <c r="Z21" s="277"/>
      <c r="AA21" s="278"/>
      <c r="AB21" s="280"/>
      <c r="AC21" s="277" t="s">
        <v>71</v>
      </c>
      <c r="AD21" s="277"/>
      <c r="AE21" s="278"/>
      <c r="AF21" s="280"/>
      <c r="AG21" s="277" t="s">
        <v>72</v>
      </c>
      <c r="AH21" s="277" t="s">
        <v>72</v>
      </c>
      <c r="AI21" s="278" t="s">
        <v>72</v>
      </c>
      <c r="AJ21" s="280"/>
      <c r="AK21" s="277"/>
      <c r="AL21" s="277"/>
      <c r="AM21" s="281"/>
      <c r="AN21" s="238"/>
      <c r="AO21" s="297"/>
      <c r="AP21" s="297"/>
      <c r="AQ21" s="298"/>
      <c r="AR21" s="238"/>
      <c r="AS21" s="297"/>
      <c r="AT21" s="297"/>
      <c r="AU21" s="298"/>
      <c r="AV21" s="238"/>
      <c r="AW21" s="297"/>
      <c r="AX21" s="297"/>
      <c r="AY21" s="298"/>
      <c r="AZ21" s="238"/>
      <c r="BA21" s="297"/>
      <c r="BB21" s="297"/>
      <c r="BC21" s="298"/>
      <c r="BD21" s="240" t="str">
        <f>IF(COUNTIF(BA21:BC21,$BG$1)&gt;2.5,$BH$1,IF(COUNTIF(BA21:BC21,$BG$2)&gt;0.5,#REF!," "))</f>
        <v> </v>
      </c>
      <c r="BE21" s="99"/>
      <c r="BF21" s="107">
        <v>135</v>
      </c>
      <c r="BG21" s="108">
        <v>0</v>
      </c>
      <c r="BH21" s="241">
        <v>1</v>
      </c>
    </row>
    <row r="22" spans="1:60" ht="18.75" customHeight="1" thickBot="1">
      <c r="A22" s="254" t="s">
        <v>93</v>
      </c>
      <c r="B22" s="98" t="s">
        <v>94</v>
      </c>
      <c r="C22" s="324" t="str">
        <f>VLOOKUP(A22&amp;B22,1!$A$5:$G$41,7,FALSE)</f>
        <v>Москва</v>
      </c>
      <c r="D22" s="252"/>
      <c r="E22" s="282" t="s">
        <v>71</v>
      </c>
      <c r="F22" s="111"/>
      <c r="G22" s="112"/>
      <c r="H22" s="100"/>
      <c r="I22" s="113" t="s">
        <v>71</v>
      </c>
      <c r="J22" s="114"/>
      <c r="K22" s="115"/>
      <c r="L22" s="103"/>
      <c r="M22" s="113" t="s">
        <v>71</v>
      </c>
      <c r="N22" s="114"/>
      <c r="O22" s="115"/>
      <c r="P22" s="104"/>
      <c r="Q22" s="114" t="s">
        <v>71</v>
      </c>
      <c r="R22" s="114"/>
      <c r="S22" s="115"/>
      <c r="T22" s="104"/>
      <c r="U22" s="114" t="s">
        <v>71</v>
      </c>
      <c r="V22" s="114"/>
      <c r="W22" s="115"/>
      <c r="X22" s="105"/>
      <c r="Y22" s="114" t="s">
        <v>71</v>
      </c>
      <c r="Z22" s="114"/>
      <c r="AA22" s="115"/>
      <c r="AB22" s="105"/>
      <c r="AC22" s="114" t="s">
        <v>72</v>
      </c>
      <c r="AD22" s="114" t="s">
        <v>72</v>
      </c>
      <c r="AE22" s="115" t="s">
        <v>72</v>
      </c>
      <c r="AF22" s="104"/>
      <c r="AG22" s="114"/>
      <c r="AH22" s="114"/>
      <c r="AI22" s="115"/>
      <c r="AJ22" s="105"/>
      <c r="AK22" s="114"/>
      <c r="AL22" s="114"/>
      <c r="AM22" s="283"/>
      <c r="AN22" s="239"/>
      <c r="AO22" s="236"/>
      <c r="AP22" s="236"/>
      <c r="AQ22" s="237"/>
      <c r="AR22" s="238"/>
      <c r="AS22" s="236"/>
      <c r="AT22" s="236"/>
      <c r="AU22" s="237"/>
      <c r="AV22" s="239"/>
      <c r="AW22" s="236"/>
      <c r="AX22" s="236"/>
      <c r="AY22" s="237"/>
      <c r="AZ22" s="239"/>
      <c r="BA22" s="236"/>
      <c r="BB22" s="236"/>
      <c r="BC22" s="237"/>
      <c r="BD22" s="240" t="str">
        <f>IF(COUNTIF(BA22:BC22,$BG$1)&gt;2.5,$BH$1,IF(COUNTIF(BA22:BC22,$BG$2)&gt;0.5,#REF!," "))</f>
        <v> </v>
      </c>
      <c r="BE22" s="99"/>
      <c r="BF22" s="107">
        <v>133</v>
      </c>
      <c r="BG22" s="108">
        <v>0</v>
      </c>
      <c r="BH22" s="241">
        <v>2</v>
      </c>
    </row>
    <row r="23" spans="1:60" ht="18.75" customHeight="1" thickBot="1">
      <c r="A23" s="254" t="s">
        <v>160</v>
      </c>
      <c r="B23" s="98" t="s">
        <v>88</v>
      </c>
      <c r="C23" s="324" t="str">
        <f>VLOOKUP(A23&amp;B23,1!$A$5:$G$41,7,FALSE)</f>
        <v>Москва</v>
      </c>
      <c r="D23" s="252"/>
      <c r="E23" s="282" t="s">
        <v>71</v>
      </c>
      <c r="F23" s="111"/>
      <c r="G23" s="112"/>
      <c r="H23" s="100"/>
      <c r="I23" s="113" t="s">
        <v>72</v>
      </c>
      <c r="J23" s="114" t="s">
        <v>71</v>
      </c>
      <c r="K23" s="115"/>
      <c r="L23" s="103"/>
      <c r="M23" s="113" t="s">
        <v>71</v>
      </c>
      <c r="N23" s="114"/>
      <c r="O23" s="115"/>
      <c r="P23" s="104"/>
      <c r="Q23" s="114" t="s">
        <v>71</v>
      </c>
      <c r="R23" s="114"/>
      <c r="S23" s="115"/>
      <c r="T23" s="104"/>
      <c r="U23" s="114" t="s">
        <v>72</v>
      </c>
      <c r="V23" s="114" t="s">
        <v>71</v>
      </c>
      <c r="W23" s="115"/>
      <c r="X23" s="105"/>
      <c r="Y23" s="114" t="s">
        <v>72</v>
      </c>
      <c r="Z23" s="114" t="s">
        <v>72</v>
      </c>
      <c r="AA23" s="115" t="s">
        <v>71</v>
      </c>
      <c r="AB23" s="105"/>
      <c r="AC23" s="114" t="s">
        <v>72</v>
      </c>
      <c r="AD23" s="114" t="s">
        <v>72</v>
      </c>
      <c r="AE23" s="115" t="s">
        <v>72</v>
      </c>
      <c r="AF23" s="104"/>
      <c r="AG23" s="114"/>
      <c r="AH23" s="114"/>
      <c r="AI23" s="115"/>
      <c r="AJ23" s="105"/>
      <c r="AK23" s="114"/>
      <c r="AL23" s="114"/>
      <c r="AM23" s="283"/>
      <c r="AN23" s="239"/>
      <c r="AO23" s="236"/>
      <c r="AP23" s="236"/>
      <c r="AQ23" s="237"/>
      <c r="AR23" s="238"/>
      <c r="AS23" s="236"/>
      <c r="AT23" s="236"/>
      <c r="AU23" s="237"/>
      <c r="AV23" s="239"/>
      <c r="AW23" s="236"/>
      <c r="AX23" s="236"/>
      <c r="AY23" s="237"/>
      <c r="AZ23" s="239"/>
      <c r="BA23" s="236"/>
      <c r="BB23" s="236"/>
      <c r="BC23" s="237"/>
      <c r="BD23" s="240" t="str">
        <f>IF(COUNTIF(BA23:BC23,$BG$1)&gt;2.5,$BH$1,IF(COUNTIF(BA23:BC23,$BG$2)&gt;0.5,#REF!," "))</f>
        <v> </v>
      </c>
      <c r="BE23" s="99"/>
      <c r="BF23" s="107">
        <v>133</v>
      </c>
      <c r="BG23" s="108">
        <v>4</v>
      </c>
      <c r="BH23" s="109">
        <v>3</v>
      </c>
    </row>
    <row r="24" spans="1:60" ht="18.75" customHeight="1" thickBot="1">
      <c r="A24" s="253" t="s">
        <v>161</v>
      </c>
      <c r="B24" s="242" t="s">
        <v>83</v>
      </c>
      <c r="C24" s="328" t="str">
        <f>VLOOKUP(A24&amp;B24,1!$A$5:$G$41,7,FALSE)</f>
        <v>Санкт-Петербург</v>
      </c>
      <c r="D24" s="252"/>
      <c r="E24" s="294" t="s">
        <v>71</v>
      </c>
      <c r="F24" s="246"/>
      <c r="G24" s="247"/>
      <c r="H24" s="243"/>
      <c r="I24" s="248" t="s">
        <v>71</v>
      </c>
      <c r="J24" s="249"/>
      <c r="K24" s="250"/>
      <c r="L24" s="244"/>
      <c r="M24" s="248" t="s">
        <v>72</v>
      </c>
      <c r="N24" s="249" t="s">
        <v>71</v>
      </c>
      <c r="O24" s="250"/>
      <c r="P24" s="245"/>
      <c r="Q24" s="249" t="s">
        <v>72</v>
      </c>
      <c r="R24" s="249" t="s">
        <v>71</v>
      </c>
      <c r="S24" s="250"/>
      <c r="T24" s="245"/>
      <c r="U24" s="249" t="s">
        <v>72</v>
      </c>
      <c r="V24" s="249" t="s">
        <v>72</v>
      </c>
      <c r="W24" s="250"/>
      <c r="X24" s="251"/>
      <c r="Y24" s="249"/>
      <c r="Z24" s="249"/>
      <c r="AA24" s="250"/>
      <c r="AB24" s="251"/>
      <c r="AC24" s="249"/>
      <c r="AD24" s="249"/>
      <c r="AE24" s="250"/>
      <c r="AF24" s="245"/>
      <c r="AG24" s="249"/>
      <c r="AH24" s="249"/>
      <c r="AI24" s="250"/>
      <c r="AJ24" s="251"/>
      <c r="AK24" s="249"/>
      <c r="AL24" s="249"/>
      <c r="AM24" s="295"/>
      <c r="AN24" s="231"/>
      <c r="AO24" s="233"/>
      <c r="AP24" s="233"/>
      <c r="AQ24" s="234"/>
      <c r="AR24" s="231"/>
      <c r="AS24" s="233"/>
      <c r="AT24" s="233"/>
      <c r="AU24" s="234"/>
      <c r="AV24" s="235"/>
      <c r="AW24" s="233"/>
      <c r="AX24" s="233"/>
      <c r="AY24" s="234"/>
      <c r="AZ24" s="235"/>
      <c r="BA24" s="233"/>
      <c r="BB24" s="233"/>
      <c r="BC24" s="234"/>
      <c r="BD24" s="232" t="str">
        <f>IF(COUNTIF(BA24:BC24,$BG$1)&gt;2.5,$BH$1,IF(COUNTIF(BA24:BC24,$BG$2)&gt;0.5,#REF!," "))</f>
        <v> </v>
      </c>
      <c r="BE24" s="230"/>
      <c r="BF24" s="228">
        <v>125</v>
      </c>
      <c r="BG24" s="229">
        <v>2</v>
      </c>
      <c r="BH24" s="241">
        <v>4</v>
      </c>
    </row>
    <row r="25" spans="1:60" ht="18.75" customHeight="1" thickBot="1">
      <c r="A25" s="253" t="s">
        <v>82</v>
      </c>
      <c r="B25" s="242" t="s">
        <v>83</v>
      </c>
      <c r="C25" s="328" t="str">
        <f>VLOOKUP(A25&amp;B25,1!$A$5:$G$41,7,FALSE)</f>
        <v>Санкт-Петербург</v>
      </c>
      <c r="D25" s="252"/>
      <c r="E25" s="294" t="s">
        <v>72</v>
      </c>
      <c r="F25" s="246" t="s">
        <v>71</v>
      </c>
      <c r="G25" s="247"/>
      <c r="H25" s="243"/>
      <c r="I25" s="248" t="s">
        <v>71</v>
      </c>
      <c r="J25" s="249"/>
      <c r="K25" s="250"/>
      <c r="L25" s="244"/>
      <c r="M25" s="248" t="s">
        <v>71</v>
      </c>
      <c r="N25" s="249"/>
      <c r="O25" s="250"/>
      <c r="P25" s="245"/>
      <c r="Q25" s="249" t="s">
        <v>72</v>
      </c>
      <c r="R25" s="249" t="s">
        <v>72</v>
      </c>
      <c r="S25" s="250"/>
      <c r="T25" s="245"/>
      <c r="U25" s="249"/>
      <c r="V25" s="249"/>
      <c r="W25" s="250"/>
      <c r="X25" s="251"/>
      <c r="Y25" s="249"/>
      <c r="Z25" s="249"/>
      <c r="AA25" s="250"/>
      <c r="AB25" s="251"/>
      <c r="AC25" s="249"/>
      <c r="AD25" s="249"/>
      <c r="AE25" s="250"/>
      <c r="AF25" s="245"/>
      <c r="AG25" s="249"/>
      <c r="AH25" s="249"/>
      <c r="AI25" s="250"/>
      <c r="AJ25" s="251"/>
      <c r="AK25" s="249"/>
      <c r="AL25" s="249"/>
      <c r="AM25" s="295"/>
      <c r="AN25" s="235"/>
      <c r="AO25" s="233"/>
      <c r="AP25" s="233"/>
      <c r="AQ25" s="234"/>
      <c r="AR25" s="231"/>
      <c r="AS25" s="233"/>
      <c r="AT25" s="233"/>
      <c r="AU25" s="234"/>
      <c r="AV25" s="235"/>
      <c r="AW25" s="233"/>
      <c r="AX25" s="233"/>
      <c r="AY25" s="234"/>
      <c r="AZ25" s="235"/>
      <c r="BA25" s="233"/>
      <c r="BB25" s="233"/>
      <c r="BC25" s="234"/>
      <c r="BD25" s="232" t="str">
        <f>IF(COUNTIF(BA25:BC25,$BG$1)&gt;2.5,$BH$1,IF(COUNTIF(BA25:BC25,$BG$2)&gt;0.5,#REF!," "))</f>
        <v> </v>
      </c>
      <c r="BE25" s="230"/>
      <c r="BF25" s="228">
        <v>120</v>
      </c>
      <c r="BG25" s="229">
        <v>1</v>
      </c>
      <c r="BH25" s="109">
        <v>5</v>
      </c>
    </row>
    <row r="26" spans="1:60" ht="18.75" customHeight="1" thickBot="1">
      <c r="A26" s="253" t="s">
        <v>95</v>
      </c>
      <c r="B26" s="242" t="s">
        <v>96</v>
      </c>
      <c r="C26" s="328" t="str">
        <f>VLOOKUP(A26&amp;B26,1!$A$5:$G$41,7,FALSE)</f>
        <v>Москва</v>
      </c>
      <c r="D26" s="252"/>
      <c r="E26" s="294" t="s">
        <v>71</v>
      </c>
      <c r="F26" s="246"/>
      <c r="G26" s="247"/>
      <c r="H26" s="243"/>
      <c r="I26" s="248" t="s">
        <v>71</v>
      </c>
      <c r="J26" s="249"/>
      <c r="K26" s="250"/>
      <c r="L26" s="244"/>
      <c r="M26" s="248" t="s">
        <v>72</v>
      </c>
      <c r="N26" s="249" t="s">
        <v>71</v>
      </c>
      <c r="O26" s="250"/>
      <c r="P26" s="245"/>
      <c r="Q26" s="249" t="s">
        <v>72</v>
      </c>
      <c r="R26" s="249" t="s">
        <v>72</v>
      </c>
      <c r="S26" s="250"/>
      <c r="T26" s="245"/>
      <c r="U26" s="249"/>
      <c r="V26" s="249"/>
      <c r="W26" s="250"/>
      <c r="X26" s="251"/>
      <c r="Y26" s="249"/>
      <c r="Z26" s="249"/>
      <c r="AA26" s="250"/>
      <c r="AB26" s="251"/>
      <c r="AC26" s="249"/>
      <c r="AD26" s="249"/>
      <c r="AE26" s="250"/>
      <c r="AF26" s="245"/>
      <c r="AG26" s="249"/>
      <c r="AH26" s="249"/>
      <c r="AI26" s="250"/>
      <c r="AJ26" s="251"/>
      <c r="AK26" s="249"/>
      <c r="AL26" s="249"/>
      <c r="AM26" s="295"/>
      <c r="AN26" s="235"/>
      <c r="AO26" s="233"/>
      <c r="AP26" s="233"/>
      <c r="AQ26" s="234"/>
      <c r="AR26" s="231"/>
      <c r="AS26" s="233"/>
      <c r="AT26" s="233"/>
      <c r="AU26" s="234"/>
      <c r="AV26" s="235"/>
      <c r="AW26" s="233"/>
      <c r="AX26" s="233"/>
      <c r="AY26" s="234"/>
      <c r="AZ26" s="235"/>
      <c r="BA26" s="233"/>
      <c r="BB26" s="233"/>
      <c r="BC26" s="234"/>
      <c r="BD26" s="232" t="str">
        <f>IF(COUNTIF(BA26:BC26,$BG$1)&gt;2.5,$BH$1,IF(COUNTIF(BA26:BC26,$BG$2)&gt;0.5,#REF!," "))</f>
        <v> </v>
      </c>
      <c r="BE26" s="230"/>
      <c r="BF26" s="228">
        <v>120</v>
      </c>
      <c r="BG26" s="229">
        <v>1</v>
      </c>
      <c r="BH26" s="241">
        <v>6</v>
      </c>
    </row>
    <row r="27" spans="1:60" ht="18.75" customHeight="1" thickBot="1">
      <c r="A27" s="253" t="s">
        <v>84</v>
      </c>
      <c r="B27" s="242" t="s">
        <v>85</v>
      </c>
      <c r="C27" s="328" t="s">
        <v>130</v>
      </c>
      <c r="D27" s="252"/>
      <c r="E27" s="294" t="s">
        <v>71</v>
      </c>
      <c r="F27" s="246"/>
      <c r="G27" s="247"/>
      <c r="H27" s="243"/>
      <c r="I27" s="248" t="s">
        <v>71</v>
      </c>
      <c r="J27" s="249"/>
      <c r="K27" s="250"/>
      <c r="L27" s="244"/>
      <c r="M27" s="248" t="s">
        <v>72</v>
      </c>
      <c r="N27" s="249" t="s">
        <v>72</v>
      </c>
      <c r="O27" s="250"/>
      <c r="P27" s="245"/>
      <c r="Q27" s="249"/>
      <c r="R27" s="249"/>
      <c r="S27" s="250"/>
      <c r="T27" s="245"/>
      <c r="U27" s="249"/>
      <c r="V27" s="249"/>
      <c r="W27" s="250"/>
      <c r="X27" s="251"/>
      <c r="Y27" s="249"/>
      <c r="Z27" s="249"/>
      <c r="AA27" s="250"/>
      <c r="AB27" s="251"/>
      <c r="AC27" s="249"/>
      <c r="AD27" s="249"/>
      <c r="AE27" s="250"/>
      <c r="AF27" s="245"/>
      <c r="AG27" s="249"/>
      <c r="AH27" s="249"/>
      <c r="AI27" s="250"/>
      <c r="AJ27" s="251"/>
      <c r="AK27" s="249"/>
      <c r="AL27" s="249"/>
      <c r="AM27" s="295"/>
      <c r="AN27" s="231"/>
      <c r="AO27" s="233"/>
      <c r="AP27" s="233"/>
      <c r="AQ27" s="234"/>
      <c r="AR27" s="231"/>
      <c r="AS27" s="233"/>
      <c r="AT27" s="233"/>
      <c r="AU27" s="234"/>
      <c r="AV27" s="235"/>
      <c r="AW27" s="233"/>
      <c r="AX27" s="233"/>
      <c r="AY27" s="234"/>
      <c r="AZ27" s="235"/>
      <c r="BA27" s="233"/>
      <c r="BB27" s="233"/>
      <c r="BC27" s="234"/>
      <c r="BD27" s="232" t="str">
        <f>IF(COUNTIF(BA27:BC27,$BG$1)&gt;2.5,$BH$1,IF(COUNTIF(BA27:BC27,$BG$2)&gt;0.5,#REF!," "))</f>
        <v> </v>
      </c>
      <c r="BE27" s="230"/>
      <c r="BF27" s="228">
        <v>110</v>
      </c>
      <c r="BG27" s="229">
        <v>0</v>
      </c>
      <c r="BH27" s="241">
        <v>7</v>
      </c>
    </row>
    <row r="28" spans="1:60" ht="18.75" customHeight="1" thickBot="1">
      <c r="A28" s="253" t="s">
        <v>173</v>
      </c>
      <c r="B28" s="242" t="s">
        <v>97</v>
      </c>
      <c r="C28" s="328" t="str">
        <f>VLOOKUP(A28&amp;B28,1!$A$5:$G$41,7,FALSE)</f>
        <v>Санкт-Петербург</v>
      </c>
      <c r="D28" s="252"/>
      <c r="E28" s="294" t="s">
        <v>72</v>
      </c>
      <c r="F28" s="246" t="s">
        <v>71</v>
      </c>
      <c r="G28" s="247"/>
      <c r="H28" s="243"/>
      <c r="I28" s="248" t="s">
        <v>71</v>
      </c>
      <c r="J28" s="249"/>
      <c r="K28" s="250"/>
      <c r="L28" s="244"/>
      <c r="M28" s="248" t="s">
        <v>72</v>
      </c>
      <c r="N28" s="249" t="s">
        <v>72</v>
      </c>
      <c r="O28" s="250"/>
      <c r="P28" s="245"/>
      <c r="Q28" s="249"/>
      <c r="R28" s="249"/>
      <c r="S28" s="250"/>
      <c r="T28" s="245"/>
      <c r="U28" s="249"/>
      <c r="V28" s="249"/>
      <c r="W28" s="250"/>
      <c r="X28" s="251"/>
      <c r="Y28" s="249"/>
      <c r="Z28" s="249"/>
      <c r="AA28" s="250"/>
      <c r="AB28" s="251"/>
      <c r="AC28" s="249"/>
      <c r="AD28" s="249"/>
      <c r="AE28" s="250"/>
      <c r="AF28" s="245"/>
      <c r="AG28" s="249"/>
      <c r="AH28" s="249"/>
      <c r="AI28" s="250"/>
      <c r="AJ28" s="251"/>
      <c r="AK28" s="249"/>
      <c r="AL28" s="249"/>
      <c r="AM28" s="295"/>
      <c r="AN28" s="235"/>
      <c r="AO28" s="233"/>
      <c r="AP28" s="233"/>
      <c r="AQ28" s="234"/>
      <c r="AR28" s="231"/>
      <c r="AS28" s="233"/>
      <c r="AT28" s="233"/>
      <c r="AU28" s="234"/>
      <c r="AV28" s="235"/>
      <c r="AW28" s="233"/>
      <c r="AX28" s="233"/>
      <c r="AY28" s="234"/>
      <c r="AZ28" s="235"/>
      <c r="BA28" s="233"/>
      <c r="BB28" s="233"/>
      <c r="BC28" s="234"/>
      <c r="BD28" s="232" t="str">
        <f>IF(COUNTIF(BA28:BC28,$BG$1)&gt;2.5,$BH$1,IF(COUNTIF(BA28:BC28,$BG$2)&gt;0.5,#REF!," "))</f>
        <v> </v>
      </c>
      <c r="BE28" s="230"/>
      <c r="BF28" s="228">
        <v>110</v>
      </c>
      <c r="BG28" s="229">
        <v>1</v>
      </c>
      <c r="BH28" s="109">
        <v>8</v>
      </c>
    </row>
    <row r="29" spans="1:60" ht="18.75" customHeight="1" thickBot="1">
      <c r="A29" s="253" t="s">
        <v>89</v>
      </c>
      <c r="B29" s="242" t="s">
        <v>90</v>
      </c>
      <c r="C29" s="328" t="str">
        <f>VLOOKUP(A29&amp;B29,1!$A$5:$G$41,7,FALSE)</f>
        <v>Санкт-Петербург</v>
      </c>
      <c r="D29" s="252"/>
      <c r="E29" s="294" t="s">
        <v>72</v>
      </c>
      <c r="F29" s="246" t="s">
        <v>71</v>
      </c>
      <c r="G29" s="247"/>
      <c r="H29" s="243"/>
      <c r="I29" s="248" t="s">
        <v>72</v>
      </c>
      <c r="J29" s="249" t="s">
        <v>71</v>
      </c>
      <c r="K29" s="250"/>
      <c r="L29" s="244"/>
      <c r="M29" s="248" t="s">
        <v>72</v>
      </c>
      <c r="N29" s="249" t="s">
        <v>72</v>
      </c>
      <c r="O29" s="250"/>
      <c r="P29" s="245"/>
      <c r="Q29" s="249"/>
      <c r="R29" s="249"/>
      <c r="S29" s="250"/>
      <c r="T29" s="245"/>
      <c r="U29" s="249"/>
      <c r="V29" s="249"/>
      <c r="W29" s="250"/>
      <c r="X29" s="251"/>
      <c r="Y29" s="249"/>
      <c r="Z29" s="249"/>
      <c r="AA29" s="250"/>
      <c r="AB29" s="251"/>
      <c r="AC29" s="249"/>
      <c r="AD29" s="249"/>
      <c r="AE29" s="250"/>
      <c r="AF29" s="245"/>
      <c r="AG29" s="249"/>
      <c r="AH29" s="249"/>
      <c r="AI29" s="250"/>
      <c r="AJ29" s="251"/>
      <c r="AK29" s="249"/>
      <c r="AL29" s="249"/>
      <c r="AM29" s="295"/>
      <c r="AN29" s="235"/>
      <c r="AO29" s="233"/>
      <c r="AP29" s="233"/>
      <c r="AQ29" s="234"/>
      <c r="AR29" s="231"/>
      <c r="AS29" s="233"/>
      <c r="AT29" s="233"/>
      <c r="AU29" s="234"/>
      <c r="AV29" s="235"/>
      <c r="AW29" s="233"/>
      <c r="AX29" s="233"/>
      <c r="AY29" s="234"/>
      <c r="AZ29" s="235"/>
      <c r="BA29" s="233"/>
      <c r="BB29" s="233"/>
      <c r="BC29" s="234"/>
      <c r="BD29" s="232" t="str">
        <f>IF(COUNTIF(BA29:BC29,$BG$1)&gt;2.5,$BH$1,IF(COUNTIF(BA29:BC29,$BG$2)&gt;0.5,#REF!," "))</f>
        <v> </v>
      </c>
      <c r="BE29" s="230"/>
      <c r="BF29" s="228">
        <v>110</v>
      </c>
      <c r="BG29" s="229">
        <v>2</v>
      </c>
      <c r="BH29" s="241">
        <v>9</v>
      </c>
    </row>
    <row r="30" spans="1:60" ht="18.75" customHeight="1" thickBot="1">
      <c r="A30" s="253" t="s">
        <v>91</v>
      </c>
      <c r="B30" s="242" t="s">
        <v>92</v>
      </c>
      <c r="C30" s="328" t="str">
        <f>VLOOKUP(A30&amp;B30,1!$A$5:$G$41,7,FALSE)</f>
        <v>Москва</v>
      </c>
      <c r="D30" s="252"/>
      <c r="E30" s="294" t="s">
        <v>72</v>
      </c>
      <c r="F30" s="246" t="s">
        <v>72</v>
      </c>
      <c r="G30" s="247"/>
      <c r="H30" s="243"/>
      <c r="I30" s="248"/>
      <c r="J30" s="249"/>
      <c r="K30" s="250"/>
      <c r="L30" s="244"/>
      <c r="M30" s="248"/>
      <c r="N30" s="249"/>
      <c r="O30" s="250"/>
      <c r="P30" s="245"/>
      <c r="Q30" s="249"/>
      <c r="R30" s="249"/>
      <c r="S30" s="250"/>
      <c r="T30" s="245"/>
      <c r="U30" s="249"/>
      <c r="V30" s="249"/>
      <c r="W30" s="250"/>
      <c r="X30" s="251"/>
      <c r="Y30" s="249"/>
      <c r="Z30" s="249"/>
      <c r="AA30" s="250"/>
      <c r="AB30" s="251"/>
      <c r="AC30" s="249"/>
      <c r="AD30" s="249"/>
      <c r="AE30" s="250"/>
      <c r="AF30" s="245"/>
      <c r="AG30" s="249"/>
      <c r="AH30" s="249"/>
      <c r="AI30" s="250"/>
      <c r="AJ30" s="251"/>
      <c r="AK30" s="249"/>
      <c r="AL30" s="249"/>
      <c r="AM30" s="295"/>
      <c r="AN30" s="231"/>
      <c r="AO30" s="233"/>
      <c r="AP30" s="233"/>
      <c r="AQ30" s="234"/>
      <c r="AR30" s="231"/>
      <c r="AS30" s="233"/>
      <c r="AT30" s="233"/>
      <c r="AU30" s="234"/>
      <c r="AV30" s="235"/>
      <c r="AW30" s="233"/>
      <c r="AX30" s="233"/>
      <c r="AY30" s="234"/>
      <c r="AZ30" s="235"/>
      <c r="BA30" s="233"/>
      <c r="BB30" s="233"/>
      <c r="BC30" s="234"/>
      <c r="BD30" s="232" t="str">
        <f>IF(COUNTIF(BA30:BC30,$BG$1)&gt;2.5,$BH$1,IF(COUNTIF(BA30:BC30,$BG$2)&gt;0.5,#REF!," "))</f>
        <v> </v>
      </c>
      <c r="BE30" s="230"/>
      <c r="BF30" s="228"/>
      <c r="BG30" s="229"/>
      <c r="BH30" s="241"/>
    </row>
    <row r="31" spans="1:60" ht="18.75" customHeight="1" thickBot="1">
      <c r="A31" s="255"/>
      <c r="B31" s="256"/>
      <c r="C31" s="324"/>
      <c r="D31" s="252"/>
      <c r="E31" s="282"/>
      <c r="F31" s="111"/>
      <c r="G31" s="112"/>
      <c r="H31" s="100"/>
      <c r="I31" s="113"/>
      <c r="J31" s="114"/>
      <c r="K31" s="115"/>
      <c r="L31" s="103"/>
      <c r="M31" s="113"/>
      <c r="N31" s="114"/>
      <c r="O31" s="115"/>
      <c r="P31" s="104"/>
      <c r="Q31" s="114"/>
      <c r="R31" s="114"/>
      <c r="S31" s="115"/>
      <c r="T31" s="104"/>
      <c r="U31" s="114"/>
      <c r="V31" s="114"/>
      <c r="W31" s="115"/>
      <c r="X31" s="105"/>
      <c r="Y31" s="114"/>
      <c r="Z31" s="114"/>
      <c r="AA31" s="115"/>
      <c r="AB31" s="105"/>
      <c r="AC31" s="114"/>
      <c r="AD31" s="114"/>
      <c r="AE31" s="115"/>
      <c r="AF31" s="104"/>
      <c r="AG31" s="114"/>
      <c r="AH31" s="114"/>
      <c r="AI31" s="115"/>
      <c r="AJ31" s="105"/>
      <c r="AK31" s="114"/>
      <c r="AL31" s="114"/>
      <c r="AM31" s="283"/>
      <c r="AN31" s="105"/>
      <c r="AO31" s="114"/>
      <c r="AP31" s="114"/>
      <c r="AQ31" s="115"/>
      <c r="AR31" s="104"/>
      <c r="AS31" s="114"/>
      <c r="AT31" s="114"/>
      <c r="AU31" s="115"/>
      <c r="AV31" s="105"/>
      <c r="AW31" s="114"/>
      <c r="AX31" s="114"/>
      <c r="AY31" s="115"/>
      <c r="AZ31" s="105"/>
      <c r="BA31" s="114"/>
      <c r="BB31" s="114"/>
      <c r="BC31" s="115"/>
      <c r="BD31" s="106" t="str">
        <f>IF(COUNTIF(BA31:BC31,$BG$1)&gt;2.5,$BH$1,IF(COUNTIF(BA31:BC31,$BG$2)&gt;0.5,#REF!," "))</f>
        <v> </v>
      </c>
      <c r="BE31" s="99"/>
      <c r="BF31" s="107"/>
      <c r="BG31" s="108"/>
      <c r="BH31" s="109"/>
    </row>
    <row r="32" spans="1:60" ht="18.75" customHeight="1" thickBot="1">
      <c r="A32" s="257"/>
      <c r="B32" s="123"/>
      <c r="C32" s="324"/>
      <c r="D32" s="99"/>
      <c r="E32" s="282"/>
      <c r="F32" s="111"/>
      <c r="G32" s="112"/>
      <c r="H32" s="100"/>
      <c r="I32" s="113"/>
      <c r="J32" s="114"/>
      <c r="K32" s="115"/>
      <c r="L32" s="103"/>
      <c r="M32" s="113"/>
      <c r="N32" s="114"/>
      <c r="O32" s="115"/>
      <c r="P32" s="104"/>
      <c r="Q32" s="114"/>
      <c r="R32" s="114"/>
      <c r="S32" s="115"/>
      <c r="T32" s="104"/>
      <c r="U32" s="114"/>
      <c r="V32" s="114"/>
      <c r="W32" s="115"/>
      <c r="X32" s="105"/>
      <c r="Y32" s="114"/>
      <c r="Z32" s="114"/>
      <c r="AA32" s="115"/>
      <c r="AB32" s="105"/>
      <c r="AC32" s="114"/>
      <c r="AD32" s="114"/>
      <c r="AE32" s="115"/>
      <c r="AF32" s="104"/>
      <c r="AG32" s="114"/>
      <c r="AH32" s="114"/>
      <c r="AI32" s="115"/>
      <c r="AJ32" s="105"/>
      <c r="AK32" s="114"/>
      <c r="AL32" s="114"/>
      <c r="AM32" s="283"/>
      <c r="AN32" s="105"/>
      <c r="AO32" s="114"/>
      <c r="AP32" s="114"/>
      <c r="AQ32" s="115"/>
      <c r="AR32" s="104"/>
      <c r="AS32" s="114"/>
      <c r="AT32" s="114"/>
      <c r="AU32" s="115"/>
      <c r="AV32" s="105"/>
      <c r="AW32" s="114"/>
      <c r="AX32" s="114"/>
      <c r="AY32" s="115"/>
      <c r="AZ32" s="105"/>
      <c r="BA32" s="114"/>
      <c r="BB32" s="114"/>
      <c r="BC32" s="115"/>
      <c r="BD32" s="106" t="str">
        <f>IF(COUNTIF(BA32:BC32,$BG$1)&gt;2.5,$BH$1,IF(COUNTIF(BA32:BC32,$BG$2)&gt;0.5,#REF!," "))</f>
        <v> </v>
      </c>
      <c r="BE32" s="99"/>
      <c r="BF32" s="107"/>
      <c r="BG32" s="108"/>
      <c r="BH32" s="109"/>
    </row>
    <row r="33" spans="1:60" ht="18.75" customHeight="1" thickBot="1">
      <c r="A33" s="257"/>
      <c r="B33" s="123"/>
      <c r="C33" s="324"/>
      <c r="D33" s="99"/>
      <c r="E33" s="282"/>
      <c r="F33" s="111"/>
      <c r="G33" s="112"/>
      <c r="H33" s="100"/>
      <c r="I33" s="113"/>
      <c r="J33" s="114"/>
      <c r="K33" s="115"/>
      <c r="L33" s="103"/>
      <c r="M33" s="113"/>
      <c r="N33" s="114"/>
      <c r="O33" s="115"/>
      <c r="P33" s="104"/>
      <c r="Q33" s="114"/>
      <c r="R33" s="114"/>
      <c r="S33" s="115"/>
      <c r="T33" s="104"/>
      <c r="U33" s="114"/>
      <c r="V33" s="114"/>
      <c r="W33" s="115"/>
      <c r="X33" s="105"/>
      <c r="Y33" s="114"/>
      <c r="Z33" s="114"/>
      <c r="AA33" s="115"/>
      <c r="AB33" s="105"/>
      <c r="AC33" s="114"/>
      <c r="AD33" s="114"/>
      <c r="AE33" s="115"/>
      <c r="AF33" s="104"/>
      <c r="AG33" s="114"/>
      <c r="AH33" s="114"/>
      <c r="AI33" s="115"/>
      <c r="AJ33" s="105"/>
      <c r="AK33" s="114"/>
      <c r="AL33" s="114"/>
      <c r="AM33" s="283"/>
      <c r="AN33" s="104"/>
      <c r="AO33" s="114"/>
      <c r="AP33" s="114"/>
      <c r="AQ33" s="115"/>
      <c r="AR33" s="104"/>
      <c r="AS33" s="114"/>
      <c r="AT33" s="114"/>
      <c r="AU33" s="115"/>
      <c r="AV33" s="105"/>
      <c r="AW33" s="114"/>
      <c r="AX33" s="114"/>
      <c r="AY33" s="115"/>
      <c r="AZ33" s="105"/>
      <c r="BA33" s="114"/>
      <c r="BB33" s="114"/>
      <c r="BC33" s="115"/>
      <c r="BD33" s="106" t="str">
        <f>IF(COUNTIF(BA33:BC33,$BG$1)&gt;2.5,$BH$1,IF(COUNTIF(BA33:BC33,$BG$2)&gt;0.5,#REF!," "))</f>
        <v> </v>
      </c>
      <c r="BE33" s="99"/>
      <c r="BF33" s="107"/>
      <c r="BG33" s="108"/>
      <c r="BH33" s="109"/>
    </row>
    <row r="34" spans="1:60" ht="18.75" customHeight="1" thickBot="1">
      <c r="A34" s="257"/>
      <c r="B34" s="123"/>
      <c r="C34" s="324"/>
      <c r="D34" s="99"/>
      <c r="E34" s="282"/>
      <c r="F34" s="111"/>
      <c r="G34" s="112"/>
      <c r="H34" s="100"/>
      <c r="I34" s="113"/>
      <c r="J34" s="114"/>
      <c r="K34" s="115"/>
      <c r="L34" s="103"/>
      <c r="M34" s="113"/>
      <c r="N34" s="114"/>
      <c r="O34" s="115"/>
      <c r="P34" s="104"/>
      <c r="Q34" s="114"/>
      <c r="R34" s="114"/>
      <c r="S34" s="115"/>
      <c r="T34" s="104"/>
      <c r="U34" s="114"/>
      <c r="V34" s="114"/>
      <c r="W34" s="115"/>
      <c r="X34" s="105"/>
      <c r="Y34" s="114"/>
      <c r="Z34" s="114"/>
      <c r="AA34" s="115"/>
      <c r="AB34" s="105"/>
      <c r="AC34" s="114"/>
      <c r="AD34" s="114"/>
      <c r="AE34" s="115"/>
      <c r="AF34" s="104"/>
      <c r="AG34" s="114"/>
      <c r="AH34" s="114"/>
      <c r="AI34" s="115"/>
      <c r="AJ34" s="105"/>
      <c r="AK34" s="114"/>
      <c r="AL34" s="114"/>
      <c r="AM34" s="283"/>
      <c r="AN34" s="105"/>
      <c r="AO34" s="114"/>
      <c r="AP34" s="114"/>
      <c r="AQ34" s="115"/>
      <c r="AR34" s="104"/>
      <c r="AS34" s="114"/>
      <c r="AT34" s="114"/>
      <c r="AU34" s="115"/>
      <c r="AV34" s="105"/>
      <c r="AW34" s="114"/>
      <c r="AX34" s="114"/>
      <c r="AY34" s="115"/>
      <c r="AZ34" s="105"/>
      <c r="BA34" s="114"/>
      <c r="BB34" s="114"/>
      <c r="BC34" s="115"/>
      <c r="BD34" s="106" t="str">
        <f>IF(COUNTIF(BA34:BC34,$BG$1)&gt;2.5,$BH$1,IF(COUNTIF(BA34:BC34,$BG$2)&gt;0.5,#REF!," "))</f>
        <v> </v>
      </c>
      <c r="BE34" s="99"/>
      <c r="BF34" s="107" t="str">
        <f aca="true" t="shared" si="12" ref="BF34:BF43">IF(MAXA(H34,L34,P34,T34,X34,AB34,AF34,AJ34,AN34,AR34,AV34,AZ34,BD34)&gt;0.5,MAXA(H34,L34,P34,T34,X34,AB34,AF34,AJ34,AN34,AR34,AV34,AZ34,BD34)," ")</f>
        <v> </v>
      </c>
      <c r="BG34" s="108">
        <f aca="true" t="shared" si="13" ref="BG34:BG43">COUNTIF(E34:BD34,$BG$1)-3*COUNTIF(E34:BD34,$BH$1)</f>
        <v>0</v>
      </c>
      <c r="BH34" s="109"/>
    </row>
    <row r="35" spans="1:60" ht="18.75" customHeight="1" thickBot="1">
      <c r="A35" s="257"/>
      <c r="B35" s="123"/>
      <c r="C35" s="324"/>
      <c r="D35" s="99"/>
      <c r="E35" s="282"/>
      <c r="F35" s="111"/>
      <c r="G35" s="112"/>
      <c r="H35" s="100" t="str">
        <f aca="true" t="shared" si="14" ref="H35:H43">IF(COUNTIF(E35:G35,$BG$1)&gt;2.5,$BH$1,IF(COUNTIF(E35:G35,$BG$2)&gt;0.5,$E$5," "))</f>
        <v> </v>
      </c>
      <c r="I35" s="113"/>
      <c r="J35" s="114"/>
      <c r="K35" s="115"/>
      <c r="L35" s="103" t="str">
        <f aca="true" t="shared" si="15" ref="L35:L43">IF(COUNTIF(I35:K35,$BG$1)&gt;2.5,$BH$1,IF(COUNTIF(I35:K35,$BG$2)&gt;0.5,$I$5," "))</f>
        <v> </v>
      </c>
      <c r="M35" s="113"/>
      <c r="N35" s="114"/>
      <c r="O35" s="115"/>
      <c r="P35" s="104" t="str">
        <f aca="true" t="shared" si="16" ref="P35:P43">IF(COUNTIF(M35:O35,$BG$1)&gt;2.5,$BH$1,IF(COUNTIF(M35:O35,$BG$2)&gt;0.5,$M$5," "))</f>
        <v> </v>
      </c>
      <c r="Q35" s="114"/>
      <c r="R35" s="114"/>
      <c r="S35" s="115"/>
      <c r="T35" s="104" t="str">
        <f aca="true" t="shared" si="17" ref="T35:T43">IF(COUNTIF(Q35:S35,$BG$1)&gt;2.5,$BH$1,IF(COUNTIF(Q35:S35,$BG$2)&gt;0.5,$Q$5," "))</f>
        <v> </v>
      </c>
      <c r="U35" s="114"/>
      <c r="V35" s="114"/>
      <c r="W35" s="115"/>
      <c r="X35" s="105" t="str">
        <f aca="true" t="shared" si="18" ref="X35:X43">IF(COUNTIF(U35:W35,$BG$1)&gt;2.5,$BH$1,IF(COUNTIF(U35:W35,$BG$2)&gt;0.5,$U$5," "))</f>
        <v> </v>
      </c>
      <c r="Y35" s="114"/>
      <c r="Z35" s="114"/>
      <c r="AA35" s="115"/>
      <c r="AB35" s="105" t="str">
        <f aca="true" t="shared" si="19" ref="AB35:AB43">IF(COUNTIF(Y35:AA35,$BG$1)&gt;2.5,$BH$1,IF(COUNTIF(Y35:AA35,$BG$2)&gt;0.5,$Y$5," "))</f>
        <v> </v>
      </c>
      <c r="AC35" s="114"/>
      <c r="AD35" s="114"/>
      <c r="AE35" s="115"/>
      <c r="AF35" s="104" t="str">
        <f aca="true" t="shared" si="20" ref="AF35:AF43">IF(COUNTIF(AC35:AE35,$BG$1)&gt;2.5,$BH$1,IF(COUNTIF(AC35:AE35,$BG$2)&gt;0.5,$AC$5," "))</f>
        <v> </v>
      </c>
      <c r="AG35" s="114"/>
      <c r="AH35" s="114"/>
      <c r="AI35" s="115"/>
      <c r="AJ35" s="105" t="str">
        <f aca="true" t="shared" si="21" ref="AJ35:AJ43">IF(COUNTIF(AG35:AI35,$BG$1)&gt;2.5,$BH$1,IF(COUNTIF(AG35:AI35,$BG$2)&gt;0.5,$AG$5," "))</f>
        <v> </v>
      </c>
      <c r="AK35" s="114"/>
      <c r="AL35" s="114"/>
      <c r="AM35" s="283"/>
      <c r="AN35" s="105" t="str">
        <f aca="true" t="shared" si="22" ref="AN35:AN43">IF(COUNTIF(AK35:AM35,$BG$1)&gt;2.5,$BH$1,IF(COUNTIF(AK35:AM35,$BG$2)&gt;0.5,$AK$5," "))</f>
        <v> </v>
      </c>
      <c r="AO35" s="114"/>
      <c r="AP35" s="114"/>
      <c r="AQ35" s="115"/>
      <c r="AR35" s="104" t="str">
        <f aca="true" t="shared" si="23" ref="AR35:AR43">IF(COUNTIF(AO35:AQ35,$BG$1)&gt;2.5,$BH$1,IF(COUNTIF(AO35:AQ35,$BG$2)&gt;0.5,$AO$5," "))</f>
        <v> </v>
      </c>
      <c r="AS35" s="114"/>
      <c r="AT35" s="114"/>
      <c r="AU35" s="115"/>
      <c r="AV35" s="105" t="str">
        <f aca="true" t="shared" si="24" ref="AV35:AV43">IF(COUNTIF(AS35:AU35,$BG$1)&gt;2.5,$BH$1,IF(COUNTIF(AS35:AU35,$BG$2)&gt;0.5,$AS$5," "))</f>
        <v> </v>
      </c>
      <c r="AW35" s="114"/>
      <c r="AX35" s="114"/>
      <c r="AY35" s="115"/>
      <c r="AZ35" s="105" t="str">
        <f aca="true" t="shared" si="25" ref="AZ35:AZ43">IF(COUNTIF(AW35:AY35,$BG$1)&gt;2.5,$BH$1,IF(COUNTIF(AW35:AY35,$BG$2)&gt;0.5,$AW$5," "))</f>
        <v> </v>
      </c>
      <c r="BA35" s="114"/>
      <c r="BB35" s="114"/>
      <c r="BC35" s="115"/>
      <c r="BD35" s="106" t="str">
        <f>IF(COUNTIF(BA35:BC35,$BG$1)&gt;2.5,$BH$1,IF(COUNTIF(BA35:BC35,$BG$2)&gt;0.5,#REF!," "))</f>
        <v> </v>
      </c>
      <c r="BE35" s="99"/>
      <c r="BF35" s="107" t="str">
        <f t="shared" si="12"/>
        <v> </v>
      </c>
      <c r="BG35" s="108">
        <f t="shared" si="13"/>
        <v>0</v>
      </c>
      <c r="BH35" s="109"/>
    </row>
    <row r="36" spans="1:60" ht="18.75" customHeight="1" thickBot="1">
      <c r="A36" s="257"/>
      <c r="B36" s="123"/>
      <c r="C36" s="324"/>
      <c r="D36" s="99"/>
      <c r="E36" s="282"/>
      <c r="F36" s="111"/>
      <c r="G36" s="112"/>
      <c r="H36" s="100" t="str">
        <f t="shared" si="14"/>
        <v> </v>
      </c>
      <c r="I36" s="113"/>
      <c r="J36" s="114"/>
      <c r="K36" s="115"/>
      <c r="L36" s="103" t="str">
        <f t="shared" si="15"/>
        <v> </v>
      </c>
      <c r="M36" s="113"/>
      <c r="N36" s="114"/>
      <c r="O36" s="115"/>
      <c r="P36" s="104" t="str">
        <f t="shared" si="16"/>
        <v> </v>
      </c>
      <c r="Q36" s="114"/>
      <c r="R36" s="114"/>
      <c r="S36" s="115"/>
      <c r="T36" s="104" t="str">
        <f t="shared" si="17"/>
        <v> </v>
      </c>
      <c r="U36" s="114"/>
      <c r="V36" s="114"/>
      <c r="W36" s="115"/>
      <c r="X36" s="105" t="str">
        <f t="shared" si="18"/>
        <v> </v>
      </c>
      <c r="Y36" s="114"/>
      <c r="Z36" s="114"/>
      <c r="AA36" s="115"/>
      <c r="AB36" s="105" t="str">
        <f t="shared" si="19"/>
        <v> </v>
      </c>
      <c r="AC36" s="114"/>
      <c r="AD36" s="114"/>
      <c r="AE36" s="115"/>
      <c r="AF36" s="104" t="str">
        <f t="shared" si="20"/>
        <v> </v>
      </c>
      <c r="AG36" s="114"/>
      <c r="AH36" s="114"/>
      <c r="AI36" s="115"/>
      <c r="AJ36" s="105" t="str">
        <f t="shared" si="21"/>
        <v> </v>
      </c>
      <c r="AK36" s="114"/>
      <c r="AL36" s="114"/>
      <c r="AM36" s="283"/>
      <c r="AN36" s="104" t="str">
        <f t="shared" si="22"/>
        <v> </v>
      </c>
      <c r="AO36" s="114"/>
      <c r="AP36" s="114"/>
      <c r="AQ36" s="115"/>
      <c r="AR36" s="104" t="str">
        <f t="shared" si="23"/>
        <v> </v>
      </c>
      <c r="AS36" s="114"/>
      <c r="AT36" s="114"/>
      <c r="AU36" s="115"/>
      <c r="AV36" s="105" t="str">
        <f t="shared" si="24"/>
        <v> </v>
      </c>
      <c r="AW36" s="114"/>
      <c r="AX36" s="114"/>
      <c r="AY36" s="115"/>
      <c r="AZ36" s="105" t="str">
        <f t="shared" si="25"/>
        <v> </v>
      </c>
      <c r="BA36" s="114"/>
      <c r="BB36" s="114"/>
      <c r="BC36" s="115"/>
      <c r="BD36" s="106" t="str">
        <f>IF(COUNTIF(BA36:BC36,$BG$1)&gt;2.5,$BH$1,IF(COUNTIF(BA36:BC36,$BG$2)&gt;0.5,#REF!," "))</f>
        <v> </v>
      </c>
      <c r="BE36" s="99"/>
      <c r="BF36" s="107" t="str">
        <f t="shared" si="12"/>
        <v> </v>
      </c>
      <c r="BG36" s="108">
        <f t="shared" si="13"/>
        <v>0</v>
      </c>
      <c r="BH36" s="109"/>
    </row>
    <row r="37" spans="1:60" ht="18.75" customHeight="1" thickBot="1">
      <c r="A37" s="257"/>
      <c r="B37" s="123"/>
      <c r="C37" s="324"/>
      <c r="D37" s="99"/>
      <c r="E37" s="282"/>
      <c r="F37" s="111"/>
      <c r="G37" s="112"/>
      <c r="H37" s="100" t="str">
        <f t="shared" si="14"/>
        <v> </v>
      </c>
      <c r="I37" s="113"/>
      <c r="J37" s="114"/>
      <c r="K37" s="115"/>
      <c r="L37" s="103" t="str">
        <f t="shared" si="15"/>
        <v> </v>
      </c>
      <c r="M37" s="113"/>
      <c r="N37" s="114"/>
      <c r="O37" s="115"/>
      <c r="P37" s="104" t="str">
        <f t="shared" si="16"/>
        <v> </v>
      </c>
      <c r="Q37" s="114"/>
      <c r="R37" s="114"/>
      <c r="S37" s="115"/>
      <c r="T37" s="104" t="str">
        <f t="shared" si="17"/>
        <v> </v>
      </c>
      <c r="U37" s="114"/>
      <c r="V37" s="114"/>
      <c r="W37" s="115"/>
      <c r="X37" s="105" t="str">
        <f t="shared" si="18"/>
        <v> </v>
      </c>
      <c r="Y37" s="114"/>
      <c r="Z37" s="114"/>
      <c r="AA37" s="115"/>
      <c r="AB37" s="105" t="str">
        <f t="shared" si="19"/>
        <v> </v>
      </c>
      <c r="AC37" s="114"/>
      <c r="AD37" s="114"/>
      <c r="AE37" s="115"/>
      <c r="AF37" s="104" t="str">
        <f t="shared" si="20"/>
        <v> </v>
      </c>
      <c r="AG37" s="114"/>
      <c r="AH37" s="114"/>
      <c r="AI37" s="115"/>
      <c r="AJ37" s="105" t="str">
        <f t="shared" si="21"/>
        <v> </v>
      </c>
      <c r="AK37" s="114"/>
      <c r="AL37" s="114"/>
      <c r="AM37" s="283"/>
      <c r="AN37" s="105" t="str">
        <f t="shared" si="22"/>
        <v> </v>
      </c>
      <c r="AO37" s="114"/>
      <c r="AP37" s="114"/>
      <c r="AQ37" s="115"/>
      <c r="AR37" s="104" t="str">
        <f t="shared" si="23"/>
        <v> </v>
      </c>
      <c r="AS37" s="114"/>
      <c r="AT37" s="114"/>
      <c r="AU37" s="115"/>
      <c r="AV37" s="105" t="str">
        <f t="shared" si="24"/>
        <v> </v>
      </c>
      <c r="AW37" s="114"/>
      <c r="AX37" s="114"/>
      <c r="AY37" s="115"/>
      <c r="AZ37" s="105" t="str">
        <f t="shared" si="25"/>
        <v> </v>
      </c>
      <c r="BA37" s="114"/>
      <c r="BB37" s="114"/>
      <c r="BC37" s="115"/>
      <c r="BD37" s="106" t="str">
        <f>IF(COUNTIF(BA37:BC37,$BG$1)&gt;2.5,$BH$1,IF(COUNTIF(BA37:BC37,$BG$2)&gt;0.5,#REF!," "))</f>
        <v> </v>
      </c>
      <c r="BE37" s="99"/>
      <c r="BF37" s="107" t="str">
        <f t="shared" si="12"/>
        <v> </v>
      </c>
      <c r="BG37" s="108">
        <f t="shared" si="13"/>
        <v>0</v>
      </c>
      <c r="BH37" s="109"/>
    </row>
    <row r="38" spans="1:60" ht="18.75" customHeight="1" thickBot="1">
      <c r="A38" s="257"/>
      <c r="B38" s="123"/>
      <c r="C38" s="324"/>
      <c r="D38" s="99"/>
      <c r="E38" s="282"/>
      <c r="F38" s="111"/>
      <c r="G38" s="112"/>
      <c r="H38" s="100" t="str">
        <f t="shared" si="14"/>
        <v> </v>
      </c>
      <c r="I38" s="113"/>
      <c r="J38" s="114"/>
      <c r="K38" s="115"/>
      <c r="L38" s="103" t="str">
        <f t="shared" si="15"/>
        <v> </v>
      </c>
      <c r="M38" s="113"/>
      <c r="N38" s="114"/>
      <c r="O38" s="115"/>
      <c r="P38" s="104" t="str">
        <f t="shared" si="16"/>
        <v> </v>
      </c>
      <c r="Q38" s="114"/>
      <c r="R38" s="114"/>
      <c r="S38" s="115"/>
      <c r="T38" s="104" t="str">
        <f t="shared" si="17"/>
        <v> </v>
      </c>
      <c r="U38" s="114"/>
      <c r="V38" s="114"/>
      <c r="W38" s="115"/>
      <c r="X38" s="105" t="str">
        <f t="shared" si="18"/>
        <v> </v>
      </c>
      <c r="Y38" s="114"/>
      <c r="Z38" s="114"/>
      <c r="AA38" s="115"/>
      <c r="AB38" s="105" t="str">
        <f t="shared" si="19"/>
        <v> </v>
      </c>
      <c r="AC38" s="114"/>
      <c r="AD38" s="114"/>
      <c r="AE38" s="115"/>
      <c r="AF38" s="104" t="str">
        <f t="shared" si="20"/>
        <v> </v>
      </c>
      <c r="AG38" s="114"/>
      <c r="AH38" s="114"/>
      <c r="AI38" s="115"/>
      <c r="AJ38" s="105" t="str">
        <f t="shared" si="21"/>
        <v> </v>
      </c>
      <c r="AK38" s="114"/>
      <c r="AL38" s="114"/>
      <c r="AM38" s="283"/>
      <c r="AN38" s="105" t="str">
        <f t="shared" si="22"/>
        <v> </v>
      </c>
      <c r="AO38" s="114"/>
      <c r="AP38" s="114"/>
      <c r="AQ38" s="115"/>
      <c r="AR38" s="104" t="str">
        <f t="shared" si="23"/>
        <v> </v>
      </c>
      <c r="AS38" s="114"/>
      <c r="AT38" s="114"/>
      <c r="AU38" s="115"/>
      <c r="AV38" s="105" t="str">
        <f t="shared" si="24"/>
        <v> </v>
      </c>
      <c r="AW38" s="114"/>
      <c r="AX38" s="114"/>
      <c r="AY38" s="115"/>
      <c r="AZ38" s="105" t="str">
        <f t="shared" si="25"/>
        <v> </v>
      </c>
      <c r="BA38" s="114"/>
      <c r="BB38" s="114"/>
      <c r="BC38" s="115"/>
      <c r="BD38" s="106" t="str">
        <f>IF(COUNTIF(BA38:BC38,$BG$1)&gt;2.5,$BH$1,IF(COUNTIF(BA38:BC38,$BG$2)&gt;0.5,#REF!," "))</f>
        <v> </v>
      </c>
      <c r="BE38" s="99"/>
      <c r="BF38" s="107" t="str">
        <f t="shared" si="12"/>
        <v> </v>
      </c>
      <c r="BG38" s="108">
        <f t="shared" si="13"/>
        <v>0</v>
      </c>
      <c r="BH38" s="109"/>
    </row>
    <row r="39" spans="1:60" ht="18.75" customHeight="1" thickBot="1">
      <c r="A39" s="257"/>
      <c r="B39" s="123"/>
      <c r="C39" s="324"/>
      <c r="D39" s="99"/>
      <c r="E39" s="282"/>
      <c r="F39" s="111"/>
      <c r="G39" s="112"/>
      <c r="H39" s="100" t="str">
        <f t="shared" si="14"/>
        <v> </v>
      </c>
      <c r="I39" s="113"/>
      <c r="J39" s="114"/>
      <c r="K39" s="115"/>
      <c r="L39" s="103" t="str">
        <f t="shared" si="15"/>
        <v> </v>
      </c>
      <c r="M39" s="113"/>
      <c r="N39" s="114"/>
      <c r="O39" s="115"/>
      <c r="P39" s="104" t="str">
        <f t="shared" si="16"/>
        <v> </v>
      </c>
      <c r="Q39" s="114"/>
      <c r="R39" s="114"/>
      <c r="S39" s="115"/>
      <c r="T39" s="104" t="str">
        <f t="shared" si="17"/>
        <v> </v>
      </c>
      <c r="U39" s="114"/>
      <c r="V39" s="114"/>
      <c r="W39" s="115"/>
      <c r="X39" s="105" t="str">
        <f t="shared" si="18"/>
        <v> </v>
      </c>
      <c r="Y39" s="114"/>
      <c r="Z39" s="114"/>
      <c r="AA39" s="115"/>
      <c r="AB39" s="105" t="str">
        <f t="shared" si="19"/>
        <v> </v>
      </c>
      <c r="AC39" s="114"/>
      <c r="AD39" s="114"/>
      <c r="AE39" s="115"/>
      <c r="AF39" s="104" t="str">
        <f t="shared" si="20"/>
        <v> </v>
      </c>
      <c r="AG39" s="114"/>
      <c r="AH39" s="114"/>
      <c r="AI39" s="115"/>
      <c r="AJ39" s="105" t="str">
        <f t="shared" si="21"/>
        <v> </v>
      </c>
      <c r="AK39" s="114"/>
      <c r="AL39" s="114"/>
      <c r="AM39" s="283"/>
      <c r="AN39" s="104" t="str">
        <f t="shared" si="22"/>
        <v> </v>
      </c>
      <c r="AO39" s="114"/>
      <c r="AP39" s="114"/>
      <c r="AQ39" s="115"/>
      <c r="AR39" s="104" t="str">
        <f t="shared" si="23"/>
        <v> </v>
      </c>
      <c r="AS39" s="114"/>
      <c r="AT39" s="114"/>
      <c r="AU39" s="115"/>
      <c r="AV39" s="105" t="str">
        <f t="shared" si="24"/>
        <v> </v>
      </c>
      <c r="AW39" s="114"/>
      <c r="AX39" s="114"/>
      <c r="AY39" s="115"/>
      <c r="AZ39" s="105" t="str">
        <f t="shared" si="25"/>
        <v> </v>
      </c>
      <c r="BA39" s="114"/>
      <c r="BB39" s="114"/>
      <c r="BC39" s="115"/>
      <c r="BD39" s="106" t="str">
        <f>IF(COUNTIF(BA39:BC39,$BG$1)&gt;2.5,$BH$1,IF(COUNTIF(BA39:BC39,$BG$2)&gt;0.5,#REF!," "))</f>
        <v> </v>
      </c>
      <c r="BE39" s="99"/>
      <c r="BF39" s="107" t="str">
        <f t="shared" si="12"/>
        <v> </v>
      </c>
      <c r="BG39" s="108">
        <f t="shared" si="13"/>
        <v>0</v>
      </c>
      <c r="BH39" s="109"/>
    </row>
    <row r="40" spans="1:60" ht="18.75" customHeight="1" thickBot="1">
      <c r="A40" s="257"/>
      <c r="B40" s="123"/>
      <c r="C40" s="324"/>
      <c r="D40" s="99"/>
      <c r="E40" s="282"/>
      <c r="F40" s="111"/>
      <c r="G40" s="112"/>
      <c r="H40" s="100" t="str">
        <f t="shared" si="14"/>
        <v> </v>
      </c>
      <c r="I40" s="113"/>
      <c r="J40" s="114"/>
      <c r="K40" s="115"/>
      <c r="L40" s="103" t="str">
        <f t="shared" si="15"/>
        <v> </v>
      </c>
      <c r="M40" s="113"/>
      <c r="N40" s="114"/>
      <c r="O40" s="115"/>
      <c r="P40" s="104" t="str">
        <f t="shared" si="16"/>
        <v> </v>
      </c>
      <c r="Q40" s="114"/>
      <c r="R40" s="114"/>
      <c r="S40" s="115"/>
      <c r="T40" s="104" t="str">
        <f t="shared" si="17"/>
        <v> </v>
      </c>
      <c r="U40" s="114"/>
      <c r="V40" s="114"/>
      <c r="W40" s="115"/>
      <c r="X40" s="105" t="str">
        <f t="shared" si="18"/>
        <v> </v>
      </c>
      <c r="Y40" s="114"/>
      <c r="Z40" s="114"/>
      <c r="AA40" s="115"/>
      <c r="AB40" s="105" t="str">
        <f t="shared" si="19"/>
        <v> </v>
      </c>
      <c r="AC40" s="114"/>
      <c r="AD40" s="114"/>
      <c r="AE40" s="115"/>
      <c r="AF40" s="104" t="str">
        <f t="shared" si="20"/>
        <v> </v>
      </c>
      <c r="AG40" s="114"/>
      <c r="AH40" s="114"/>
      <c r="AI40" s="115"/>
      <c r="AJ40" s="105" t="str">
        <f t="shared" si="21"/>
        <v> </v>
      </c>
      <c r="AK40" s="114"/>
      <c r="AL40" s="114"/>
      <c r="AM40" s="283"/>
      <c r="AN40" s="105" t="str">
        <f t="shared" si="22"/>
        <v> </v>
      </c>
      <c r="AO40" s="114"/>
      <c r="AP40" s="114"/>
      <c r="AQ40" s="115"/>
      <c r="AR40" s="104" t="str">
        <f t="shared" si="23"/>
        <v> </v>
      </c>
      <c r="AS40" s="114"/>
      <c r="AT40" s="114"/>
      <c r="AU40" s="115"/>
      <c r="AV40" s="105" t="str">
        <f t="shared" si="24"/>
        <v> </v>
      </c>
      <c r="AW40" s="114"/>
      <c r="AX40" s="114"/>
      <c r="AY40" s="115"/>
      <c r="AZ40" s="105" t="str">
        <f t="shared" si="25"/>
        <v> </v>
      </c>
      <c r="BA40" s="114"/>
      <c r="BB40" s="114"/>
      <c r="BC40" s="115"/>
      <c r="BD40" s="106" t="str">
        <f>IF(COUNTIF(BA40:BC40,$BG$1)&gt;2.5,$BH$1,IF(COUNTIF(BA40:BC40,$BG$2)&gt;0.5,#REF!," "))</f>
        <v> </v>
      </c>
      <c r="BE40" s="99"/>
      <c r="BF40" s="107" t="str">
        <f t="shared" si="12"/>
        <v> </v>
      </c>
      <c r="BG40" s="108">
        <f t="shared" si="13"/>
        <v>0</v>
      </c>
      <c r="BH40" s="109"/>
    </row>
    <row r="41" spans="1:60" ht="18.75" customHeight="1" thickBot="1">
      <c r="A41" s="257"/>
      <c r="B41" s="123"/>
      <c r="C41" s="324"/>
      <c r="D41" s="99"/>
      <c r="E41" s="282"/>
      <c r="F41" s="111"/>
      <c r="G41" s="112"/>
      <c r="H41" s="100" t="str">
        <f t="shared" si="14"/>
        <v> </v>
      </c>
      <c r="I41" s="113"/>
      <c r="J41" s="114"/>
      <c r="K41" s="115"/>
      <c r="L41" s="103" t="str">
        <f t="shared" si="15"/>
        <v> </v>
      </c>
      <c r="M41" s="113"/>
      <c r="N41" s="114"/>
      <c r="O41" s="115"/>
      <c r="P41" s="104" t="str">
        <f t="shared" si="16"/>
        <v> </v>
      </c>
      <c r="Q41" s="114"/>
      <c r="R41" s="114"/>
      <c r="S41" s="115"/>
      <c r="T41" s="104" t="str">
        <f t="shared" si="17"/>
        <v> </v>
      </c>
      <c r="U41" s="114"/>
      <c r="V41" s="114"/>
      <c r="W41" s="115"/>
      <c r="X41" s="105" t="str">
        <f t="shared" si="18"/>
        <v> </v>
      </c>
      <c r="Y41" s="114"/>
      <c r="Z41" s="114"/>
      <c r="AA41" s="115"/>
      <c r="AB41" s="105" t="str">
        <f t="shared" si="19"/>
        <v> </v>
      </c>
      <c r="AC41" s="114"/>
      <c r="AD41" s="114"/>
      <c r="AE41" s="115"/>
      <c r="AF41" s="104" t="str">
        <f t="shared" si="20"/>
        <v> </v>
      </c>
      <c r="AG41" s="114"/>
      <c r="AH41" s="114"/>
      <c r="AI41" s="115"/>
      <c r="AJ41" s="105" t="str">
        <f t="shared" si="21"/>
        <v> </v>
      </c>
      <c r="AK41" s="114"/>
      <c r="AL41" s="114"/>
      <c r="AM41" s="283"/>
      <c r="AN41" s="105" t="str">
        <f t="shared" si="22"/>
        <v> </v>
      </c>
      <c r="AO41" s="114"/>
      <c r="AP41" s="114"/>
      <c r="AQ41" s="115"/>
      <c r="AR41" s="104" t="str">
        <f t="shared" si="23"/>
        <v> </v>
      </c>
      <c r="AS41" s="114"/>
      <c r="AT41" s="114"/>
      <c r="AU41" s="115"/>
      <c r="AV41" s="105" t="str">
        <f t="shared" si="24"/>
        <v> </v>
      </c>
      <c r="AW41" s="114"/>
      <c r="AX41" s="114"/>
      <c r="AY41" s="115"/>
      <c r="AZ41" s="105" t="str">
        <f t="shared" si="25"/>
        <v> </v>
      </c>
      <c r="BA41" s="114"/>
      <c r="BB41" s="114"/>
      <c r="BC41" s="115"/>
      <c r="BD41" s="106" t="str">
        <f>IF(COUNTIF(BA41:BC41,$BG$1)&gt;2.5,$BH$1,IF(COUNTIF(BA41:BC41,$BG$2)&gt;0.5,#REF!," "))</f>
        <v> </v>
      </c>
      <c r="BE41" s="99"/>
      <c r="BF41" s="107" t="str">
        <f t="shared" si="12"/>
        <v> </v>
      </c>
      <c r="BG41" s="108">
        <f t="shared" si="13"/>
        <v>0</v>
      </c>
      <c r="BH41" s="109"/>
    </row>
    <row r="42" spans="1:60" ht="18.75" customHeight="1" thickBot="1">
      <c r="A42" s="257"/>
      <c r="B42" s="123"/>
      <c r="C42" s="324"/>
      <c r="D42" s="99"/>
      <c r="E42" s="282"/>
      <c r="F42" s="111"/>
      <c r="G42" s="112"/>
      <c r="H42" s="100" t="str">
        <f t="shared" si="14"/>
        <v> </v>
      </c>
      <c r="I42" s="113"/>
      <c r="J42" s="114"/>
      <c r="K42" s="115"/>
      <c r="L42" s="103" t="str">
        <f t="shared" si="15"/>
        <v> </v>
      </c>
      <c r="M42" s="113"/>
      <c r="N42" s="114"/>
      <c r="O42" s="115"/>
      <c r="P42" s="104" t="str">
        <f t="shared" si="16"/>
        <v> </v>
      </c>
      <c r="Q42" s="114"/>
      <c r="R42" s="114"/>
      <c r="S42" s="115"/>
      <c r="T42" s="104" t="str">
        <f t="shared" si="17"/>
        <v> </v>
      </c>
      <c r="U42" s="114"/>
      <c r="V42" s="114"/>
      <c r="W42" s="115"/>
      <c r="X42" s="105" t="str">
        <f t="shared" si="18"/>
        <v> </v>
      </c>
      <c r="Y42" s="114"/>
      <c r="Z42" s="114"/>
      <c r="AA42" s="115"/>
      <c r="AB42" s="105" t="str">
        <f t="shared" si="19"/>
        <v> </v>
      </c>
      <c r="AC42" s="114"/>
      <c r="AD42" s="114"/>
      <c r="AE42" s="115"/>
      <c r="AF42" s="104" t="str">
        <f t="shared" si="20"/>
        <v> </v>
      </c>
      <c r="AG42" s="114"/>
      <c r="AH42" s="114"/>
      <c r="AI42" s="115"/>
      <c r="AJ42" s="105" t="str">
        <f t="shared" si="21"/>
        <v> </v>
      </c>
      <c r="AK42" s="114"/>
      <c r="AL42" s="114"/>
      <c r="AM42" s="283"/>
      <c r="AN42" s="104" t="str">
        <f t="shared" si="22"/>
        <v> </v>
      </c>
      <c r="AO42" s="114"/>
      <c r="AP42" s="114"/>
      <c r="AQ42" s="115"/>
      <c r="AR42" s="104" t="str">
        <f t="shared" si="23"/>
        <v> </v>
      </c>
      <c r="AS42" s="114"/>
      <c r="AT42" s="114"/>
      <c r="AU42" s="115"/>
      <c r="AV42" s="105" t="str">
        <f t="shared" si="24"/>
        <v> </v>
      </c>
      <c r="AW42" s="114"/>
      <c r="AX42" s="114"/>
      <c r="AY42" s="115"/>
      <c r="AZ42" s="105" t="str">
        <f t="shared" si="25"/>
        <v> </v>
      </c>
      <c r="BA42" s="114"/>
      <c r="BB42" s="114"/>
      <c r="BC42" s="115"/>
      <c r="BD42" s="106" t="str">
        <f>IF(COUNTIF(BA42:BC42,$BG$1)&gt;2.5,$BH$1,IF(COUNTIF(BA42:BC42,$BG$2)&gt;0.5,#REF!," "))</f>
        <v> </v>
      </c>
      <c r="BE42" s="99"/>
      <c r="BF42" s="107" t="str">
        <f t="shared" si="12"/>
        <v> </v>
      </c>
      <c r="BG42" s="108">
        <f t="shared" si="13"/>
        <v>0</v>
      </c>
      <c r="BH42" s="109"/>
    </row>
    <row r="43" spans="1:60" ht="18.75" customHeight="1" thickBot="1">
      <c r="A43" s="258"/>
      <c r="B43" s="259"/>
      <c r="C43" s="325"/>
      <c r="D43" s="99"/>
      <c r="E43" s="284"/>
      <c r="F43" s="285"/>
      <c r="G43" s="286"/>
      <c r="H43" s="287" t="str">
        <f t="shared" si="14"/>
        <v> </v>
      </c>
      <c r="I43" s="288"/>
      <c r="J43" s="289"/>
      <c r="K43" s="290"/>
      <c r="L43" s="291" t="str">
        <f t="shared" si="15"/>
        <v> </v>
      </c>
      <c r="M43" s="288"/>
      <c r="N43" s="289"/>
      <c r="O43" s="290"/>
      <c r="P43" s="292" t="str">
        <f t="shared" si="16"/>
        <v> </v>
      </c>
      <c r="Q43" s="289"/>
      <c r="R43" s="289"/>
      <c r="S43" s="290"/>
      <c r="T43" s="292" t="str">
        <f t="shared" si="17"/>
        <v> </v>
      </c>
      <c r="U43" s="289"/>
      <c r="V43" s="289"/>
      <c r="W43" s="290"/>
      <c r="X43" s="296" t="str">
        <f t="shared" si="18"/>
        <v> </v>
      </c>
      <c r="Y43" s="289"/>
      <c r="Z43" s="289"/>
      <c r="AA43" s="290"/>
      <c r="AB43" s="296" t="str">
        <f t="shared" si="19"/>
        <v> </v>
      </c>
      <c r="AC43" s="289"/>
      <c r="AD43" s="289"/>
      <c r="AE43" s="290"/>
      <c r="AF43" s="292" t="str">
        <f t="shared" si="20"/>
        <v> </v>
      </c>
      <c r="AG43" s="289"/>
      <c r="AH43" s="289"/>
      <c r="AI43" s="290"/>
      <c r="AJ43" s="296" t="str">
        <f t="shared" si="21"/>
        <v> </v>
      </c>
      <c r="AK43" s="289"/>
      <c r="AL43" s="289"/>
      <c r="AM43" s="293"/>
      <c r="AN43" s="105" t="str">
        <f t="shared" si="22"/>
        <v> </v>
      </c>
      <c r="AO43" s="114"/>
      <c r="AP43" s="114"/>
      <c r="AQ43" s="115"/>
      <c r="AR43" s="104" t="str">
        <f t="shared" si="23"/>
        <v> </v>
      </c>
      <c r="AS43" s="114"/>
      <c r="AT43" s="114"/>
      <c r="AU43" s="115"/>
      <c r="AV43" s="105" t="str">
        <f t="shared" si="24"/>
        <v> </v>
      </c>
      <c r="AW43" s="114"/>
      <c r="AX43" s="114"/>
      <c r="AY43" s="115"/>
      <c r="AZ43" s="105" t="str">
        <f t="shared" si="25"/>
        <v> </v>
      </c>
      <c r="BA43" s="114"/>
      <c r="BB43" s="114"/>
      <c r="BC43" s="115"/>
      <c r="BD43" s="106" t="str">
        <f>IF(COUNTIF(BA43:BC43,$BG$1)&gt;2.5,$BH$1,IF(COUNTIF(BA43:BC43,$BG$2)&gt;0.5,#REF!," "))</f>
        <v> </v>
      </c>
      <c r="BE43" s="99"/>
      <c r="BF43" s="107" t="str">
        <f t="shared" si="12"/>
        <v> </v>
      </c>
      <c r="BG43" s="108">
        <f t="shared" si="13"/>
        <v>0</v>
      </c>
      <c r="BH43" s="109"/>
    </row>
    <row r="44" spans="1:3" ht="12.75">
      <c r="A44" s="6"/>
      <c r="B44" s="6"/>
      <c r="C44" s="320"/>
    </row>
    <row r="45" spans="1:3" ht="12.75">
      <c r="A45" s="6"/>
      <c r="B45" s="6"/>
      <c r="C45" s="320"/>
    </row>
    <row r="46" spans="1:3" ht="12.75">
      <c r="A46" s="6"/>
      <c r="B46" s="6"/>
      <c r="C46" s="320"/>
    </row>
    <row r="47" spans="1:3" ht="12.75">
      <c r="A47" s="6"/>
      <c r="B47" s="6"/>
      <c r="C47" s="320"/>
    </row>
    <row r="48" spans="1:3" ht="12.75">
      <c r="A48" s="6"/>
      <c r="B48" s="6"/>
      <c r="C48" s="320"/>
    </row>
    <row r="49" spans="1:3" ht="12.75">
      <c r="A49" s="6"/>
      <c r="B49" s="6"/>
      <c r="C49" s="320"/>
    </row>
    <row r="50" spans="1:3" ht="12.75">
      <c r="A50" s="6"/>
      <c r="B50" s="6"/>
      <c r="C50" s="320"/>
    </row>
    <row r="51" spans="1:3" ht="12.75">
      <c r="A51" s="6"/>
      <c r="B51" s="6"/>
      <c r="C51" s="320"/>
    </row>
    <row r="52" spans="1:3" ht="12.75">
      <c r="A52" s="6"/>
      <c r="B52" s="6"/>
      <c r="C52" s="320"/>
    </row>
    <row r="53" spans="1:3" ht="12.75">
      <c r="A53" s="6"/>
      <c r="B53" s="6"/>
      <c r="C53" s="320"/>
    </row>
    <row r="54" spans="1:4" ht="12.75">
      <c r="A54" s="124"/>
      <c r="B54" s="124"/>
      <c r="C54" s="329"/>
      <c r="D54" s="124"/>
    </row>
    <row r="55" spans="1:4" ht="12.75">
      <c r="A55" s="125"/>
      <c r="B55" s="125"/>
      <c r="C55" s="330"/>
      <c r="D55" s="124"/>
    </row>
    <row r="56" spans="1:4" ht="12.75">
      <c r="A56" s="125"/>
      <c r="B56" s="125"/>
      <c r="C56" s="330"/>
      <c r="D56" s="124"/>
    </row>
    <row r="57" spans="1:4" ht="12.75">
      <c r="A57" s="125"/>
      <c r="B57" s="125"/>
      <c r="C57" s="330"/>
      <c r="D57" s="124"/>
    </row>
    <row r="58" spans="1:4" ht="12.75">
      <c r="A58" s="125"/>
      <c r="B58" s="125"/>
      <c r="C58" s="330"/>
      <c r="D58" s="124"/>
    </row>
    <row r="59" spans="1:4" ht="12.75">
      <c r="A59" s="125"/>
      <c r="B59" s="125"/>
      <c r="C59" s="330"/>
      <c r="D59" s="124"/>
    </row>
    <row r="60" spans="1:4" ht="12.75">
      <c r="A60" s="125"/>
      <c r="B60" s="125"/>
      <c r="C60" s="330"/>
      <c r="D60" s="124"/>
    </row>
    <row r="61" spans="1:4" ht="12.75">
      <c r="A61" s="125"/>
      <c r="B61" s="125"/>
      <c r="C61" s="330"/>
      <c r="D61" s="124"/>
    </row>
    <row r="62" spans="1:4" ht="12.75">
      <c r="A62" s="125"/>
      <c r="B62" s="125"/>
      <c r="C62" s="330"/>
      <c r="D62" s="124"/>
    </row>
    <row r="63" spans="1:4" ht="12.75">
      <c r="A63" s="125"/>
      <c r="B63" s="125"/>
      <c r="C63" s="330"/>
      <c r="D63" s="124"/>
    </row>
    <row r="64" spans="1:4" ht="12.75">
      <c r="A64" s="125"/>
      <c r="B64" s="125"/>
      <c r="C64" s="330"/>
      <c r="D64" s="124"/>
    </row>
    <row r="65" spans="1:4" ht="12.75">
      <c r="A65" s="125"/>
      <c r="B65" s="125"/>
      <c r="C65" s="330"/>
      <c r="D65" s="124"/>
    </row>
    <row r="66" spans="1:4" ht="12.75">
      <c r="A66" s="125"/>
      <c r="B66" s="125"/>
      <c r="C66" s="330"/>
      <c r="D66" s="124"/>
    </row>
    <row r="67" spans="1:4" ht="12.75">
      <c r="A67" s="125"/>
      <c r="B67" s="125"/>
      <c r="C67" s="330"/>
      <c r="D67" s="124"/>
    </row>
    <row r="68" spans="1:4" ht="12.75">
      <c r="A68" s="125"/>
      <c r="B68" s="125"/>
      <c r="C68" s="330"/>
      <c r="D68" s="124"/>
    </row>
    <row r="69" spans="1:4" ht="12.75">
      <c r="A69" s="125"/>
      <c r="B69" s="125"/>
      <c r="C69" s="330"/>
      <c r="D69" s="124"/>
    </row>
    <row r="70" spans="1:4" ht="12.75">
      <c r="A70" s="125"/>
      <c r="B70" s="125"/>
      <c r="C70" s="330"/>
      <c r="D70" s="124"/>
    </row>
    <row r="71" spans="1:4" ht="12.75">
      <c r="A71" s="125"/>
      <c r="B71" s="125"/>
      <c r="C71" s="330"/>
      <c r="D71" s="124"/>
    </row>
    <row r="72" spans="1:4" ht="12.75">
      <c r="A72" s="125"/>
      <c r="B72" s="125"/>
      <c r="C72" s="330"/>
      <c r="D72" s="124"/>
    </row>
    <row r="73" spans="1:4" ht="12.75">
      <c r="A73" s="125"/>
      <c r="B73" s="125"/>
      <c r="C73" s="330"/>
      <c r="D73" s="124"/>
    </row>
    <row r="74" spans="1:4" ht="12.75">
      <c r="A74" s="125"/>
      <c r="B74" s="125"/>
      <c r="C74" s="330"/>
      <c r="D74" s="124"/>
    </row>
    <row r="75" spans="1:4" ht="12.75">
      <c r="A75" s="125"/>
      <c r="B75" s="125"/>
      <c r="C75" s="330"/>
      <c r="D75" s="124"/>
    </row>
    <row r="76" spans="1:4" ht="12.75">
      <c r="A76" s="125"/>
      <c r="B76" s="125"/>
      <c r="C76" s="330"/>
      <c r="D76" s="124"/>
    </row>
    <row r="77" spans="1:4" ht="12.75">
      <c r="A77" s="125"/>
      <c r="B77" s="125"/>
      <c r="C77" s="330"/>
      <c r="D77" s="124"/>
    </row>
    <row r="78" spans="1:4" ht="12.75">
      <c r="A78" s="125"/>
      <c r="B78" s="125"/>
      <c r="C78" s="330"/>
      <c r="D78" s="124"/>
    </row>
    <row r="79" spans="1:4" ht="12.75">
      <c r="A79" s="125"/>
      <c r="B79" s="125"/>
      <c r="C79" s="330"/>
      <c r="D79" s="124"/>
    </row>
    <row r="80" spans="1:4" ht="12.75">
      <c r="A80" s="125"/>
      <c r="B80" s="125"/>
      <c r="C80" s="330"/>
      <c r="D80" s="124"/>
    </row>
    <row r="81" spans="1:4" ht="12.75">
      <c r="A81" s="125"/>
      <c r="B81" s="125"/>
      <c r="C81" s="330"/>
      <c r="D81" s="124"/>
    </row>
    <row r="82" spans="1:4" ht="12.75">
      <c r="A82" s="125"/>
      <c r="B82" s="125"/>
      <c r="C82" s="330"/>
      <c r="D82" s="124"/>
    </row>
    <row r="83" spans="1:4" ht="12.75">
      <c r="A83" s="125"/>
      <c r="B83" s="125"/>
      <c r="C83" s="330"/>
      <c r="D83" s="124"/>
    </row>
    <row r="84" spans="1:4" ht="12.75">
      <c r="A84" s="125"/>
      <c r="B84" s="125"/>
      <c r="C84" s="330"/>
      <c r="D84" s="124"/>
    </row>
    <row r="85" spans="1:4" ht="12.75">
      <c r="A85" s="125"/>
      <c r="B85" s="125"/>
      <c r="C85" s="330"/>
      <c r="D85" s="124"/>
    </row>
    <row r="86" spans="1:4" ht="12.75">
      <c r="A86" s="125"/>
      <c r="B86" s="125"/>
      <c r="C86" s="330"/>
      <c r="D86" s="124"/>
    </row>
    <row r="87" spans="1:4" ht="12.75">
      <c r="A87" s="125"/>
      <c r="B87" s="125"/>
      <c r="C87" s="330"/>
      <c r="D87" s="124"/>
    </row>
    <row r="88" spans="1:4" ht="12.75">
      <c r="A88" s="125"/>
      <c r="B88" s="125"/>
      <c r="C88" s="330"/>
      <c r="D88" s="124"/>
    </row>
    <row r="89" spans="1:4" ht="12.75">
      <c r="A89" s="125"/>
      <c r="B89" s="125"/>
      <c r="C89" s="330"/>
      <c r="D89" s="124"/>
    </row>
    <row r="90" spans="1:4" ht="12.75">
      <c r="A90" s="125"/>
      <c r="B90" s="125"/>
      <c r="C90" s="330"/>
      <c r="D90" s="124"/>
    </row>
    <row r="91" spans="1:4" ht="12.75">
      <c r="A91" s="125"/>
      <c r="B91" s="125"/>
      <c r="C91" s="330"/>
      <c r="D91" s="124"/>
    </row>
    <row r="92" spans="1:4" ht="12.75">
      <c r="A92" s="125"/>
      <c r="B92" s="125"/>
      <c r="C92" s="330"/>
      <c r="D92" s="124"/>
    </row>
    <row r="93" spans="1:4" ht="12.75">
      <c r="A93" s="125"/>
      <c r="B93" s="125"/>
      <c r="C93" s="330"/>
      <c r="D93" s="124"/>
    </row>
    <row r="94" spans="1:4" ht="12.75">
      <c r="A94" s="125"/>
      <c r="B94" s="125"/>
      <c r="C94" s="330"/>
      <c r="D94" s="124"/>
    </row>
    <row r="95" spans="1:4" ht="12.75">
      <c r="A95" s="125"/>
      <c r="B95" s="125"/>
      <c r="C95" s="330"/>
      <c r="D95" s="124"/>
    </row>
    <row r="96" spans="1:4" ht="12.75">
      <c r="A96" s="125"/>
      <c r="B96" s="125"/>
      <c r="C96" s="330"/>
      <c r="D96" s="124"/>
    </row>
    <row r="97" spans="1:4" ht="12.75">
      <c r="A97" s="125"/>
      <c r="B97" s="125"/>
      <c r="C97" s="330"/>
      <c r="D97" s="124"/>
    </row>
    <row r="98" spans="1:4" ht="12.75">
      <c r="A98" s="125"/>
      <c r="B98" s="125"/>
      <c r="C98" s="330"/>
      <c r="D98" s="124"/>
    </row>
    <row r="99" spans="1:4" ht="12.75">
      <c r="A99" s="125"/>
      <c r="B99" s="125"/>
      <c r="C99" s="330"/>
      <c r="D99" s="124"/>
    </row>
    <row r="100" spans="1:4" ht="12.75">
      <c r="A100" s="125"/>
      <c r="B100" s="125"/>
      <c r="C100" s="330"/>
      <c r="D100" s="124"/>
    </row>
    <row r="101" spans="1:4" ht="12.75">
      <c r="A101" s="125"/>
      <c r="B101" s="125"/>
      <c r="C101" s="330"/>
      <c r="D101" s="124"/>
    </row>
    <row r="102" spans="1:4" ht="12.75">
      <c r="A102" s="125"/>
      <c r="B102" s="125"/>
      <c r="C102" s="330"/>
      <c r="D102" s="124"/>
    </row>
    <row r="103" spans="1:4" ht="12.75">
      <c r="A103" s="125"/>
      <c r="B103" s="125"/>
      <c r="C103" s="330"/>
      <c r="D103" s="124"/>
    </row>
    <row r="104" spans="1:4" ht="12.75">
      <c r="A104" s="125"/>
      <c r="B104" s="125"/>
      <c r="C104" s="330"/>
      <c r="D104" s="124"/>
    </row>
    <row r="105" spans="1:4" ht="12.75">
      <c r="A105" s="125"/>
      <c r="B105" s="125"/>
      <c r="C105" s="330"/>
      <c r="D105" s="124"/>
    </row>
    <row r="106" spans="1:4" ht="12.75">
      <c r="A106" s="125"/>
      <c r="B106" s="125"/>
      <c r="C106" s="330"/>
      <c r="D106" s="124"/>
    </row>
    <row r="107" spans="1:4" ht="12.75">
      <c r="A107" s="125"/>
      <c r="B107" s="125"/>
      <c r="C107" s="330"/>
      <c r="D107" s="124"/>
    </row>
    <row r="108" spans="1:4" ht="12.75">
      <c r="A108" s="125"/>
      <c r="B108" s="125"/>
      <c r="C108" s="330"/>
      <c r="D108" s="124"/>
    </row>
    <row r="109" spans="1:4" ht="12.75">
      <c r="A109" s="125"/>
      <c r="B109" s="125"/>
      <c r="C109" s="330"/>
      <c r="D109" s="124"/>
    </row>
    <row r="110" spans="1:4" ht="12.75">
      <c r="A110" s="125"/>
      <c r="B110" s="125"/>
      <c r="C110" s="330"/>
      <c r="D110" s="124"/>
    </row>
    <row r="111" spans="1:4" ht="12.75">
      <c r="A111" s="125"/>
      <c r="B111" s="125"/>
      <c r="C111" s="330"/>
      <c r="D111" s="124"/>
    </row>
    <row r="112" spans="1:4" ht="12.75">
      <c r="A112" s="125"/>
      <c r="B112" s="125"/>
      <c r="C112" s="330"/>
      <c r="D112" s="124"/>
    </row>
    <row r="113" spans="1:4" ht="12.75">
      <c r="A113" s="125"/>
      <c r="B113" s="125"/>
      <c r="C113" s="330"/>
      <c r="D113" s="124"/>
    </row>
    <row r="114" spans="1:4" ht="12.75">
      <c r="A114" s="125"/>
      <c r="B114" s="125"/>
      <c r="C114" s="330"/>
      <c r="D114" s="124"/>
    </row>
    <row r="115" spans="1:4" ht="12.75">
      <c r="A115" s="125"/>
      <c r="B115" s="125"/>
      <c r="C115" s="330"/>
      <c r="D115" s="124"/>
    </row>
    <row r="116" spans="1:4" ht="12.75">
      <c r="A116" s="125"/>
      <c r="B116" s="125"/>
      <c r="C116" s="330"/>
      <c r="D116" s="124"/>
    </row>
    <row r="117" spans="1:4" ht="12.75">
      <c r="A117" s="125"/>
      <c r="B117" s="125"/>
      <c r="C117" s="330"/>
      <c r="D117" s="124"/>
    </row>
    <row r="118" spans="1:4" ht="12.75">
      <c r="A118" s="125"/>
      <c r="B118" s="125"/>
      <c r="C118" s="330"/>
      <c r="D118" s="124"/>
    </row>
    <row r="119" spans="1:4" ht="12.75">
      <c r="A119" s="125"/>
      <c r="B119" s="125"/>
      <c r="C119" s="330"/>
      <c r="D119" s="124"/>
    </row>
    <row r="120" spans="1:4" ht="12.75">
      <c r="A120" s="125"/>
      <c r="B120" s="125"/>
      <c r="C120" s="330"/>
      <c r="D120" s="124"/>
    </row>
    <row r="121" spans="1:4" ht="12.75">
      <c r="A121" s="125"/>
      <c r="B121" s="125"/>
      <c r="C121" s="330"/>
      <c r="D121" s="124"/>
    </row>
    <row r="122" spans="1:4" ht="12.75">
      <c r="A122" s="125"/>
      <c r="B122" s="125"/>
      <c r="C122" s="330"/>
      <c r="D122" s="124"/>
    </row>
    <row r="123" spans="1:4" ht="12.75">
      <c r="A123" s="125"/>
      <c r="B123" s="125"/>
      <c r="C123" s="330"/>
      <c r="D123" s="124"/>
    </row>
    <row r="124" spans="1:4" ht="12.75">
      <c r="A124" s="125"/>
      <c r="B124" s="125"/>
      <c r="C124" s="330"/>
      <c r="D124" s="124"/>
    </row>
    <row r="125" spans="1:4" ht="12.75">
      <c r="A125" s="125"/>
      <c r="B125" s="125"/>
      <c r="C125" s="330"/>
      <c r="D125" s="124"/>
    </row>
    <row r="126" spans="1:4" ht="12.75">
      <c r="A126" s="125"/>
      <c r="B126" s="125"/>
      <c r="C126" s="330"/>
      <c r="D126" s="124"/>
    </row>
    <row r="127" spans="1:4" ht="12.75">
      <c r="A127" s="125"/>
      <c r="B127" s="125"/>
      <c r="C127" s="330"/>
      <c r="D127" s="124"/>
    </row>
    <row r="128" spans="1:4" ht="12.75">
      <c r="A128" s="125"/>
      <c r="B128" s="125"/>
      <c r="C128" s="330"/>
      <c r="D128" s="124"/>
    </row>
    <row r="129" spans="1:4" ht="12.75">
      <c r="A129" s="125"/>
      <c r="B129" s="125"/>
      <c r="C129" s="330"/>
      <c r="D129" s="124"/>
    </row>
    <row r="130" spans="1:4" ht="12.75">
      <c r="A130" s="125"/>
      <c r="B130" s="125"/>
      <c r="C130" s="330"/>
      <c r="D130" s="124"/>
    </row>
    <row r="131" spans="1:4" ht="12.75">
      <c r="A131" s="125"/>
      <c r="B131" s="125"/>
      <c r="C131" s="330"/>
      <c r="D131" s="124"/>
    </row>
    <row r="132" spans="1:4" ht="12.75">
      <c r="A132" s="125"/>
      <c r="B132" s="125"/>
      <c r="C132" s="330"/>
      <c r="D132" s="124"/>
    </row>
    <row r="133" spans="1:4" ht="12.75">
      <c r="A133" s="125"/>
      <c r="B133" s="125"/>
      <c r="C133" s="330"/>
      <c r="D133" s="124"/>
    </row>
    <row r="134" spans="1:4" ht="12.75">
      <c r="A134" s="125"/>
      <c r="B134" s="125"/>
      <c r="C134" s="330"/>
      <c r="D134" s="124"/>
    </row>
    <row r="135" spans="1:4" ht="12.75">
      <c r="A135" s="125"/>
      <c r="B135" s="125"/>
      <c r="C135" s="330"/>
      <c r="D135" s="124"/>
    </row>
    <row r="136" spans="1:4" ht="12.75">
      <c r="A136" s="125"/>
      <c r="B136" s="125"/>
      <c r="C136" s="330"/>
      <c r="D136" s="124"/>
    </row>
    <row r="137" spans="1:4" ht="12.75">
      <c r="A137" s="125"/>
      <c r="B137" s="125"/>
      <c r="C137" s="330"/>
      <c r="D137" s="124"/>
    </row>
    <row r="138" spans="1:4" ht="12.75">
      <c r="A138" s="125"/>
      <c r="B138" s="125"/>
      <c r="C138" s="330"/>
      <c r="D138" s="124"/>
    </row>
    <row r="139" spans="1:4" ht="12.75">
      <c r="A139" s="125"/>
      <c r="B139" s="125"/>
      <c r="C139" s="330"/>
      <c r="D139" s="124"/>
    </row>
    <row r="140" spans="1:4" ht="12.75">
      <c r="A140" s="125"/>
      <c r="B140" s="125"/>
      <c r="C140" s="330"/>
      <c r="D140" s="124"/>
    </row>
    <row r="141" spans="1:4" ht="12.75">
      <c r="A141" s="125"/>
      <c r="B141" s="125"/>
      <c r="C141" s="330"/>
      <c r="D141" s="124"/>
    </row>
    <row r="142" spans="1:4" ht="12.75">
      <c r="A142" s="125"/>
      <c r="B142" s="125"/>
      <c r="C142" s="330"/>
      <c r="D142" s="124"/>
    </row>
    <row r="143" spans="1:4" ht="12.75">
      <c r="A143" s="125"/>
      <c r="B143" s="125"/>
      <c r="C143" s="330"/>
      <c r="D143" s="124"/>
    </row>
    <row r="144" spans="1:4" ht="12.75">
      <c r="A144" s="125"/>
      <c r="B144" s="125"/>
      <c r="C144" s="330"/>
      <c r="D144" s="124"/>
    </row>
    <row r="145" spans="1:4" ht="12.75">
      <c r="A145" s="125"/>
      <c r="B145" s="125"/>
      <c r="C145" s="330"/>
      <c r="D145" s="124"/>
    </row>
    <row r="146" spans="1:4" ht="12.75">
      <c r="A146" s="125"/>
      <c r="B146" s="125"/>
      <c r="C146" s="330"/>
      <c r="D146" s="124"/>
    </row>
    <row r="147" spans="1:4" ht="12.75">
      <c r="A147" s="125"/>
      <c r="B147" s="125"/>
      <c r="C147" s="330"/>
      <c r="D147" s="124"/>
    </row>
    <row r="148" spans="1:4" ht="12.75">
      <c r="A148" s="125"/>
      <c r="B148" s="125"/>
      <c r="C148" s="330"/>
      <c r="D148" s="124"/>
    </row>
    <row r="149" spans="1:4" ht="12.75">
      <c r="A149" s="125"/>
      <c r="B149" s="125"/>
      <c r="C149" s="330"/>
      <c r="D149" s="124"/>
    </row>
    <row r="150" spans="1:4" ht="12.75">
      <c r="A150" s="125"/>
      <c r="B150" s="125"/>
      <c r="C150" s="330"/>
      <c r="D150" s="124"/>
    </row>
    <row r="151" spans="1:4" ht="12.75">
      <c r="A151" s="125"/>
      <c r="B151" s="125"/>
      <c r="C151" s="330"/>
      <c r="D151" s="124"/>
    </row>
    <row r="152" spans="1:4" ht="12.75">
      <c r="A152" s="125"/>
      <c r="B152" s="125"/>
      <c r="C152" s="330"/>
      <c r="D152" s="124"/>
    </row>
    <row r="153" spans="1:4" ht="12.75">
      <c r="A153" s="125"/>
      <c r="B153" s="125"/>
      <c r="C153" s="330"/>
      <c r="D153" s="124"/>
    </row>
    <row r="154" spans="1:4" ht="12.75">
      <c r="A154" s="125"/>
      <c r="B154" s="125"/>
      <c r="C154" s="330"/>
      <c r="D154" s="124"/>
    </row>
    <row r="155" spans="1:4" ht="12.75">
      <c r="A155" s="125"/>
      <c r="B155" s="125"/>
      <c r="C155" s="330"/>
      <c r="D155" s="124"/>
    </row>
    <row r="156" spans="1:4" ht="12.75">
      <c r="A156" s="125"/>
      <c r="B156" s="125"/>
      <c r="C156" s="330"/>
      <c r="D156" s="124"/>
    </row>
    <row r="157" spans="1:4" ht="12.75">
      <c r="A157" s="125"/>
      <c r="B157" s="125"/>
      <c r="C157" s="330"/>
      <c r="D157" s="124"/>
    </row>
    <row r="158" spans="1:4" ht="12.75">
      <c r="A158" s="125"/>
      <c r="B158" s="125"/>
      <c r="C158" s="330"/>
      <c r="D158" s="124"/>
    </row>
    <row r="159" spans="1:4" ht="12.75">
      <c r="A159" s="125"/>
      <c r="B159" s="125"/>
      <c r="C159" s="330"/>
      <c r="D159" s="124"/>
    </row>
    <row r="160" spans="1:4" ht="12.75">
      <c r="A160" s="125"/>
      <c r="B160" s="125"/>
      <c r="C160" s="330"/>
      <c r="D160" s="124"/>
    </row>
    <row r="161" spans="1:4" ht="12.75">
      <c r="A161" s="125"/>
      <c r="B161" s="125"/>
      <c r="C161" s="330"/>
      <c r="D161" s="124"/>
    </row>
    <row r="162" spans="1:4" ht="12.75">
      <c r="A162" s="125"/>
      <c r="B162" s="125"/>
      <c r="C162" s="330"/>
      <c r="D162" s="124"/>
    </row>
    <row r="163" spans="1:4" ht="12.75">
      <c r="A163" s="125"/>
      <c r="B163" s="125"/>
      <c r="C163" s="330"/>
      <c r="D163" s="124"/>
    </row>
    <row r="164" spans="1:4" ht="12.75">
      <c r="A164" s="125"/>
      <c r="B164" s="125"/>
      <c r="C164" s="330"/>
      <c r="D164" s="124"/>
    </row>
    <row r="165" spans="1:4" ht="12.75">
      <c r="A165" s="125"/>
      <c r="B165" s="125"/>
      <c r="C165" s="330"/>
      <c r="D165" s="124"/>
    </row>
    <row r="166" spans="1:4" ht="12.75">
      <c r="A166" s="125"/>
      <c r="B166" s="125"/>
      <c r="C166" s="330"/>
      <c r="D166" s="124"/>
    </row>
    <row r="167" spans="1:4" ht="12.75">
      <c r="A167" s="125"/>
      <c r="B167" s="125"/>
      <c r="C167" s="330"/>
      <c r="D167" s="124"/>
    </row>
    <row r="168" spans="1:4" ht="12.75">
      <c r="A168" s="125"/>
      <c r="B168" s="125"/>
      <c r="C168" s="330"/>
      <c r="D168" s="124"/>
    </row>
    <row r="169" spans="1:4" ht="12.75">
      <c r="A169" s="125"/>
      <c r="B169" s="125"/>
      <c r="C169" s="330"/>
      <c r="D169" s="124"/>
    </row>
    <row r="170" spans="1:4" ht="12.75">
      <c r="A170" s="125"/>
      <c r="B170" s="125"/>
      <c r="C170" s="330"/>
      <c r="D170" s="124"/>
    </row>
    <row r="171" spans="1:4" ht="12.75">
      <c r="A171" s="125"/>
      <c r="B171" s="125"/>
      <c r="C171" s="330"/>
      <c r="D171" s="124"/>
    </row>
    <row r="172" spans="1:4" ht="12.75">
      <c r="A172" s="125"/>
      <c r="B172" s="125"/>
      <c r="C172" s="330"/>
      <c r="D172" s="124"/>
    </row>
    <row r="173" spans="1:4" ht="12.75">
      <c r="A173" s="125"/>
      <c r="B173" s="125"/>
      <c r="C173" s="330"/>
      <c r="D173" s="124"/>
    </row>
    <row r="174" spans="1:4" ht="12.75">
      <c r="A174" s="125"/>
      <c r="B174" s="125"/>
      <c r="C174" s="330"/>
      <c r="D174" s="124"/>
    </row>
    <row r="175" spans="1:4" ht="12.75">
      <c r="A175" s="125"/>
      <c r="B175" s="125"/>
      <c r="C175" s="330"/>
      <c r="D175" s="124"/>
    </row>
    <row r="176" spans="1:4" ht="12.75">
      <c r="A176" s="125"/>
      <c r="B176" s="125"/>
      <c r="C176" s="330"/>
      <c r="D176" s="124"/>
    </row>
    <row r="177" spans="1:4" ht="12.75">
      <c r="A177" s="125"/>
      <c r="B177" s="125"/>
      <c r="C177" s="330"/>
      <c r="D177" s="124"/>
    </row>
    <row r="178" spans="1:4" ht="12.75">
      <c r="A178" s="125"/>
      <c r="B178" s="125"/>
      <c r="C178" s="330"/>
      <c r="D178" s="124"/>
    </row>
    <row r="179" spans="1:4" ht="12.75">
      <c r="A179" s="125"/>
      <c r="B179" s="125"/>
      <c r="C179" s="330"/>
      <c r="D179" s="124"/>
    </row>
    <row r="180" spans="1:4" ht="12.75">
      <c r="A180" s="125"/>
      <c r="B180" s="125"/>
      <c r="C180" s="330"/>
      <c r="D180" s="124"/>
    </row>
    <row r="181" spans="1:4" ht="12.75">
      <c r="A181" s="125"/>
      <c r="B181" s="125"/>
      <c r="C181" s="330"/>
      <c r="D181" s="124"/>
    </row>
  </sheetData>
  <sheetProtection selectLockedCells="1" selectUnlockedCells="1"/>
  <conditionalFormatting sqref="E9:E13 E16:E17 E21:G43 F9:G18 I9:K18 I21:K43 M9:O18 M21:O43 Q9:S18 Q21:S43 U9:W18 U21:W43 Y9:AA18 Y21:AA43 AC9:AE18 AC21:AE43 AG9:AI18 AG21:AI43 AK9:AM18 AK21:AM43 AO9:AQ18 AO21:AQ43 AS9:AU18 AS21:AU43 AW9:AY18 AW21:AY43 BA9:BC18 BA21:BC43">
    <cfRule type="cellIs" priority="1" dxfId="1" operator="equal" stopIfTrue="1">
      <formula>$BG$1</formula>
    </cfRule>
    <cfRule type="cellIs" priority="2" dxfId="0" operator="equal" stopIfTrue="1">
      <formula>$BG$2</formula>
    </cfRule>
  </conditionalFormatting>
  <printOptions/>
  <pageMargins left="0.22013888888888888" right="0.2902777777777778" top="1" bottom="1" header="0.49236111111111114" footer="0.49236111111111114"/>
  <pageSetup fitToHeight="1" fitToWidth="1" horizontalDpi="300" verticalDpi="300" orientation="landscape" paperSize="9" scale="58" r:id="rId1"/>
  <headerFooter alignWithMargins="0">
    <oddHeader>&amp;LПротокол соревнований&amp;RФедерация Роллер Спорта</oddHeader>
    <oddFooter>&amp;L&amp;14Федерация Роллер Спорта
Главный судья соревнований: 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C9" sqref="C9"/>
    </sheetView>
  </sheetViews>
  <sheetFormatPr defaultColWidth="11.28125" defaultRowHeight="12.75"/>
  <cols>
    <col min="1" max="1" width="19.7109375" style="50" customWidth="1"/>
    <col min="2" max="3" width="16.00390625" style="50" customWidth="1"/>
    <col min="4" max="4" width="1.28515625" style="126" customWidth="1"/>
    <col min="5" max="5" width="6.00390625" style="127" customWidth="1"/>
    <col min="6" max="6" width="6.7109375" style="127" customWidth="1"/>
    <col min="7" max="7" width="7.28125" style="127" customWidth="1"/>
    <col min="8" max="8" width="10.421875" style="128" customWidth="1"/>
    <col min="9" max="9" width="6.140625" style="127" customWidth="1"/>
    <col min="10" max="10" width="6.7109375" style="127" customWidth="1"/>
    <col min="11" max="11" width="6.8515625" style="127" customWidth="1"/>
    <col min="12" max="12" width="10.8515625" style="128" customWidth="1"/>
    <col min="13" max="13" width="6.140625" style="127" customWidth="1"/>
    <col min="14" max="14" width="6.7109375" style="127" customWidth="1"/>
    <col min="15" max="15" width="6.8515625" style="127" customWidth="1"/>
    <col min="16" max="16" width="10.8515625" style="128" customWidth="1"/>
    <col min="17" max="17" width="2.140625" style="1" customWidth="1"/>
    <col min="18" max="18" width="12.140625" style="129" customWidth="1"/>
    <col min="19" max="19" width="8.7109375" style="130" customWidth="1"/>
    <col min="20" max="16384" width="11.28125" style="1" customWidth="1"/>
  </cols>
  <sheetData>
    <row r="1" spans="1:19" ht="23.25">
      <c r="A1" s="53"/>
      <c r="B1" s="54"/>
      <c r="C1" s="54"/>
      <c r="D1" s="55"/>
      <c r="E1" s="131"/>
      <c r="F1" s="56" t="str">
        <f>V!$F$17</f>
        <v>Feel The Style - 2009</v>
      </c>
      <c r="G1" s="131"/>
      <c r="H1" s="57"/>
      <c r="I1" s="131"/>
      <c r="J1" s="131"/>
      <c r="K1" s="131"/>
      <c r="L1" s="57"/>
      <c r="M1" s="131"/>
      <c r="N1" s="131"/>
      <c r="O1" s="131"/>
      <c r="P1" s="57"/>
      <c r="Q1" s="57"/>
      <c r="R1" s="132"/>
      <c r="S1" s="133"/>
    </row>
    <row r="2" spans="1:19" ht="23.25">
      <c r="A2" s="62"/>
      <c r="B2" s="63"/>
      <c r="C2" s="63"/>
      <c r="D2" s="64"/>
      <c r="E2" s="134"/>
      <c r="F2" s="65" t="str">
        <f>V!$F$18</f>
        <v>13 июня 2009, Санкт-Петербург</v>
      </c>
      <c r="G2" s="134"/>
      <c r="H2" s="66"/>
      <c r="I2" s="134"/>
      <c r="J2" s="134"/>
      <c r="K2" s="134"/>
      <c r="L2" s="66"/>
      <c r="M2" s="134"/>
      <c r="N2" s="134"/>
      <c r="O2" s="134"/>
      <c r="P2" s="66"/>
      <c r="Q2" s="66"/>
      <c r="R2" s="135"/>
      <c r="S2" s="136"/>
    </row>
    <row r="3" spans="1:19" ht="15.75">
      <c r="A3" s="137"/>
      <c r="B3" s="137"/>
      <c r="C3" s="137"/>
      <c r="D3" s="51"/>
      <c r="E3" s="138"/>
      <c r="F3" s="138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ht="15.75">
      <c r="A4" s="1"/>
      <c r="B4" s="140"/>
      <c r="C4" s="140"/>
      <c r="D4" s="51"/>
      <c r="E4" s="138"/>
      <c r="F4" s="138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19" ht="15.75">
      <c r="A5" s="141" t="s">
        <v>98</v>
      </c>
      <c r="B5" s="1"/>
      <c r="C5" s="1"/>
      <c r="D5" s="5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1"/>
      <c r="S5" s="1"/>
    </row>
    <row r="6" spans="1:19" ht="15.75">
      <c r="A6" s="137"/>
      <c r="B6" s="137"/>
      <c r="C6" s="137"/>
      <c r="D6" s="51"/>
      <c r="E6" s="142"/>
      <c r="F6" s="143" t="s">
        <v>99</v>
      </c>
      <c r="G6" s="143"/>
      <c r="H6" s="144"/>
      <c r="I6" s="143"/>
      <c r="J6" s="143" t="s">
        <v>100</v>
      </c>
      <c r="K6" s="143"/>
      <c r="L6" s="144"/>
      <c r="M6" s="143"/>
      <c r="N6" s="143" t="s">
        <v>101</v>
      </c>
      <c r="O6" s="143"/>
      <c r="P6" s="144"/>
      <c r="R6" s="145"/>
      <c r="S6" s="145"/>
    </row>
    <row r="7" spans="1:19" s="152" customFormat="1" ht="24" customHeight="1">
      <c r="A7" s="146" t="s">
        <v>63</v>
      </c>
      <c r="B7" s="146" t="s">
        <v>64</v>
      </c>
      <c r="C7" s="146" t="s">
        <v>65</v>
      </c>
      <c r="D7" s="147"/>
      <c r="E7" s="148" t="s">
        <v>102</v>
      </c>
      <c r="F7" s="148" t="s">
        <v>103</v>
      </c>
      <c r="G7" s="148" t="s">
        <v>104</v>
      </c>
      <c r="H7" s="149" t="s">
        <v>105</v>
      </c>
      <c r="I7" s="148" t="s">
        <v>102</v>
      </c>
      <c r="J7" s="148" t="s">
        <v>103</v>
      </c>
      <c r="K7" s="148" t="s">
        <v>104</v>
      </c>
      <c r="L7" s="149" t="s">
        <v>105</v>
      </c>
      <c r="M7" s="148" t="s">
        <v>102</v>
      </c>
      <c r="N7" s="148" t="s">
        <v>103</v>
      </c>
      <c r="O7" s="148" t="s">
        <v>104</v>
      </c>
      <c r="P7" s="149" t="s">
        <v>105</v>
      </c>
      <c r="Q7" s="150"/>
      <c r="R7" s="151" t="s">
        <v>106</v>
      </c>
      <c r="S7" s="151" t="s">
        <v>15</v>
      </c>
    </row>
    <row r="8" spans="1:19" s="152" customFormat="1" ht="24" customHeight="1">
      <c r="A8" s="153" t="s">
        <v>13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</row>
    <row r="9" spans="1:19" ht="14.25" customHeight="1">
      <c r="A9" s="154" t="s">
        <v>128</v>
      </c>
      <c r="B9" s="154" t="s">
        <v>129</v>
      </c>
      <c r="C9" s="154" t="str">
        <f>VLOOKUP(A9&amp;B9,1!$A$5:$G$41,7,FALSE)</f>
        <v>Москва</v>
      </c>
      <c r="D9" s="155"/>
      <c r="E9" s="156"/>
      <c r="F9" s="156"/>
      <c r="G9" s="156"/>
      <c r="H9" s="157">
        <f aca="true" t="shared" si="0" ref="H9:H16">E9+F9+G9</f>
        <v>0</v>
      </c>
      <c r="I9" s="156"/>
      <c r="J9" s="156"/>
      <c r="K9" s="156"/>
      <c r="L9" s="157">
        <f aca="true" t="shared" si="1" ref="L9:L16">I9+J9+K9</f>
        <v>0</v>
      </c>
      <c r="M9" s="156"/>
      <c r="N9" s="156"/>
      <c r="O9" s="156"/>
      <c r="P9" s="157">
        <f aca="true" t="shared" si="2" ref="P9:P16">M9+N9+O9</f>
        <v>0</v>
      </c>
      <c r="Q9" s="158"/>
      <c r="R9" s="159">
        <f aca="true" t="shared" si="3" ref="R9:R16">P9+L9+H9</f>
        <v>0</v>
      </c>
      <c r="S9" s="156"/>
    </row>
    <row r="10" spans="1:19" ht="14.25" customHeight="1">
      <c r="A10" s="154" t="s">
        <v>73</v>
      </c>
      <c r="B10" s="154" t="s">
        <v>74</v>
      </c>
      <c r="C10" s="154" t="str">
        <f>VLOOKUP(A10&amp;B10,1!$A$5:$G$41,7,FALSE)</f>
        <v>Москва</v>
      </c>
      <c r="D10" s="155"/>
      <c r="E10" s="156"/>
      <c r="F10" s="156"/>
      <c r="G10" s="156"/>
      <c r="H10" s="157">
        <f t="shared" si="0"/>
        <v>0</v>
      </c>
      <c r="I10" s="156"/>
      <c r="J10" s="156"/>
      <c r="K10" s="156"/>
      <c r="L10" s="157">
        <f t="shared" si="1"/>
        <v>0</v>
      </c>
      <c r="M10" s="156"/>
      <c r="N10" s="156"/>
      <c r="O10" s="156"/>
      <c r="P10" s="157">
        <f t="shared" si="2"/>
        <v>0</v>
      </c>
      <c r="Q10" s="158"/>
      <c r="R10" s="159">
        <f t="shared" si="3"/>
        <v>0</v>
      </c>
      <c r="S10" s="156"/>
    </row>
    <row r="11" spans="1:19" ht="14.25" customHeight="1">
      <c r="A11" s="154" t="s">
        <v>79</v>
      </c>
      <c r="B11" s="154" t="s">
        <v>80</v>
      </c>
      <c r="C11" s="154" t="str">
        <f>VLOOKUP(A11&amp;B11,1!$A$5:$G$41,7,FALSE)</f>
        <v>Москва</v>
      </c>
      <c r="D11" s="155"/>
      <c r="E11" s="156"/>
      <c r="F11" s="156"/>
      <c r="G11" s="156"/>
      <c r="H11" s="157">
        <f t="shared" si="0"/>
        <v>0</v>
      </c>
      <c r="I11" s="156"/>
      <c r="J11" s="156"/>
      <c r="K11" s="156"/>
      <c r="L11" s="157">
        <f t="shared" si="1"/>
        <v>0</v>
      </c>
      <c r="M11" s="156"/>
      <c r="N11" s="156"/>
      <c r="O11" s="156"/>
      <c r="P11" s="157">
        <f t="shared" si="2"/>
        <v>0</v>
      </c>
      <c r="Q11" s="158"/>
      <c r="R11" s="159">
        <f t="shared" si="3"/>
        <v>0</v>
      </c>
      <c r="S11" s="156"/>
    </row>
    <row r="12" spans="1:19" ht="14.25" customHeight="1">
      <c r="A12" s="154"/>
      <c r="B12" s="154"/>
      <c r="C12" s="154"/>
      <c r="D12" s="155"/>
      <c r="E12" s="156"/>
      <c r="F12" s="156"/>
      <c r="G12" s="156"/>
      <c r="H12" s="157">
        <f t="shared" si="0"/>
        <v>0</v>
      </c>
      <c r="I12" s="156"/>
      <c r="J12" s="156"/>
      <c r="K12" s="156"/>
      <c r="L12" s="157">
        <f t="shared" si="1"/>
        <v>0</v>
      </c>
      <c r="M12" s="156"/>
      <c r="N12" s="156"/>
      <c r="O12" s="156"/>
      <c r="P12" s="157">
        <f t="shared" si="2"/>
        <v>0</v>
      </c>
      <c r="Q12" s="158"/>
      <c r="R12" s="159">
        <f t="shared" si="3"/>
        <v>0</v>
      </c>
      <c r="S12" s="156"/>
    </row>
    <row r="13" spans="1:19" ht="14.25" customHeight="1">
      <c r="A13" s="154"/>
      <c r="B13" s="154"/>
      <c r="C13" s="154"/>
      <c r="D13" s="155"/>
      <c r="E13" s="156"/>
      <c r="F13" s="156"/>
      <c r="G13" s="156"/>
      <c r="H13" s="157">
        <f t="shared" si="0"/>
        <v>0</v>
      </c>
      <c r="I13" s="156"/>
      <c r="J13" s="156"/>
      <c r="K13" s="156"/>
      <c r="L13" s="157">
        <f t="shared" si="1"/>
        <v>0</v>
      </c>
      <c r="M13" s="156"/>
      <c r="N13" s="156"/>
      <c r="O13" s="156"/>
      <c r="P13" s="157">
        <f t="shared" si="2"/>
        <v>0</v>
      </c>
      <c r="Q13" s="158"/>
      <c r="R13" s="159">
        <f t="shared" si="3"/>
        <v>0</v>
      </c>
      <c r="S13" s="156"/>
    </row>
    <row r="14" spans="1:19" ht="14.25" customHeight="1">
      <c r="A14" s="154"/>
      <c r="B14" s="154"/>
      <c r="C14" s="154"/>
      <c r="D14" s="155"/>
      <c r="E14" s="156"/>
      <c r="F14" s="156"/>
      <c r="G14" s="156"/>
      <c r="H14" s="157">
        <f t="shared" si="0"/>
        <v>0</v>
      </c>
      <c r="I14" s="156"/>
      <c r="J14" s="156"/>
      <c r="K14" s="156"/>
      <c r="L14" s="157">
        <f t="shared" si="1"/>
        <v>0</v>
      </c>
      <c r="M14" s="156"/>
      <c r="N14" s="156"/>
      <c r="O14" s="156"/>
      <c r="P14" s="157">
        <f t="shared" si="2"/>
        <v>0</v>
      </c>
      <c r="Q14" s="158"/>
      <c r="R14" s="159">
        <f t="shared" si="3"/>
        <v>0</v>
      </c>
      <c r="S14" s="156"/>
    </row>
    <row r="15" spans="1:19" ht="14.25" customHeight="1">
      <c r="A15" s="154"/>
      <c r="B15" s="154"/>
      <c r="C15" s="154"/>
      <c r="D15" s="155"/>
      <c r="E15" s="156"/>
      <c r="F15" s="156"/>
      <c r="G15" s="156"/>
      <c r="H15" s="157">
        <f t="shared" si="0"/>
        <v>0</v>
      </c>
      <c r="I15" s="156"/>
      <c r="J15" s="156"/>
      <c r="K15" s="156"/>
      <c r="L15" s="157">
        <f t="shared" si="1"/>
        <v>0</v>
      </c>
      <c r="M15" s="156"/>
      <c r="N15" s="156"/>
      <c r="O15" s="156"/>
      <c r="P15" s="157">
        <f t="shared" si="2"/>
        <v>0</v>
      </c>
      <c r="Q15" s="158"/>
      <c r="R15" s="159">
        <f t="shared" si="3"/>
        <v>0</v>
      </c>
      <c r="S15" s="156"/>
    </row>
    <row r="16" spans="1:19" ht="14.25" customHeight="1">
      <c r="A16" s="154"/>
      <c r="B16" s="154"/>
      <c r="C16" s="154"/>
      <c r="D16" s="155"/>
      <c r="E16" s="156"/>
      <c r="F16" s="156"/>
      <c r="G16" s="156"/>
      <c r="H16" s="157">
        <f t="shared" si="0"/>
        <v>0</v>
      </c>
      <c r="I16" s="156"/>
      <c r="J16" s="156"/>
      <c r="K16" s="156"/>
      <c r="L16" s="157">
        <f t="shared" si="1"/>
        <v>0</v>
      </c>
      <c r="M16" s="156"/>
      <c r="N16" s="156"/>
      <c r="O16" s="156"/>
      <c r="P16" s="157">
        <f t="shared" si="2"/>
        <v>0</v>
      </c>
      <c r="Q16" s="158"/>
      <c r="R16" s="159">
        <f t="shared" si="3"/>
        <v>0</v>
      </c>
      <c r="S16" s="156"/>
    </row>
    <row r="17" spans="1:19" ht="22.5" customHeight="1">
      <c r="A17" s="153" t="s">
        <v>81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R17" s="1"/>
      <c r="S17" s="1"/>
    </row>
    <row r="18" spans="1:19" ht="14.25" customHeight="1">
      <c r="A18" s="154" t="s">
        <v>160</v>
      </c>
      <c r="B18" s="154" t="s">
        <v>88</v>
      </c>
      <c r="C18" s="154" t="str">
        <f>VLOOKUP(A18&amp;B18,1!$A$5:$G$41,7,FALSE)</f>
        <v>Москва</v>
      </c>
      <c r="D18" s="155"/>
      <c r="E18" s="156"/>
      <c r="F18" s="156"/>
      <c r="G18" s="156"/>
      <c r="H18" s="157">
        <f aca="true" t="shared" si="4" ref="H18:H49">E18+F18+G18</f>
        <v>0</v>
      </c>
      <c r="I18" s="156"/>
      <c r="J18" s="156"/>
      <c r="K18" s="156"/>
      <c r="L18" s="157">
        <f aca="true" t="shared" si="5" ref="L18:L49">I18+J18+K18</f>
        <v>0</v>
      </c>
      <c r="M18" s="156"/>
      <c r="N18" s="156"/>
      <c r="O18" s="156"/>
      <c r="P18" s="157">
        <f aca="true" t="shared" si="6" ref="P18:P49">M18+N18+O18</f>
        <v>0</v>
      </c>
      <c r="Q18" s="158"/>
      <c r="R18" s="159">
        <f aca="true" t="shared" si="7" ref="R18:R49">P18+L18+H18</f>
        <v>0</v>
      </c>
      <c r="S18" s="156"/>
    </row>
    <row r="19" spans="1:19" ht="14.25" customHeight="1">
      <c r="A19" s="154" t="s">
        <v>95</v>
      </c>
      <c r="B19" s="154" t="s">
        <v>96</v>
      </c>
      <c r="C19" s="154" t="str">
        <f>VLOOKUP(A19&amp;B19,1!$A$5:$G$41,7,FALSE)</f>
        <v>Москва</v>
      </c>
      <c r="D19" s="155"/>
      <c r="E19" s="156"/>
      <c r="F19" s="156"/>
      <c r="G19" s="156"/>
      <c r="H19" s="157">
        <f t="shared" si="4"/>
        <v>0</v>
      </c>
      <c r="I19" s="156"/>
      <c r="J19" s="156"/>
      <c r="K19" s="156"/>
      <c r="L19" s="157">
        <f t="shared" si="5"/>
        <v>0</v>
      </c>
      <c r="M19" s="156"/>
      <c r="N19" s="156"/>
      <c r="O19" s="156"/>
      <c r="P19" s="157">
        <f t="shared" si="6"/>
        <v>0</v>
      </c>
      <c r="Q19" s="158"/>
      <c r="R19" s="159">
        <f t="shared" si="7"/>
        <v>0</v>
      </c>
      <c r="S19" s="156"/>
    </row>
    <row r="20" spans="1:19" ht="14.25" customHeight="1">
      <c r="A20" s="154" t="s">
        <v>161</v>
      </c>
      <c r="B20" s="154" t="s">
        <v>83</v>
      </c>
      <c r="C20" s="154" t="str">
        <f>VLOOKUP(A20&amp;B20,1!$A$5:$G$41,7,FALSE)</f>
        <v>Санкт-Петербург</v>
      </c>
      <c r="D20" s="155"/>
      <c r="E20" s="156"/>
      <c r="F20" s="156"/>
      <c r="G20" s="156"/>
      <c r="H20" s="157">
        <f t="shared" si="4"/>
        <v>0</v>
      </c>
      <c r="I20" s="156"/>
      <c r="J20" s="156"/>
      <c r="K20" s="156"/>
      <c r="L20" s="157">
        <f t="shared" si="5"/>
        <v>0</v>
      </c>
      <c r="M20" s="156"/>
      <c r="N20" s="156"/>
      <c r="O20" s="156"/>
      <c r="P20" s="157">
        <f t="shared" si="6"/>
        <v>0</v>
      </c>
      <c r="Q20" s="158"/>
      <c r="R20" s="159">
        <f t="shared" si="7"/>
        <v>0</v>
      </c>
      <c r="S20" s="156"/>
    </row>
    <row r="21" spans="1:19" ht="14.25" customHeight="1">
      <c r="A21" s="154" t="s">
        <v>162</v>
      </c>
      <c r="B21" s="154" t="s">
        <v>85</v>
      </c>
      <c r="C21" s="154" t="str">
        <f>VLOOKUP(A21&amp;B21,1!$A$5:$G$41,7,FALSE)</f>
        <v>Санкт-Петербург</v>
      </c>
      <c r="D21" s="155"/>
      <c r="E21" s="156"/>
      <c r="F21" s="156"/>
      <c r="G21" s="156"/>
      <c r="H21" s="157">
        <f t="shared" si="4"/>
        <v>0</v>
      </c>
      <c r="I21" s="156"/>
      <c r="J21" s="156"/>
      <c r="K21" s="156"/>
      <c r="L21" s="157">
        <f t="shared" si="5"/>
        <v>0</v>
      </c>
      <c r="M21" s="156"/>
      <c r="N21" s="156"/>
      <c r="O21" s="156"/>
      <c r="P21" s="157">
        <f t="shared" si="6"/>
        <v>0</v>
      </c>
      <c r="Q21" s="158"/>
      <c r="R21" s="159">
        <f t="shared" si="7"/>
        <v>0</v>
      </c>
      <c r="S21" s="156"/>
    </row>
    <row r="22" spans="1:19" ht="14.25" customHeight="1">
      <c r="A22" s="154" t="s">
        <v>163</v>
      </c>
      <c r="B22" s="154" t="s">
        <v>164</v>
      </c>
      <c r="C22" s="154" t="str">
        <f>VLOOKUP(A22&amp;B22,1!$A$5:$G$41,7,FALSE)</f>
        <v>Москва</v>
      </c>
      <c r="D22" s="155"/>
      <c r="E22" s="156"/>
      <c r="F22" s="156"/>
      <c r="G22" s="156"/>
      <c r="H22" s="157">
        <f t="shared" si="4"/>
        <v>0</v>
      </c>
      <c r="I22" s="156"/>
      <c r="J22" s="156"/>
      <c r="K22" s="156"/>
      <c r="L22" s="157">
        <f t="shared" si="5"/>
        <v>0</v>
      </c>
      <c r="M22" s="156"/>
      <c r="N22" s="156"/>
      <c r="O22" s="156"/>
      <c r="P22" s="157">
        <f t="shared" si="6"/>
        <v>0</v>
      </c>
      <c r="Q22" s="158"/>
      <c r="R22" s="159">
        <f t="shared" si="7"/>
        <v>0</v>
      </c>
      <c r="S22" s="156"/>
    </row>
    <row r="23" spans="1:19" ht="14.25" customHeight="1">
      <c r="A23" s="154" t="s">
        <v>91</v>
      </c>
      <c r="B23" s="154" t="s">
        <v>92</v>
      </c>
      <c r="C23" s="154" t="str">
        <f>VLOOKUP(A23&amp;B23,1!$A$5:$G$41,7,FALSE)</f>
        <v>Москва</v>
      </c>
      <c r="D23" s="155"/>
      <c r="E23" s="156"/>
      <c r="F23" s="156"/>
      <c r="G23" s="156"/>
      <c r="H23" s="157">
        <f t="shared" si="4"/>
        <v>0</v>
      </c>
      <c r="I23" s="156"/>
      <c r="J23" s="156"/>
      <c r="K23" s="156"/>
      <c r="L23" s="157">
        <f t="shared" si="5"/>
        <v>0</v>
      </c>
      <c r="M23" s="156"/>
      <c r="N23" s="156"/>
      <c r="O23" s="156"/>
      <c r="P23" s="157">
        <f t="shared" si="6"/>
        <v>0</v>
      </c>
      <c r="Q23" s="158"/>
      <c r="R23" s="159">
        <f t="shared" si="7"/>
        <v>0</v>
      </c>
      <c r="S23" s="156"/>
    </row>
    <row r="24" spans="1:19" ht="14.25" customHeight="1">
      <c r="A24" s="154" t="s">
        <v>144</v>
      </c>
      <c r="B24" s="154" t="s">
        <v>145</v>
      </c>
      <c r="C24" s="154" t="str">
        <f>VLOOKUP(A24&amp;B24,1!$A$5:$G$41,7,FALSE)</f>
        <v>Волгоград</v>
      </c>
      <c r="D24" s="155"/>
      <c r="E24" s="156"/>
      <c r="F24" s="156"/>
      <c r="G24" s="156"/>
      <c r="H24" s="157">
        <f t="shared" si="4"/>
        <v>0</v>
      </c>
      <c r="I24" s="156"/>
      <c r="J24" s="156"/>
      <c r="K24" s="156"/>
      <c r="L24" s="157">
        <f t="shared" si="5"/>
        <v>0</v>
      </c>
      <c r="M24" s="156"/>
      <c r="N24" s="156"/>
      <c r="O24" s="156"/>
      <c r="P24" s="157">
        <f t="shared" si="6"/>
        <v>0</v>
      </c>
      <c r="Q24" s="158"/>
      <c r="R24" s="159">
        <f t="shared" si="7"/>
        <v>0</v>
      </c>
      <c r="S24" s="156"/>
    </row>
    <row r="25" spans="1:19" ht="14.25" customHeight="1">
      <c r="A25" s="154"/>
      <c r="B25" s="154"/>
      <c r="C25" s="154"/>
      <c r="D25" s="155"/>
      <c r="E25" s="156"/>
      <c r="F25" s="156"/>
      <c r="G25" s="156"/>
      <c r="H25" s="157">
        <f t="shared" si="4"/>
        <v>0</v>
      </c>
      <c r="I25" s="156"/>
      <c r="J25" s="156"/>
      <c r="K25" s="156"/>
      <c r="L25" s="157">
        <f t="shared" si="5"/>
        <v>0</v>
      </c>
      <c r="M25" s="156"/>
      <c r="N25" s="156"/>
      <c r="O25" s="156"/>
      <c r="P25" s="157">
        <f t="shared" si="6"/>
        <v>0</v>
      </c>
      <c r="Q25" s="158"/>
      <c r="R25" s="159">
        <f t="shared" si="7"/>
        <v>0</v>
      </c>
      <c r="S25" s="156"/>
    </row>
    <row r="26" spans="1:19" ht="14.25" customHeight="1">
      <c r="A26" s="154"/>
      <c r="B26" s="154"/>
      <c r="C26" s="154"/>
      <c r="D26" s="155"/>
      <c r="E26" s="156"/>
      <c r="F26" s="156"/>
      <c r="G26" s="156"/>
      <c r="H26" s="157">
        <f t="shared" si="4"/>
        <v>0</v>
      </c>
      <c r="I26" s="156"/>
      <c r="J26" s="156"/>
      <c r="K26" s="156"/>
      <c r="L26" s="157">
        <f t="shared" si="5"/>
        <v>0</v>
      </c>
      <c r="M26" s="156"/>
      <c r="N26" s="156"/>
      <c r="O26" s="156"/>
      <c r="P26" s="157">
        <f t="shared" si="6"/>
        <v>0</v>
      </c>
      <c r="Q26" s="158"/>
      <c r="R26" s="159">
        <f t="shared" si="7"/>
        <v>0</v>
      </c>
      <c r="S26" s="156"/>
    </row>
    <row r="27" spans="1:19" ht="14.25" customHeight="1">
      <c r="A27" s="154"/>
      <c r="B27" s="154"/>
      <c r="C27" s="154"/>
      <c r="D27" s="155"/>
      <c r="E27" s="156"/>
      <c r="F27" s="156"/>
      <c r="G27" s="156"/>
      <c r="H27" s="157">
        <f t="shared" si="4"/>
        <v>0</v>
      </c>
      <c r="I27" s="156"/>
      <c r="J27" s="156"/>
      <c r="K27" s="156"/>
      <c r="L27" s="157">
        <f t="shared" si="5"/>
        <v>0</v>
      </c>
      <c r="M27" s="156"/>
      <c r="N27" s="156"/>
      <c r="O27" s="156"/>
      <c r="P27" s="157">
        <f t="shared" si="6"/>
        <v>0</v>
      </c>
      <c r="Q27" s="158"/>
      <c r="R27" s="159">
        <f t="shared" si="7"/>
        <v>0</v>
      </c>
      <c r="S27" s="156"/>
    </row>
    <row r="28" spans="1:19" ht="14.25" customHeight="1">
      <c r="A28" s="154"/>
      <c r="B28" s="154"/>
      <c r="C28" s="154"/>
      <c r="D28" s="155"/>
      <c r="E28" s="156"/>
      <c r="F28" s="156"/>
      <c r="G28" s="156"/>
      <c r="H28" s="157">
        <f t="shared" si="4"/>
        <v>0</v>
      </c>
      <c r="I28" s="156"/>
      <c r="J28" s="156"/>
      <c r="K28" s="156"/>
      <c r="L28" s="157">
        <f t="shared" si="5"/>
        <v>0</v>
      </c>
      <c r="M28" s="156"/>
      <c r="N28" s="156"/>
      <c r="O28" s="156"/>
      <c r="P28" s="157">
        <f t="shared" si="6"/>
        <v>0</v>
      </c>
      <c r="Q28" s="158"/>
      <c r="R28" s="159">
        <f t="shared" si="7"/>
        <v>0</v>
      </c>
      <c r="S28" s="156"/>
    </row>
    <row r="29" spans="1:19" ht="14.25" customHeight="1">
      <c r="A29" s="154"/>
      <c r="B29" s="154"/>
      <c r="C29" s="154"/>
      <c r="D29" s="155"/>
      <c r="E29" s="156"/>
      <c r="F29" s="156"/>
      <c r="G29" s="156"/>
      <c r="H29" s="157">
        <f t="shared" si="4"/>
        <v>0</v>
      </c>
      <c r="I29" s="156"/>
      <c r="J29" s="156"/>
      <c r="K29" s="156"/>
      <c r="L29" s="157">
        <f t="shared" si="5"/>
        <v>0</v>
      </c>
      <c r="M29" s="156"/>
      <c r="N29" s="156"/>
      <c r="O29" s="156"/>
      <c r="P29" s="157">
        <f t="shared" si="6"/>
        <v>0</v>
      </c>
      <c r="Q29" s="158"/>
      <c r="R29" s="159">
        <f t="shared" si="7"/>
        <v>0</v>
      </c>
      <c r="S29" s="156"/>
    </row>
    <row r="30" spans="1:19" ht="14.25" customHeight="1">
      <c r="A30" s="154"/>
      <c r="B30" s="154"/>
      <c r="C30" s="154"/>
      <c r="D30" s="155"/>
      <c r="E30" s="156"/>
      <c r="F30" s="156"/>
      <c r="G30" s="156"/>
      <c r="H30" s="157">
        <f t="shared" si="4"/>
        <v>0</v>
      </c>
      <c r="I30" s="156"/>
      <c r="J30" s="156"/>
      <c r="K30" s="156"/>
      <c r="L30" s="157">
        <f t="shared" si="5"/>
        <v>0</v>
      </c>
      <c r="M30" s="156"/>
      <c r="N30" s="156"/>
      <c r="O30" s="156"/>
      <c r="P30" s="157">
        <f t="shared" si="6"/>
        <v>0</v>
      </c>
      <c r="Q30" s="158"/>
      <c r="R30" s="159">
        <f t="shared" si="7"/>
        <v>0</v>
      </c>
      <c r="S30" s="156"/>
    </row>
    <row r="31" spans="1:19" ht="14.25" customHeight="1">
      <c r="A31" s="154"/>
      <c r="B31" s="154"/>
      <c r="C31" s="154"/>
      <c r="D31" s="155"/>
      <c r="E31" s="156"/>
      <c r="F31" s="156"/>
      <c r="G31" s="156"/>
      <c r="H31" s="157">
        <f t="shared" si="4"/>
        <v>0</v>
      </c>
      <c r="I31" s="156"/>
      <c r="J31" s="156"/>
      <c r="K31" s="156"/>
      <c r="L31" s="157">
        <f t="shared" si="5"/>
        <v>0</v>
      </c>
      <c r="M31" s="156"/>
      <c r="N31" s="156"/>
      <c r="O31" s="156"/>
      <c r="P31" s="157">
        <f t="shared" si="6"/>
        <v>0</v>
      </c>
      <c r="Q31" s="158"/>
      <c r="R31" s="159">
        <f t="shared" si="7"/>
        <v>0</v>
      </c>
      <c r="S31" s="156"/>
    </row>
    <row r="32" spans="1:19" ht="14.25" customHeight="1">
      <c r="A32" s="154"/>
      <c r="B32" s="154"/>
      <c r="C32" s="154"/>
      <c r="D32" s="155"/>
      <c r="E32" s="156"/>
      <c r="F32" s="156"/>
      <c r="G32" s="156"/>
      <c r="H32" s="157">
        <f t="shared" si="4"/>
        <v>0</v>
      </c>
      <c r="I32" s="156"/>
      <c r="J32" s="156"/>
      <c r="K32" s="156"/>
      <c r="L32" s="157">
        <f t="shared" si="5"/>
        <v>0</v>
      </c>
      <c r="M32" s="156"/>
      <c r="N32" s="156"/>
      <c r="O32" s="156"/>
      <c r="P32" s="157">
        <f t="shared" si="6"/>
        <v>0</v>
      </c>
      <c r="Q32" s="158"/>
      <c r="R32" s="159">
        <f t="shared" si="7"/>
        <v>0</v>
      </c>
      <c r="S32" s="156"/>
    </row>
    <row r="33" spans="1:19" ht="14.25" customHeight="1">
      <c r="A33" s="154"/>
      <c r="B33" s="154"/>
      <c r="C33" s="154"/>
      <c r="D33" s="155"/>
      <c r="E33" s="156"/>
      <c r="F33" s="156"/>
      <c r="G33" s="156"/>
      <c r="H33" s="157">
        <f t="shared" si="4"/>
        <v>0</v>
      </c>
      <c r="I33" s="156"/>
      <c r="J33" s="156"/>
      <c r="K33" s="156"/>
      <c r="L33" s="157">
        <f t="shared" si="5"/>
        <v>0</v>
      </c>
      <c r="M33" s="156"/>
      <c r="N33" s="156"/>
      <c r="O33" s="156"/>
      <c r="P33" s="157">
        <f t="shared" si="6"/>
        <v>0</v>
      </c>
      <c r="Q33" s="158"/>
      <c r="R33" s="159">
        <f t="shared" si="7"/>
        <v>0</v>
      </c>
      <c r="S33" s="156"/>
    </row>
    <row r="34" spans="1:19" ht="14.25" customHeight="1">
      <c r="A34" s="154"/>
      <c r="B34" s="154"/>
      <c r="C34" s="154"/>
      <c r="D34" s="155"/>
      <c r="E34" s="156"/>
      <c r="F34" s="156"/>
      <c r="G34" s="156"/>
      <c r="H34" s="157">
        <f t="shared" si="4"/>
        <v>0</v>
      </c>
      <c r="I34" s="156"/>
      <c r="J34" s="156"/>
      <c r="K34" s="156"/>
      <c r="L34" s="157">
        <f t="shared" si="5"/>
        <v>0</v>
      </c>
      <c r="M34" s="156"/>
      <c r="N34" s="156"/>
      <c r="O34" s="156"/>
      <c r="P34" s="157">
        <f t="shared" si="6"/>
        <v>0</v>
      </c>
      <c r="Q34" s="158"/>
      <c r="R34" s="159">
        <f t="shared" si="7"/>
        <v>0</v>
      </c>
      <c r="S34" s="156"/>
    </row>
    <row r="35" spans="1:19" ht="14.25" customHeight="1">
      <c r="A35" s="154"/>
      <c r="B35" s="154"/>
      <c r="C35" s="154"/>
      <c r="D35" s="155"/>
      <c r="E35" s="156"/>
      <c r="F35" s="156"/>
      <c r="G35" s="156"/>
      <c r="H35" s="157">
        <f t="shared" si="4"/>
        <v>0</v>
      </c>
      <c r="I35" s="156"/>
      <c r="J35" s="156"/>
      <c r="K35" s="156"/>
      <c r="L35" s="157">
        <f t="shared" si="5"/>
        <v>0</v>
      </c>
      <c r="M35" s="156"/>
      <c r="N35" s="156"/>
      <c r="O35" s="156"/>
      <c r="P35" s="157">
        <f t="shared" si="6"/>
        <v>0</v>
      </c>
      <c r="Q35" s="158"/>
      <c r="R35" s="159">
        <f t="shared" si="7"/>
        <v>0</v>
      </c>
      <c r="S35" s="156"/>
    </row>
    <row r="36" spans="1:19" ht="14.25" customHeight="1">
      <c r="A36" s="154"/>
      <c r="B36" s="154"/>
      <c r="C36" s="154"/>
      <c r="D36" s="155"/>
      <c r="E36" s="156"/>
      <c r="F36" s="156"/>
      <c r="G36" s="156"/>
      <c r="H36" s="157">
        <f t="shared" si="4"/>
        <v>0</v>
      </c>
      <c r="I36" s="156"/>
      <c r="J36" s="156"/>
      <c r="K36" s="156"/>
      <c r="L36" s="157">
        <f t="shared" si="5"/>
        <v>0</v>
      </c>
      <c r="M36" s="156"/>
      <c r="N36" s="156"/>
      <c r="O36" s="156"/>
      <c r="P36" s="157">
        <f t="shared" si="6"/>
        <v>0</v>
      </c>
      <c r="Q36" s="158"/>
      <c r="R36" s="159">
        <f t="shared" si="7"/>
        <v>0</v>
      </c>
      <c r="S36" s="156"/>
    </row>
    <row r="37" spans="1:19" ht="14.25" customHeight="1">
      <c r="A37" s="154"/>
      <c r="B37" s="154"/>
      <c r="C37" s="154"/>
      <c r="D37" s="155"/>
      <c r="E37" s="156"/>
      <c r="F37" s="156"/>
      <c r="G37" s="156"/>
      <c r="H37" s="157">
        <f t="shared" si="4"/>
        <v>0</v>
      </c>
      <c r="I37" s="156"/>
      <c r="J37" s="156"/>
      <c r="K37" s="156"/>
      <c r="L37" s="157">
        <f t="shared" si="5"/>
        <v>0</v>
      </c>
      <c r="M37" s="156"/>
      <c r="N37" s="156"/>
      <c r="O37" s="156"/>
      <c r="P37" s="157">
        <f t="shared" si="6"/>
        <v>0</v>
      </c>
      <c r="Q37" s="158"/>
      <c r="R37" s="159">
        <f t="shared" si="7"/>
        <v>0</v>
      </c>
      <c r="S37" s="156"/>
    </row>
    <row r="38" spans="1:19" ht="14.25" customHeight="1">
      <c r="A38" s="154"/>
      <c r="B38" s="154"/>
      <c r="C38" s="154"/>
      <c r="D38" s="155"/>
      <c r="E38" s="156"/>
      <c r="F38" s="156"/>
      <c r="G38" s="156"/>
      <c r="H38" s="157">
        <f t="shared" si="4"/>
        <v>0</v>
      </c>
      <c r="I38" s="156"/>
      <c r="J38" s="156"/>
      <c r="K38" s="156"/>
      <c r="L38" s="157">
        <f t="shared" si="5"/>
        <v>0</v>
      </c>
      <c r="M38" s="156"/>
      <c r="N38" s="156"/>
      <c r="O38" s="156"/>
      <c r="P38" s="157">
        <f t="shared" si="6"/>
        <v>0</v>
      </c>
      <c r="Q38" s="158"/>
      <c r="R38" s="159">
        <f t="shared" si="7"/>
        <v>0</v>
      </c>
      <c r="S38" s="156"/>
    </row>
    <row r="39" spans="1:19" ht="14.25" customHeight="1">
      <c r="A39" s="154"/>
      <c r="B39" s="154"/>
      <c r="C39" s="154"/>
      <c r="D39" s="155"/>
      <c r="E39" s="156"/>
      <c r="F39" s="156"/>
      <c r="G39" s="156"/>
      <c r="H39" s="157">
        <f t="shared" si="4"/>
        <v>0</v>
      </c>
      <c r="I39" s="156"/>
      <c r="J39" s="156"/>
      <c r="K39" s="156"/>
      <c r="L39" s="157">
        <f t="shared" si="5"/>
        <v>0</v>
      </c>
      <c r="M39" s="156"/>
      <c r="N39" s="156"/>
      <c r="O39" s="156"/>
      <c r="P39" s="157">
        <f t="shared" si="6"/>
        <v>0</v>
      </c>
      <c r="Q39" s="158"/>
      <c r="R39" s="159">
        <f t="shared" si="7"/>
        <v>0</v>
      </c>
      <c r="S39" s="156"/>
    </row>
    <row r="40" spans="1:19" ht="14.25" customHeight="1">
      <c r="A40" s="154"/>
      <c r="B40" s="154"/>
      <c r="C40" s="154"/>
      <c r="D40" s="155"/>
      <c r="E40" s="156"/>
      <c r="F40" s="156"/>
      <c r="G40" s="156"/>
      <c r="H40" s="157">
        <f t="shared" si="4"/>
        <v>0</v>
      </c>
      <c r="I40" s="156"/>
      <c r="J40" s="156"/>
      <c r="K40" s="156"/>
      <c r="L40" s="157">
        <f t="shared" si="5"/>
        <v>0</v>
      </c>
      <c r="M40" s="156"/>
      <c r="N40" s="156"/>
      <c r="O40" s="156"/>
      <c r="P40" s="157">
        <f t="shared" si="6"/>
        <v>0</v>
      </c>
      <c r="Q40" s="158"/>
      <c r="R40" s="159">
        <f t="shared" si="7"/>
        <v>0</v>
      </c>
      <c r="S40" s="156"/>
    </row>
    <row r="41" spans="1:19" ht="14.25" customHeight="1">
      <c r="A41" s="154"/>
      <c r="B41" s="154"/>
      <c r="C41" s="154"/>
      <c r="D41" s="155"/>
      <c r="E41" s="156"/>
      <c r="F41" s="156"/>
      <c r="G41" s="156"/>
      <c r="H41" s="157">
        <f t="shared" si="4"/>
        <v>0</v>
      </c>
      <c r="I41" s="156"/>
      <c r="J41" s="156"/>
      <c r="K41" s="156"/>
      <c r="L41" s="157">
        <f t="shared" si="5"/>
        <v>0</v>
      </c>
      <c r="M41" s="156"/>
      <c r="N41" s="156"/>
      <c r="O41" s="156"/>
      <c r="P41" s="157">
        <f t="shared" si="6"/>
        <v>0</v>
      </c>
      <c r="Q41" s="158"/>
      <c r="R41" s="159">
        <f t="shared" si="7"/>
        <v>0</v>
      </c>
      <c r="S41" s="156"/>
    </row>
    <row r="42" spans="1:19" ht="14.25" customHeight="1">
      <c r="A42" s="154"/>
      <c r="B42" s="154"/>
      <c r="C42" s="154"/>
      <c r="D42" s="155"/>
      <c r="E42" s="156"/>
      <c r="F42" s="156"/>
      <c r="G42" s="156"/>
      <c r="H42" s="157">
        <f t="shared" si="4"/>
        <v>0</v>
      </c>
      <c r="I42" s="156"/>
      <c r="J42" s="156"/>
      <c r="K42" s="156"/>
      <c r="L42" s="157">
        <f t="shared" si="5"/>
        <v>0</v>
      </c>
      <c r="M42" s="156"/>
      <c r="N42" s="156"/>
      <c r="O42" s="156"/>
      <c r="P42" s="157">
        <f t="shared" si="6"/>
        <v>0</v>
      </c>
      <c r="Q42" s="158"/>
      <c r="R42" s="159">
        <f t="shared" si="7"/>
        <v>0</v>
      </c>
      <c r="S42" s="156"/>
    </row>
    <row r="43" spans="1:19" ht="14.25" customHeight="1">
      <c r="A43" s="154"/>
      <c r="B43" s="154"/>
      <c r="C43" s="154"/>
      <c r="D43" s="155"/>
      <c r="E43" s="156"/>
      <c r="F43" s="156"/>
      <c r="G43" s="156"/>
      <c r="H43" s="157">
        <f t="shared" si="4"/>
        <v>0</v>
      </c>
      <c r="I43" s="156"/>
      <c r="J43" s="156"/>
      <c r="K43" s="156"/>
      <c r="L43" s="157">
        <f t="shared" si="5"/>
        <v>0</v>
      </c>
      <c r="M43" s="156"/>
      <c r="N43" s="156"/>
      <c r="O43" s="156"/>
      <c r="P43" s="157">
        <f t="shared" si="6"/>
        <v>0</v>
      </c>
      <c r="Q43" s="158"/>
      <c r="R43" s="159">
        <f t="shared" si="7"/>
        <v>0</v>
      </c>
      <c r="S43" s="156"/>
    </row>
    <row r="44" spans="1:19" ht="14.25" customHeight="1">
      <c r="A44" s="154"/>
      <c r="B44" s="154"/>
      <c r="C44" s="154"/>
      <c r="D44" s="155"/>
      <c r="E44" s="156"/>
      <c r="F44" s="156"/>
      <c r="G44" s="156"/>
      <c r="H44" s="157">
        <f t="shared" si="4"/>
        <v>0</v>
      </c>
      <c r="I44" s="156"/>
      <c r="J44" s="156"/>
      <c r="K44" s="156"/>
      <c r="L44" s="157">
        <f t="shared" si="5"/>
        <v>0</v>
      </c>
      <c r="M44" s="156"/>
      <c r="N44" s="156"/>
      <c r="O44" s="156"/>
      <c r="P44" s="157">
        <f t="shared" si="6"/>
        <v>0</v>
      </c>
      <c r="Q44" s="158"/>
      <c r="R44" s="159">
        <f t="shared" si="7"/>
        <v>0</v>
      </c>
      <c r="S44" s="156"/>
    </row>
    <row r="45" spans="1:19" ht="14.25" customHeight="1">
      <c r="A45" s="154"/>
      <c r="B45" s="154"/>
      <c r="C45" s="154"/>
      <c r="D45" s="155"/>
      <c r="E45" s="156"/>
      <c r="F45" s="156"/>
      <c r="G45" s="156"/>
      <c r="H45" s="157">
        <f t="shared" si="4"/>
        <v>0</v>
      </c>
      <c r="I45" s="156"/>
      <c r="J45" s="156"/>
      <c r="K45" s="156"/>
      <c r="L45" s="157">
        <f t="shared" si="5"/>
        <v>0</v>
      </c>
      <c r="M45" s="156"/>
      <c r="N45" s="156"/>
      <c r="O45" s="156"/>
      <c r="P45" s="157">
        <f t="shared" si="6"/>
        <v>0</v>
      </c>
      <c r="Q45" s="158"/>
      <c r="R45" s="159">
        <f t="shared" si="7"/>
        <v>0</v>
      </c>
      <c r="S45" s="156"/>
    </row>
    <row r="46" spans="1:19" ht="14.25" customHeight="1">
      <c r="A46" s="154"/>
      <c r="B46" s="154"/>
      <c r="C46" s="154"/>
      <c r="D46" s="155"/>
      <c r="E46" s="156"/>
      <c r="F46" s="156"/>
      <c r="G46" s="156"/>
      <c r="H46" s="157">
        <f t="shared" si="4"/>
        <v>0</v>
      </c>
      <c r="I46" s="156"/>
      <c r="J46" s="156"/>
      <c r="K46" s="156"/>
      <c r="L46" s="157">
        <f t="shared" si="5"/>
        <v>0</v>
      </c>
      <c r="M46" s="156"/>
      <c r="N46" s="156"/>
      <c r="O46" s="156"/>
      <c r="P46" s="157">
        <f t="shared" si="6"/>
        <v>0</v>
      </c>
      <c r="Q46" s="158"/>
      <c r="R46" s="159">
        <f t="shared" si="7"/>
        <v>0</v>
      </c>
      <c r="S46" s="156"/>
    </row>
    <row r="47" spans="1:19" ht="14.25" customHeight="1">
      <c r="A47" s="154"/>
      <c r="B47" s="154"/>
      <c r="C47" s="154"/>
      <c r="D47" s="155"/>
      <c r="E47" s="156"/>
      <c r="F47" s="156"/>
      <c r="G47" s="156"/>
      <c r="H47" s="157">
        <f t="shared" si="4"/>
        <v>0</v>
      </c>
      <c r="I47" s="156"/>
      <c r="J47" s="156"/>
      <c r="K47" s="156"/>
      <c r="L47" s="157">
        <f t="shared" si="5"/>
        <v>0</v>
      </c>
      <c r="M47" s="156"/>
      <c r="N47" s="156"/>
      <c r="O47" s="156"/>
      <c r="P47" s="157">
        <f t="shared" si="6"/>
        <v>0</v>
      </c>
      <c r="Q47" s="158"/>
      <c r="R47" s="159">
        <f t="shared" si="7"/>
        <v>0</v>
      </c>
      <c r="S47" s="156"/>
    </row>
    <row r="48" spans="1:19" ht="14.25" customHeight="1">
      <c r="A48" s="154"/>
      <c r="B48" s="154"/>
      <c r="C48" s="154"/>
      <c r="D48" s="155"/>
      <c r="E48" s="156"/>
      <c r="F48" s="156"/>
      <c r="G48" s="156"/>
      <c r="H48" s="157">
        <f t="shared" si="4"/>
        <v>0</v>
      </c>
      <c r="I48" s="156"/>
      <c r="J48" s="156"/>
      <c r="K48" s="156"/>
      <c r="L48" s="157">
        <f t="shared" si="5"/>
        <v>0</v>
      </c>
      <c r="M48" s="156"/>
      <c r="N48" s="156"/>
      <c r="O48" s="156"/>
      <c r="P48" s="157">
        <f t="shared" si="6"/>
        <v>0</v>
      </c>
      <c r="Q48" s="158"/>
      <c r="R48" s="159">
        <f t="shared" si="7"/>
        <v>0</v>
      </c>
      <c r="S48" s="156"/>
    </row>
    <row r="49" spans="1:19" ht="14.25" customHeight="1">
      <c r="A49" s="154"/>
      <c r="B49" s="154"/>
      <c r="C49" s="154"/>
      <c r="D49" s="155"/>
      <c r="E49" s="156"/>
      <c r="F49" s="156"/>
      <c r="G49" s="156"/>
      <c r="H49" s="157">
        <f t="shared" si="4"/>
        <v>0</v>
      </c>
      <c r="I49" s="156"/>
      <c r="J49" s="156"/>
      <c r="K49" s="156"/>
      <c r="L49" s="157">
        <f t="shared" si="5"/>
        <v>0</v>
      </c>
      <c r="M49" s="156"/>
      <c r="N49" s="156"/>
      <c r="O49" s="156"/>
      <c r="P49" s="157">
        <f t="shared" si="6"/>
        <v>0</v>
      </c>
      <c r="Q49" s="158"/>
      <c r="R49" s="159">
        <f t="shared" si="7"/>
        <v>0</v>
      </c>
      <c r="S49" s="156"/>
    </row>
    <row r="50" spans="1:19" ht="14.25" customHeight="1">
      <c r="A50" s="154"/>
      <c r="B50" s="154"/>
      <c r="C50" s="154"/>
      <c r="D50" s="155"/>
      <c r="E50" s="156"/>
      <c r="F50" s="156"/>
      <c r="G50" s="156"/>
      <c r="H50" s="157">
        <f aca="true" t="shared" si="8" ref="H50:H81">E50+F50+G50</f>
        <v>0</v>
      </c>
      <c r="I50" s="156"/>
      <c r="J50" s="156"/>
      <c r="K50" s="156"/>
      <c r="L50" s="157">
        <f aca="true" t="shared" si="9" ref="L50:L81">I50+J50+K50</f>
        <v>0</v>
      </c>
      <c r="M50" s="156"/>
      <c r="N50" s="156"/>
      <c r="O50" s="156"/>
      <c r="P50" s="157">
        <f aca="true" t="shared" si="10" ref="P50:P81">M50+N50+O50</f>
        <v>0</v>
      </c>
      <c r="Q50" s="158"/>
      <c r="R50" s="159">
        <f aca="true" t="shared" si="11" ref="R50:R81">P50+L50+H50</f>
        <v>0</v>
      </c>
      <c r="S50" s="156"/>
    </row>
    <row r="51" spans="1:19" ht="14.25" customHeight="1">
      <c r="A51" s="154"/>
      <c r="B51" s="154"/>
      <c r="C51" s="154"/>
      <c r="D51" s="155"/>
      <c r="E51" s="156"/>
      <c r="F51" s="156"/>
      <c r="G51" s="156"/>
      <c r="H51" s="157">
        <f t="shared" si="8"/>
        <v>0</v>
      </c>
      <c r="I51" s="156"/>
      <c r="J51" s="156"/>
      <c r="K51" s="156"/>
      <c r="L51" s="157">
        <f t="shared" si="9"/>
        <v>0</v>
      </c>
      <c r="M51" s="156"/>
      <c r="N51" s="156"/>
      <c r="O51" s="156"/>
      <c r="P51" s="157">
        <f t="shared" si="10"/>
        <v>0</v>
      </c>
      <c r="Q51" s="158"/>
      <c r="R51" s="159">
        <f t="shared" si="11"/>
        <v>0</v>
      </c>
      <c r="S51" s="156"/>
    </row>
    <row r="52" spans="1:19" ht="14.25" customHeight="1">
      <c r="A52" s="154"/>
      <c r="B52" s="154"/>
      <c r="C52" s="154"/>
      <c r="D52" s="155"/>
      <c r="E52" s="156"/>
      <c r="F52" s="156"/>
      <c r="G52" s="156"/>
      <c r="H52" s="157">
        <f t="shared" si="8"/>
        <v>0</v>
      </c>
      <c r="I52" s="156"/>
      <c r="J52" s="156"/>
      <c r="K52" s="156"/>
      <c r="L52" s="157">
        <f t="shared" si="9"/>
        <v>0</v>
      </c>
      <c r="M52" s="156"/>
      <c r="N52" s="156"/>
      <c r="O52" s="156"/>
      <c r="P52" s="157">
        <f t="shared" si="10"/>
        <v>0</v>
      </c>
      <c r="Q52" s="158"/>
      <c r="R52" s="159">
        <f t="shared" si="11"/>
        <v>0</v>
      </c>
      <c r="S52" s="156"/>
    </row>
    <row r="53" spans="1:19" ht="14.25" customHeight="1">
      <c r="A53" s="154"/>
      <c r="B53" s="154"/>
      <c r="C53" s="154"/>
      <c r="D53" s="155"/>
      <c r="E53" s="156"/>
      <c r="F53" s="156"/>
      <c r="G53" s="156"/>
      <c r="H53" s="157">
        <f t="shared" si="8"/>
        <v>0</v>
      </c>
      <c r="I53" s="156"/>
      <c r="J53" s="156"/>
      <c r="K53" s="156"/>
      <c r="L53" s="157">
        <f t="shared" si="9"/>
        <v>0</v>
      </c>
      <c r="M53" s="156"/>
      <c r="N53" s="156"/>
      <c r="O53" s="156"/>
      <c r="P53" s="157">
        <f t="shared" si="10"/>
        <v>0</v>
      </c>
      <c r="Q53" s="158"/>
      <c r="R53" s="159">
        <f t="shared" si="11"/>
        <v>0</v>
      </c>
      <c r="S53" s="156"/>
    </row>
    <row r="54" spans="1:19" ht="14.25" customHeight="1">
      <c r="A54" s="154"/>
      <c r="B54" s="154"/>
      <c r="C54" s="154"/>
      <c r="D54" s="155"/>
      <c r="E54" s="156"/>
      <c r="F54" s="156"/>
      <c r="G54" s="156"/>
      <c r="H54" s="157">
        <f t="shared" si="8"/>
        <v>0</v>
      </c>
      <c r="I54" s="156"/>
      <c r="J54" s="156"/>
      <c r="K54" s="156"/>
      <c r="L54" s="157">
        <f t="shared" si="9"/>
        <v>0</v>
      </c>
      <c r="M54" s="156"/>
      <c r="N54" s="156"/>
      <c r="O54" s="156"/>
      <c r="P54" s="157">
        <f t="shared" si="10"/>
        <v>0</v>
      </c>
      <c r="Q54" s="158"/>
      <c r="R54" s="159">
        <f t="shared" si="11"/>
        <v>0</v>
      </c>
      <c r="S54" s="156"/>
    </row>
    <row r="55" spans="1:19" ht="14.25" customHeight="1">
      <c r="A55" s="154"/>
      <c r="B55" s="154"/>
      <c r="C55" s="154"/>
      <c r="D55" s="155"/>
      <c r="E55" s="156"/>
      <c r="F55" s="156"/>
      <c r="G55" s="156"/>
      <c r="H55" s="157">
        <f t="shared" si="8"/>
        <v>0</v>
      </c>
      <c r="I55" s="156"/>
      <c r="J55" s="156"/>
      <c r="K55" s="156"/>
      <c r="L55" s="157">
        <f t="shared" si="9"/>
        <v>0</v>
      </c>
      <c r="M55" s="156"/>
      <c r="N55" s="156"/>
      <c r="O55" s="156"/>
      <c r="P55" s="157">
        <f t="shared" si="10"/>
        <v>0</v>
      </c>
      <c r="Q55" s="158"/>
      <c r="R55" s="159">
        <f t="shared" si="11"/>
        <v>0</v>
      </c>
      <c r="S55" s="156"/>
    </row>
    <row r="56" spans="1:19" ht="14.25" customHeight="1">
      <c r="A56" s="154"/>
      <c r="B56" s="154"/>
      <c r="C56" s="154"/>
      <c r="D56" s="155"/>
      <c r="E56" s="156"/>
      <c r="F56" s="156"/>
      <c r="G56" s="156"/>
      <c r="H56" s="157">
        <f t="shared" si="8"/>
        <v>0</v>
      </c>
      <c r="I56" s="156"/>
      <c r="J56" s="156"/>
      <c r="K56" s="156"/>
      <c r="L56" s="157">
        <f t="shared" si="9"/>
        <v>0</v>
      </c>
      <c r="M56" s="156"/>
      <c r="N56" s="156"/>
      <c r="O56" s="156"/>
      <c r="P56" s="157">
        <f t="shared" si="10"/>
        <v>0</v>
      </c>
      <c r="Q56" s="158"/>
      <c r="R56" s="159">
        <f t="shared" si="11"/>
        <v>0</v>
      </c>
      <c r="S56" s="156"/>
    </row>
    <row r="57" spans="1:19" ht="14.25" customHeight="1">
      <c r="A57" s="154"/>
      <c r="B57" s="154"/>
      <c r="C57" s="154"/>
      <c r="D57" s="155"/>
      <c r="E57" s="156"/>
      <c r="F57" s="156"/>
      <c r="G57" s="156"/>
      <c r="H57" s="157">
        <f t="shared" si="8"/>
        <v>0</v>
      </c>
      <c r="I57" s="156"/>
      <c r="J57" s="156"/>
      <c r="K57" s="156"/>
      <c r="L57" s="157">
        <f t="shared" si="9"/>
        <v>0</v>
      </c>
      <c r="M57" s="156"/>
      <c r="N57" s="156"/>
      <c r="O57" s="156"/>
      <c r="P57" s="157">
        <f t="shared" si="10"/>
        <v>0</v>
      </c>
      <c r="Q57" s="158"/>
      <c r="R57" s="159">
        <f t="shared" si="11"/>
        <v>0</v>
      </c>
      <c r="S57" s="156"/>
    </row>
    <row r="58" spans="1:19" ht="14.25" customHeight="1">
      <c r="A58" s="154"/>
      <c r="B58" s="154"/>
      <c r="C58" s="154"/>
      <c r="D58" s="155"/>
      <c r="E58" s="156"/>
      <c r="F58" s="156"/>
      <c r="G58" s="156"/>
      <c r="H58" s="157">
        <f t="shared" si="8"/>
        <v>0</v>
      </c>
      <c r="I58" s="156"/>
      <c r="J58" s="156"/>
      <c r="K58" s="156"/>
      <c r="L58" s="157">
        <f t="shared" si="9"/>
        <v>0</v>
      </c>
      <c r="M58" s="156"/>
      <c r="N58" s="156"/>
      <c r="O58" s="156"/>
      <c r="P58" s="157">
        <f t="shared" si="10"/>
        <v>0</v>
      </c>
      <c r="Q58" s="158"/>
      <c r="R58" s="159">
        <f t="shared" si="11"/>
        <v>0</v>
      </c>
      <c r="S58" s="156"/>
    </row>
    <row r="59" spans="1:19" ht="14.25" customHeight="1">
      <c r="A59" s="154"/>
      <c r="B59" s="154"/>
      <c r="C59" s="154"/>
      <c r="D59" s="155"/>
      <c r="E59" s="156"/>
      <c r="F59" s="156"/>
      <c r="G59" s="156"/>
      <c r="H59" s="157">
        <f t="shared" si="8"/>
        <v>0</v>
      </c>
      <c r="I59" s="156"/>
      <c r="J59" s="156"/>
      <c r="K59" s="156"/>
      <c r="L59" s="157">
        <f t="shared" si="9"/>
        <v>0</v>
      </c>
      <c r="M59" s="156"/>
      <c r="N59" s="156"/>
      <c r="O59" s="156"/>
      <c r="P59" s="157">
        <f t="shared" si="10"/>
        <v>0</v>
      </c>
      <c r="Q59" s="158"/>
      <c r="R59" s="159">
        <f t="shared" si="11"/>
        <v>0</v>
      </c>
      <c r="S59" s="156"/>
    </row>
    <row r="60" spans="1:19" ht="14.25" customHeight="1">
      <c r="A60" s="154"/>
      <c r="B60" s="154"/>
      <c r="C60" s="154"/>
      <c r="D60" s="155"/>
      <c r="E60" s="156"/>
      <c r="F60" s="156"/>
      <c r="G60" s="156"/>
      <c r="H60" s="157">
        <f t="shared" si="8"/>
        <v>0</v>
      </c>
      <c r="I60" s="156"/>
      <c r="J60" s="156"/>
      <c r="K60" s="156"/>
      <c r="L60" s="157">
        <f t="shared" si="9"/>
        <v>0</v>
      </c>
      <c r="M60" s="156"/>
      <c r="N60" s="156"/>
      <c r="O60" s="156"/>
      <c r="P60" s="157">
        <f t="shared" si="10"/>
        <v>0</v>
      </c>
      <c r="Q60" s="158"/>
      <c r="R60" s="159">
        <f t="shared" si="11"/>
        <v>0</v>
      </c>
      <c r="S60" s="156"/>
    </row>
    <row r="61" spans="1:19" ht="14.25" customHeight="1">
      <c r="A61" s="154"/>
      <c r="B61" s="154"/>
      <c r="C61" s="154"/>
      <c r="D61" s="155"/>
      <c r="E61" s="156"/>
      <c r="F61" s="156"/>
      <c r="G61" s="156"/>
      <c r="H61" s="157">
        <f t="shared" si="8"/>
        <v>0</v>
      </c>
      <c r="I61" s="156"/>
      <c r="J61" s="156"/>
      <c r="K61" s="156"/>
      <c r="L61" s="157">
        <f t="shared" si="9"/>
        <v>0</v>
      </c>
      <c r="M61" s="156"/>
      <c r="N61" s="156"/>
      <c r="O61" s="156"/>
      <c r="P61" s="157">
        <f t="shared" si="10"/>
        <v>0</v>
      </c>
      <c r="Q61" s="158"/>
      <c r="R61" s="159">
        <f t="shared" si="11"/>
        <v>0</v>
      </c>
      <c r="S61" s="156"/>
    </row>
    <row r="62" spans="1:19" ht="14.25" customHeight="1">
      <c r="A62" s="154"/>
      <c r="B62" s="154"/>
      <c r="C62" s="154"/>
      <c r="D62" s="155"/>
      <c r="E62" s="156"/>
      <c r="F62" s="156"/>
      <c r="G62" s="156"/>
      <c r="H62" s="157">
        <f t="shared" si="8"/>
        <v>0</v>
      </c>
      <c r="I62" s="156"/>
      <c r="J62" s="156"/>
      <c r="K62" s="156"/>
      <c r="L62" s="157">
        <f t="shared" si="9"/>
        <v>0</v>
      </c>
      <c r="M62" s="156"/>
      <c r="N62" s="156"/>
      <c r="O62" s="156"/>
      <c r="P62" s="157">
        <f t="shared" si="10"/>
        <v>0</v>
      </c>
      <c r="Q62" s="158"/>
      <c r="R62" s="159">
        <f t="shared" si="11"/>
        <v>0</v>
      </c>
      <c r="S62" s="156"/>
    </row>
    <row r="63" spans="1:19" ht="14.25" customHeight="1">
      <c r="A63" s="154"/>
      <c r="B63" s="154"/>
      <c r="C63" s="154"/>
      <c r="D63" s="155"/>
      <c r="E63" s="156"/>
      <c r="F63" s="156"/>
      <c r="G63" s="156"/>
      <c r="H63" s="157">
        <f t="shared" si="8"/>
        <v>0</v>
      </c>
      <c r="I63" s="156"/>
      <c r="J63" s="156"/>
      <c r="K63" s="156"/>
      <c r="L63" s="157">
        <f t="shared" si="9"/>
        <v>0</v>
      </c>
      <c r="M63" s="156"/>
      <c r="N63" s="156"/>
      <c r="O63" s="156"/>
      <c r="P63" s="157">
        <f t="shared" si="10"/>
        <v>0</v>
      </c>
      <c r="Q63" s="158"/>
      <c r="R63" s="159">
        <f t="shared" si="11"/>
        <v>0</v>
      </c>
      <c r="S63" s="156"/>
    </row>
    <row r="64" spans="1:19" ht="14.25" customHeight="1">
      <c r="A64" s="154"/>
      <c r="B64" s="154"/>
      <c r="C64" s="154"/>
      <c r="D64" s="155"/>
      <c r="E64" s="156"/>
      <c r="F64" s="156"/>
      <c r="G64" s="156"/>
      <c r="H64" s="157">
        <f t="shared" si="8"/>
        <v>0</v>
      </c>
      <c r="I64" s="156"/>
      <c r="J64" s="156"/>
      <c r="K64" s="156"/>
      <c r="L64" s="157">
        <f t="shared" si="9"/>
        <v>0</v>
      </c>
      <c r="M64" s="156"/>
      <c r="N64" s="156"/>
      <c r="O64" s="156"/>
      <c r="P64" s="157">
        <f t="shared" si="10"/>
        <v>0</v>
      </c>
      <c r="Q64" s="158"/>
      <c r="R64" s="159">
        <f t="shared" si="11"/>
        <v>0</v>
      </c>
      <c r="S64" s="156"/>
    </row>
    <row r="65" spans="1:19" ht="14.25" customHeight="1">
      <c r="A65" s="154"/>
      <c r="B65" s="154"/>
      <c r="C65" s="154"/>
      <c r="D65" s="155"/>
      <c r="E65" s="156"/>
      <c r="F65" s="156"/>
      <c r="G65" s="156"/>
      <c r="H65" s="157">
        <f t="shared" si="8"/>
        <v>0</v>
      </c>
      <c r="I65" s="156"/>
      <c r="J65" s="156"/>
      <c r="K65" s="156"/>
      <c r="L65" s="157">
        <f t="shared" si="9"/>
        <v>0</v>
      </c>
      <c r="M65" s="156"/>
      <c r="N65" s="156"/>
      <c r="O65" s="156"/>
      <c r="P65" s="157">
        <f t="shared" si="10"/>
        <v>0</v>
      </c>
      <c r="Q65" s="158"/>
      <c r="R65" s="159">
        <f t="shared" si="11"/>
        <v>0</v>
      </c>
      <c r="S65" s="156"/>
    </row>
    <row r="66" spans="1:19" ht="14.25" customHeight="1">
      <c r="A66" s="154"/>
      <c r="B66" s="154"/>
      <c r="C66" s="154"/>
      <c r="D66" s="155"/>
      <c r="E66" s="156"/>
      <c r="F66" s="156"/>
      <c r="G66" s="156"/>
      <c r="H66" s="157">
        <f t="shared" si="8"/>
        <v>0</v>
      </c>
      <c r="I66" s="156"/>
      <c r="J66" s="156"/>
      <c r="K66" s="156"/>
      <c r="L66" s="157">
        <f t="shared" si="9"/>
        <v>0</v>
      </c>
      <c r="M66" s="156"/>
      <c r="N66" s="156"/>
      <c r="O66" s="156"/>
      <c r="P66" s="157">
        <f t="shared" si="10"/>
        <v>0</v>
      </c>
      <c r="Q66" s="158"/>
      <c r="R66" s="159">
        <f t="shared" si="11"/>
        <v>0</v>
      </c>
      <c r="S66" s="156"/>
    </row>
    <row r="67" spans="1:19" ht="14.25" customHeight="1">
      <c r="A67" s="154"/>
      <c r="B67" s="154"/>
      <c r="C67" s="154"/>
      <c r="D67" s="155"/>
      <c r="E67" s="156"/>
      <c r="F67" s="156"/>
      <c r="G67" s="156"/>
      <c r="H67" s="157">
        <f t="shared" si="8"/>
        <v>0</v>
      </c>
      <c r="I67" s="156"/>
      <c r="J67" s="156"/>
      <c r="K67" s="156"/>
      <c r="L67" s="157">
        <f t="shared" si="9"/>
        <v>0</v>
      </c>
      <c r="M67" s="156"/>
      <c r="N67" s="156"/>
      <c r="O67" s="156"/>
      <c r="P67" s="157">
        <f t="shared" si="10"/>
        <v>0</v>
      </c>
      <c r="Q67" s="158"/>
      <c r="R67" s="159">
        <f t="shared" si="11"/>
        <v>0</v>
      </c>
      <c r="S67" s="156"/>
    </row>
    <row r="68" spans="1:19" ht="14.25" customHeight="1">
      <c r="A68" s="154"/>
      <c r="B68" s="154"/>
      <c r="C68" s="154"/>
      <c r="D68" s="155"/>
      <c r="E68" s="156"/>
      <c r="F68" s="156"/>
      <c r="G68" s="156"/>
      <c r="H68" s="157">
        <f t="shared" si="8"/>
        <v>0</v>
      </c>
      <c r="I68" s="156"/>
      <c r="J68" s="156"/>
      <c r="K68" s="156"/>
      <c r="L68" s="157">
        <f t="shared" si="9"/>
        <v>0</v>
      </c>
      <c r="M68" s="156"/>
      <c r="N68" s="156"/>
      <c r="O68" s="156"/>
      <c r="P68" s="157">
        <f t="shared" si="10"/>
        <v>0</v>
      </c>
      <c r="Q68" s="158"/>
      <c r="R68" s="159">
        <f t="shared" si="11"/>
        <v>0</v>
      </c>
      <c r="S68" s="156"/>
    </row>
    <row r="69" spans="1:19" ht="14.25" customHeight="1">
      <c r="A69" s="154"/>
      <c r="B69" s="154"/>
      <c r="C69" s="154"/>
      <c r="D69" s="155"/>
      <c r="E69" s="156"/>
      <c r="F69" s="156"/>
      <c r="G69" s="156"/>
      <c r="H69" s="157">
        <f t="shared" si="8"/>
        <v>0</v>
      </c>
      <c r="I69" s="156"/>
      <c r="J69" s="156"/>
      <c r="K69" s="156"/>
      <c r="L69" s="157">
        <f t="shared" si="9"/>
        <v>0</v>
      </c>
      <c r="M69" s="156"/>
      <c r="N69" s="156"/>
      <c r="O69" s="156"/>
      <c r="P69" s="157">
        <f t="shared" si="10"/>
        <v>0</v>
      </c>
      <c r="Q69" s="158"/>
      <c r="R69" s="159">
        <f t="shared" si="11"/>
        <v>0</v>
      </c>
      <c r="S69" s="156"/>
    </row>
    <row r="70" spans="1:19" ht="14.25" customHeight="1">
      <c r="A70" s="154"/>
      <c r="B70" s="154"/>
      <c r="C70" s="154"/>
      <c r="D70" s="155"/>
      <c r="E70" s="156"/>
      <c r="F70" s="156"/>
      <c r="G70" s="156"/>
      <c r="H70" s="157">
        <f t="shared" si="8"/>
        <v>0</v>
      </c>
      <c r="I70" s="156"/>
      <c r="J70" s="156"/>
      <c r="K70" s="156"/>
      <c r="L70" s="157">
        <f t="shared" si="9"/>
        <v>0</v>
      </c>
      <c r="M70" s="156"/>
      <c r="N70" s="156"/>
      <c r="O70" s="156"/>
      <c r="P70" s="157">
        <f t="shared" si="10"/>
        <v>0</v>
      </c>
      <c r="Q70" s="158"/>
      <c r="R70" s="159">
        <f t="shared" si="11"/>
        <v>0</v>
      </c>
      <c r="S70" s="156"/>
    </row>
    <row r="71" spans="1:19" ht="14.25" customHeight="1">
      <c r="A71" s="154"/>
      <c r="B71" s="154"/>
      <c r="C71" s="154"/>
      <c r="D71" s="155"/>
      <c r="E71" s="156"/>
      <c r="F71" s="156"/>
      <c r="G71" s="156"/>
      <c r="H71" s="157">
        <f t="shared" si="8"/>
        <v>0</v>
      </c>
      <c r="I71" s="156"/>
      <c r="J71" s="156"/>
      <c r="K71" s="156"/>
      <c r="L71" s="157">
        <f t="shared" si="9"/>
        <v>0</v>
      </c>
      <c r="M71" s="156"/>
      <c r="N71" s="156"/>
      <c r="O71" s="156"/>
      <c r="P71" s="157">
        <f t="shared" si="10"/>
        <v>0</v>
      </c>
      <c r="Q71" s="158"/>
      <c r="R71" s="159">
        <f t="shared" si="11"/>
        <v>0</v>
      </c>
      <c r="S71" s="156"/>
    </row>
    <row r="72" spans="1:19" ht="14.25" customHeight="1">
      <c r="A72" s="154"/>
      <c r="B72" s="154"/>
      <c r="C72" s="154"/>
      <c r="D72" s="155"/>
      <c r="E72" s="156"/>
      <c r="F72" s="156"/>
      <c r="G72" s="156"/>
      <c r="H72" s="157">
        <f t="shared" si="8"/>
        <v>0</v>
      </c>
      <c r="I72" s="156"/>
      <c r="J72" s="156"/>
      <c r="K72" s="156"/>
      <c r="L72" s="157">
        <f t="shared" si="9"/>
        <v>0</v>
      </c>
      <c r="M72" s="156"/>
      <c r="N72" s="156"/>
      <c r="O72" s="156"/>
      <c r="P72" s="157">
        <f t="shared" si="10"/>
        <v>0</v>
      </c>
      <c r="Q72" s="158"/>
      <c r="R72" s="159">
        <f t="shared" si="11"/>
        <v>0</v>
      </c>
      <c r="S72" s="156"/>
    </row>
    <row r="73" spans="1:19" ht="14.25" customHeight="1">
      <c r="A73" s="154"/>
      <c r="B73" s="154"/>
      <c r="C73" s="154"/>
      <c r="D73" s="155"/>
      <c r="E73" s="156"/>
      <c r="F73" s="156"/>
      <c r="G73" s="156"/>
      <c r="H73" s="157">
        <f t="shared" si="8"/>
        <v>0</v>
      </c>
      <c r="I73" s="156"/>
      <c r="J73" s="156"/>
      <c r="K73" s="156"/>
      <c r="L73" s="157">
        <f t="shared" si="9"/>
        <v>0</v>
      </c>
      <c r="M73" s="156"/>
      <c r="N73" s="156"/>
      <c r="O73" s="156"/>
      <c r="P73" s="157">
        <f t="shared" si="10"/>
        <v>0</v>
      </c>
      <c r="Q73" s="158"/>
      <c r="R73" s="159">
        <f t="shared" si="11"/>
        <v>0</v>
      </c>
      <c r="S73" s="156"/>
    </row>
    <row r="74" spans="1:19" ht="14.25" customHeight="1">
      <c r="A74" s="154"/>
      <c r="B74" s="154"/>
      <c r="C74" s="154"/>
      <c r="D74" s="155"/>
      <c r="E74" s="156"/>
      <c r="F74" s="156"/>
      <c r="G74" s="156"/>
      <c r="H74" s="157">
        <f t="shared" si="8"/>
        <v>0</v>
      </c>
      <c r="I74" s="156"/>
      <c r="J74" s="156"/>
      <c r="K74" s="156"/>
      <c r="L74" s="157">
        <f t="shared" si="9"/>
        <v>0</v>
      </c>
      <c r="M74" s="156"/>
      <c r="N74" s="156"/>
      <c r="O74" s="156"/>
      <c r="P74" s="157">
        <f t="shared" si="10"/>
        <v>0</v>
      </c>
      <c r="Q74" s="158"/>
      <c r="R74" s="159">
        <f t="shared" si="11"/>
        <v>0</v>
      </c>
      <c r="S74" s="156"/>
    </row>
    <row r="75" spans="1:19" ht="14.25" customHeight="1">
      <c r="A75" s="154"/>
      <c r="B75" s="154"/>
      <c r="C75" s="154"/>
      <c r="D75" s="155"/>
      <c r="E75" s="156"/>
      <c r="F75" s="156"/>
      <c r="G75" s="156"/>
      <c r="H75" s="157">
        <f t="shared" si="8"/>
        <v>0</v>
      </c>
      <c r="I75" s="156"/>
      <c r="J75" s="156"/>
      <c r="K75" s="156"/>
      <c r="L75" s="157">
        <f t="shared" si="9"/>
        <v>0</v>
      </c>
      <c r="M75" s="156"/>
      <c r="N75" s="156"/>
      <c r="O75" s="156"/>
      <c r="P75" s="157">
        <f t="shared" si="10"/>
        <v>0</v>
      </c>
      <c r="Q75" s="158"/>
      <c r="R75" s="159">
        <f t="shared" si="11"/>
        <v>0</v>
      </c>
      <c r="S75" s="156"/>
    </row>
    <row r="76" spans="1:19" ht="14.25" customHeight="1">
      <c r="A76" s="154"/>
      <c r="B76" s="154"/>
      <c r="C76" s="154"/>
      <c r="D76" s="155"/>
      <c r="E76" s="156"/>
      <c r="F76" s="156"/>
      <c r="G76" s="156"/>
      <c r="H76" s="157">
        <f t="shared" si="8"/>
        <v>0</v>
      </c>
      <c r="I76" s="156"/>
      <c r="J76" s="156"/>
      <c r="K76" s="156"/>
      <c r="L76" s="157">
        <f t="shared" si="9"/>
        <v>0</v>
      </c>
      <c r="M76" s="156"/>
      <c r="N76" s="156"/>
      <c r="O76" s="156"/>
      <c r="P76" s="157">
        <f t="shared" si="10"/>
        <v>0</v>
      </c>
      <c r="Q76" s="158"/>
      <c r="R76" s="159">
        <f t="shared" si="11"/>
        <v>0</v>
      </c>
      <c r="S76" s="156"/>
    </row>
    <row r="77" spans="1:19" ht="14.25" customHeight="1">
      <c r="A77" s="154"/>
      <c r="B77" s="154"/>
      <c r="C77" s="154"/>
      <c r="D77" s="155"/>
      <c r="E77" s="156"/>
      <c r="F77" s="156"/>
      <c r="G77" s="156"/>
      <c r="H77" s="157">
        <f t="shared" si="8"/>
        <v>0</v>
      </c>
      <c r="I77" s="156"/>
      <c r="J77" s="156"/>
      <c r="K77" s="156"/>
      <c r="L77" s="157">
        <f t="shared" si="9"/>
        <v>0</v>
      </c>
      <c r="M77" s="156"/>
      <c r="N77" s="156"/>
      <c r="O77" s="156"/>
      <c r="P77" s="157">
        <f t="shared" si="10"/>
        <v>0</v>
      </c>
      <c r="Q77" s="158"/>
      <c r="R77" s="159">
        <f t="shared" si="11"/>
        <v>0</v>
      </c>
      <c r="S77" s="156"/>
    </row>
    <row r="78" spans="1:19" ht="14.25" customHeight="1">
      <c r="A78" s="154"/>
      <c r="B78" s="154"/>
      <c r="C78" s="154"/>
      <c r="D78" s="155"/>
      <c r="E78" s="156"/>
      <c r="F78" s="156"/>
      <c r="G78" s="156"/>
      <c r="H78" s="157">
        <f t="shared" si="8"/>
        <v>0</v>
      </c>
      <c r="I78" s="156"/>
      <c r="J78" s="156"/>
      <c r="K78" s="156"/>
      <c r="L78" s="157">
        <f t="shared" si="9"/>
        <v>0</v>
      </c>
      <c r="M78" s="156"/>
      <c r="N78" s="156"/>
      <c r="O78" s="156"/>
      <c r="P78" s="157">
        <f t="shared" si="10"/>
        <v>0</v>
      </c>
      <c r="Q78" s="158"/>
      <c r="R78" s="159">
        <f t="shared" si="11"/>
        <v>0</v>
      </c>
      <c r="S78" s="156"/>
    </row>
    <row r="79" spans="1:19" ht="14.25" customHeight="1">
      <c r="A79" s="154"/>
      <c r="B79" s="154"/>
      <c r="C79" s="154"/>
      <c r="D79" s="155"/>
      <c r="E79" s="156"/>
      <c r="F79" s="156"/>
      <c r="G79" s="156"/>
      <c r="H79" s="157">
        <f t="shared" si="8"/>
        <v>0</v>
      </c>
      <c r="I79" s="156"/>
      <c r="J79" s="156"/>
      <c r="K79" s="156"/>
      <c r="L79" s="157">
        <f t="shared" si="9"/>
        <v>0</v>
      </c>
      <c r="M79" s="156"/>
      <c r="N79" s="156"/>
      <c r="O79" s="156"/>
      <c r="P79" s="157">
        <f t="shared" si="10"/>
        <v>0</v>
      </c>
      <c r="Q79" s="158"/>
      <c r="R79" s="159">
        <f t="shared" si="11"/>
        <v>0</v>
      </c>
      <c r="S79" s="156"/>
    </row>
    <row r="80" spans="1:19" ht="14.25" customHeight="1">
      <c r="A80" s="154"/>
      <c r="B80" s="154"/>
      <c r="C80" s="154"/>
      <c r="D80" s="155"/>
      <c r="E80" s="156"/>
      <c r="F80" s="156"/>
      <c r="G80" s="156"/>
      <c r="H80" s="157">
        <f t="shared" si="8"/>
        <v>0</v>
      </c>
      <c r="I80" s="156"/>
      <c r="J80" s="156"/>
      <c r="K80" s="156"/>
      <c r="L80" s="157">
        <f t="shared" si="9"/>
        <v>0</v>
      </c>
      <c r="M80" s="156"/>
      <c r="N80" s="156"/>
      <c r="O80" s="156"/>
      <c r="P80" s="157">
        <f t="shared" si="10"/>
        <v>0</v>
      </c>
      <c r="Q80" s="158"/>
      <c r="R80" s="159">
        <f t="shared" si="11"/>
        <v>0</v>
      </c>
      <c r="S80" s="156"/>
    </row>
    <row r="81" spans="1:19" ht="14.25" customHeight="1">
      <c r="A81" s="154"/>
      <c r="B81" s="154"/>
      <c r="C81" s="154"/>
      <c r="D81" s="155"/>
      <c r="E81" s="156"/>
      <c r="F81" s="156"/>
      <c r="G81" s="156"/>
      <c r="H81" s="157">
        <f t="shared" si="8"/>
        <v>0</v>
      </c>
      <c r="I81" s="156"/>
      <c r="J81" s="156"/>
      <c r="K81" s="156"/>
      <c r="L81" s="157">
        <f t="shared" si="9"/>
        <v>0</v>
      </c>
      <c r="M81" s="156"/>
      <c r="N81" s="156"/>
      <c r="O81" s="156"/>
      <c r="P81" s="157">
        <f t="shared" si="10"/>
        <v>0</v>
      </c>
      <c r="Q81" s="158"/>
      <c r="R81" s="159">
        <f t="shared" si="11"/>
        <v>0</v>
      </c>
      <c r="S81" s="156"/>
    </row>
    <row r="82" spans="1:19" ht="14.25" customHeight="1">
      <c r="A82" s="154"/>
      <c r="B82" s="154"/>
      <c r="C82" s="154"/>
      <c r="D82" s="155"/>
      <c r="E82" s="156"/>
      <c r="F82" s="156"/>
      <c r="G82" s="156"/>
      <c r="H82" s="157">
        <f aca="true" t="shared" si="12" ref="H82:H113">E82+F82+G82</f>
        <v>0</v>
      </c>
      <c r="I82" s="156"/>
      <c r="J82" s="156"/>
      <c r="K82" s="156"/>
      <c r="L82" s="157">
        <f aca="true" t="shared" si="13" ref="L82:L113">I82+J82+K82</f>
        <v>0</v>
      </c>
      <c r="M82" s="156"/>
      <c r="N82" s="156"/>
      <c r="O82" s="156"/>
      <c r="P82" s="157">
        <f aca="true" t="shared" si="14" ref="P82:P113">M82+N82+O82</f>
        <v>0</v>
      </c>
      <c r="Q82" s="158"/>
      <c r="R82" s="159">
        <f aca="true" t="shared" si="15" ref="R82:R113">P82+L82+H82</f>
        <v>0</v>
      </c>
      <c r="S82" s="156"/>
    </row>
    <row r="83" spans="1:19" ht="14.25" customHeight="1">
      <c r="A83" s="154"/>
      <c r="B83" s="154"/>
      <c r="C83" s="154"/>
      <c r="D83" s="155"/>
      <c r="E83" s="156"/>
      <c r="F83" s="156"/>
      <c r="G83" s="156"/>
      <c r="H83" s="157">
        <f t="shared" si="12"/>
        <v>0</v>
      </c>
      <c r="I83" s="156"/>
      <c r="J83" s="156"/>
      <c r="K83" s="156"/>
      <c r="L83" s="157">
        <f t="shared" si="13"/>
        <v>0</v>
      </c>
      <c r="M83" s="156"/>
      <c r="N83" s="156"/>
      <c r="O83" s="156"/>
      <c r="P83" s="157">
        <f t="shared" si="14"/>
        <v>0</v>
      </c>
      <c r="Q83" s="158"/>
      <c r="R83" s="159">
        <f t="shared" si="15"/>
        <v>0</v>
      </c>
      <c r="S83" s="156"/>
    </row>
    <row r="84" spans="1:19" ht="14.25" customHeight="1">
      <c r="A84" s="154"/>
      <c r="B84" s="154"/>
      <c r="C84" s="154"/>
      <c r="D84" s="155"/>
      <c r="E84" s="156"/>
      <c r="F84" s="156"/>
      <c r="G84" s="156"/>
      <c r="H84" s="157">
        <f t="shared" si="12"/>
        <v>0</v>
      </c>
      <c r="I84" s="156"/>
      <c r="J84" s="156"/>
      <c r="K84" s="156"/>
      <c r="L84" s="157">
        <f t="shared" si="13"/>
        <v>0</v>
      </c>
      <c r="M84" s="156"/>
      <c r="N84" s="156"/>
      <c r="O84" s="156"/>
      <c r="P84" s="157">
        <f t="shared" si="14"/>
        <v>0</v>
      </c>
      <c r="Q84" s="158"/>
      <c r="R84" s="159">
        <f t="shared" si="15"/>
        <v>0</v>
      </c>
      <c r="S84" s="156"/>
    </row>
    <row r="85" spans="1:19" ht="14.25" customHeight="1">
      <c r="A85" s="154"/>
      <c r="B85" s="154"/>
      <c r="C85" s="154"/>
      <c r="D85" s="155"/>
      <c r="E85" s="156"/>
      <c r="F85" s="156"/>
      <c r="G85" s="156"/>
      <c r="H85" s="157">
        <f t="shared" si="12"/>
        <v>0</v>
      </c>
      <c r="I85" s="156"/>
      <c r="J85" s="156"/>
      <c r="K85" s="156"/>
      <c r="L85" s="157">
        <f t="shared" si="13"/>
        <v>0</v>
      </c>
      <c r="M85" s="156"/>
      <c r="N85" s="156"/>
      <c r="O85" s="156"/>
      <c r="P85" s="157">
        <f t="shared" si="14"/>
        <v>0</v>
      </c>
      <c r="Q85" s="158"/>
      <c r="R85" s="159">
        <f t="shared" si="15"/>
        <v>0</v>
      </c>
      <c r="S85" s="156"/>
    </row>
    <row r="86" spans="1:19" ht="14.25" customHeight="1">
      <c r="A86" s="154"/>
      <c r="B86" s="154"/>
      <c r="C86" s="154"/>
      <c r="D86" s="155"/>
      <c r="E86" s="156"/>
      <c r="F86" s="156"/>
      <c r="G86" s="156"/>
      <c r="H86" s="157">
        <f t="shared" si="12"/>
        <v>0</v>
      </c>
      <c r="I86" s="156"/>
      <c r="J86" s="156"/>
      <c r="K86" s="156"/>
      <c r="L86" s="157">
        <f t="shared" si="13"/>
        <v>0</v>
      </c>
      <c r="M86" s="156"/>
      <c r="N86" s="156"/>
      <c r="O86" s="156"/>
      <c r="P86" s="157">
        <f t="shared" si="14"/>
        <v>0</v>
      </c>
      <c r="Q86" s="158"/>
      <c r="R86" s="159">
        <f t="shared" si="15"/>
        <v>0</v>
      </c>
      <c r="S86" s="156"/>
    </row>
    <row r="87" spans="1:19" ht="14.25" customHeight="1">
      <c r="A87" s="154"/>
      <c r="B87" s="154"/>
      <c r="C87" s="154"/>
      <c r="D87" s="155"/>
      <c r="E87" s="156"/>
      <c r="F87" s="156"/>
      <c r="G87" s="156"/>
      <c r="H87" s="157">
        <f t="shared" si="12"/>
        <v>0</v>
      </c>
      <c r="I87" s="156"/>
      <c r="J87" s="156"/>
      <c r="K87" s="156"/>
      <c r="L87" s="157">
        <f t="shared" si="13"/>
        <v>0</v>
      </c>
      <c r="M87" s="156"/>
      <c r="N87" s="156"/>
      <c r="O87" s="156"/>
      <c r="P87" s="157">
        <f t="shared" si="14"/>
        <v>0</v>
      </c>
      <c r="Q87" s="158"/>
      <c r="R87" s="159">
        <f t="shared" si="15"/>
        <v>0</v>
      </c>
      <c r="S87" s="156"/>
    </row>
    <row r="88" spans="1:19" ht="14.25" customHeight="1">
      <c r="A88" s="154"/>
      <c r="B88" s="154"/>
      <c r="C88" s="154"/>
      <c r="D88" s="155"/>
      <c r="E88" s="156"/>
      <c r="F88" s="156"/>
      <c r="G88" s="156"/>
      <c r="H88" s="157">
        <f t="shared" si="12"/>
        <v>0</v>
      </c>
      <c r="I88" s="156"/>
      <c r="J88" s="156"/>
      <c r="K88" s="156"/>
      <c r="L88" s="157">
        <f t="shared" si="13"/>
        <v>0</v>
      </c>
      <c r="M88" s="156"/>
      <c r="N88" s="156"/>
      <c r="O88" s="156"/>
      <c r="P88" s="157">
        <f t="shared" si="14"/>
        <v>0</v>
      </c>
      <c r="Q88" s="158"/>
      <c r="R88" s="159">
        <f t="shared" si="15"/>
        <v>0</v>
      </c>
      <c r="S88" s="156"/>
    </row>
    <row r="89" spans="1:19" ht="14.25" customHeight="1">
      <c r="A89" s="154"/>
      <c r="B89" s="154"/>
      <c r="C89" s="154"/>
      <c r="D89" s="155"/>
      <c r="E89" s="156"/>
      <c r="F89" s="156"/>
      <c r="G89" s="156"/>
      <c r="H89" s="157">
        <f t="shared" si="12"/>
        <v>0</v>
      </c>
      <c r="I89" s="156"/>
      <c r="J89" s="156"/>
      <c r="K89" s="156"/>
      <c r="L89" s="157">
        <f t="shared" si="13"/>
        <v>0</v>
      </c>
      <c r="M89" s="156"/>
      <c r="N89" s="156"/>
      <c r="O89" s="156"/>
      <c r="P89" s="157">
        <f t="shared" si="14"/>
        <v>0</v>
      </c>
      <c r="Q89" s="158"/>
      <c r="R89" s="159">
        <f t="shared" si="15"/>
        <v>0</v>
      </c>
      <c r="S89" s="156"/>
    </row>
    <row r="90" spans="1:19" ht="14.25" customHeight="1">
      <c r="A90" s="154"/>
      <c r="B90" s="154"/>
      <c r="C90" s="154"/>
      <c r="D90" s="155"/>
      <c r="E90" s="156"/>
      <c r="F90" s="156"/>
      <c r="G90" s="156"/>
      <c r="H90" s="157">
        <f t="shared" si="12"/>
        <v>0</v>
      </c>
      <c r="I90" s="156"/>
      <c r="J90" s="156"/>
      <c r="K90" s="156"/>
      <c r="L90" s="157">
        <f t="shared" si="13"/>
        <v>0</v>
      </c>
      <c r="M90" s="156"/>
      <c r="N90" s="156"/>
      <c r="O90" s="156"/>
      <c r="P90" s="157">
        <f t="shared" si="14"/>
        <v>0</v>
      </c>
      <c r="Q90" s="158"/>
      <c r="R90" s="159">
        <f t="shared" si="15"/>
        <v>0</v>
      </c>
      <c r="S90" s="156"/>
    </row>
    <row r="91" spans="1:19" ht="14.25" customHeight="1">
      <c r="A91" s="154"/>
      <c r="B91" s="154"/>
      <c r="C91" s="154"/>
      <c r="D91" s="155"/>
      <c r="E91" s="156"/>
      <c r="F91" s="156"/>
      <c r="G91" s="156"/>
      <c r="H91" s="157">
        <f t="shared" si="12"/>
        <v>0</v>
      </c>
      <c r="I91" s="156"/>
      <c r="J91" s="156"/>
      <c r="K91" s="156"/>
      <c r="L91" s="157">
        <f t="shared" si="13"/>
        <v>0</v>
      </c>
      <c r="M91" s="156"/>
      <c r="N91" s="156"/>
      <c r="O91" s="156"/>
      <c r="P91" s="157">
        <f t="shared" si="14"/>
        <v>0</v>
      </c>
      <c r="Q91" s="158"/>
      <c r="R91" s="159">
        <f t="shared" si="15"/>
        <v>0</v>
      </c>
      <c r="S91" s="156"/>
    </row>
    <row r="92" spans="1:19" ht="14.25" customHeight="1">
      <c r="A92" s="154"/>
      <c r="B92" s="154"/>
      <c r="C92" s="154"/>
      <c r="D92" s="155"/>
      <c r="E92" s="156"/>
      <c r="F92" s="156"/>
      <c r="G92" s="156"/>
      <c r="H92" s="157">
        <f t="shared" si="12"/>
        <v>0</v>
      </c>
      <c r="I92" s="156"/>
      <c r="J92" s="156"/>
      <c r="K92" s="156"/>
      <c r="L92" s="157">
        <f t="shared" si="13"/>
        <v>0</v>
      </c>
      <c r="M92" s="156"/>
      <c r="N92" s="156"/>
      <c r="O92" s="156"/>
      <c r="P92" s="157">
        <f t="shared" si="14"/>
        <v>0</v>
      </c>
      <c r="Q92" s="158"/>
      <c r="R92" s="159">
        <f t="shared" si="15"/>
        <v>0</v>
      </c>
      <c r="S92" s="156"/>
    </row>
    <row r="93" spans="1:19" ht="14.25" customHeight="1">
      <c r="A93" s="154"/>
      <c r="B93" s="154"/>
      <c r="C93" s="154"/>
      <c r="D93" s="155"/>
      <c r="E93" s="156"/>
      <c r="F93" s="156"/>
      <c r="G93" s="156"/>
      <c r="H93" s="157">
        <f t="shared" si="12"/>
        <v>0</v>
      </c>
      <c r="I93" s="156"/>
      <c r="J93" s="156"/>
      <c r="K93" s="156"/>
      <c r="L93" s="157">
        <f t="shared" si="13"/>
        <v>0</v>
      </c>
      <c r="M93" s="156"/>
      <c r="N93" s="156"/>
      <c r="O93" s="156"/>
      <c r="P93" s="157">
        <f t="shared" si="14"/>
        <v>0</v>
      </c>
      <c r="Q93" s="158"/>
      <c r="R93" s="159">
        <f t="shared" si="15"/>
        <v>0</v>
      </c>
      <c r="S93" s="156"/>
    </row>
    <row r="94" spans="1:19" ht="14.25" customHeight="1">
      <c r="A94" s="154"/>
      <c r="B94" s="154"/>
      <c r="C94" s="154"/>
      <c r="D94" s="155"/>
      <c r="E94" s="156"/>
      <c r="F94" s="156"/>
      <c r="G94" s="156"/>
      <c r="H94" s="157">
        <f t="shared" si="12"/>
        <v>0</v>
      </c>
      <c r="I94" s="156"/>
      <c r="J94" s="156"/>
      <c r="K94" s="156"/>
      <c r="L94" s="157">
        <f t="shared" si="13"/>
        <v>0</v>
      </c>
      <c r="M94" s="156"/>
      <c r="N94" s="156"/>
      <c r="O94" s="156"/>
      <c r="P94" s="157">
        <f t="shared" si="14"/>
        <v>0</v>
      </c>
      <c r="Q94" s="158"/>
      <c r="R94" s="159">
        <f t="shared" si="15"/>
        <v>0</v>
      </c>
      <c r="S94" s="156"/>
    </row>
    <row r="95" spans="1:19" ht="14.25" customHeight="1">
      <c r="A95" s="154"/>
      <c r="B95" s="154"/>
      <c r="C95" s="154"/>
      <c r="D95" s="155"/>
      <c r="E95" s="156"/>
      <c r="F95" s="156"/>
      <c r="G95" s="156"/>
      <c r="H95" s="157">
        <f t="shared" si="12"/>
        <v>0</v>
      </c>
      <c r="I95" s="156"/>
      <c r="J95" s="156"/>
      <c r="K95" s="156"/>
      <c r="L95" s="157">
        <f t="shared" si="13"/>
        <v>0</v>
      </c>
      <c r="M95" s="156"/>
      <c r="N95" s="156"/>
      <c r="O95" s="156"/>
      <c r="P95" s="157">
        <f t="shared" si="14"/>
        <v>0</v>
      </c>
      <c r="Q95" s="158"/>
      <c r="R95" s="159">
        <f t="shared" si="15"/>
        <v>0</v>
      </c>
      <c r="S95" s="156"/>
    </row>
    <row r="96" spans="1:19" ht="14.25" customHeight="1">
      <c r="A96" s="154"/>
      <c r="B96" s="154"/>
      <c r="C96" s="154"/>
      <c r="D96" s="155"/>
      <c r="E96" s="156"/>
      <c r="F96" s="156"/>
      <c r="G96" s="156"/>
      <c r="H96" s="157">
        <f t="shared" si="12"/>
        <v>0</v>
      </c>
      <c r="I96" s="156"/>
      <c r="J96" s="156"/>
      <c r="K96" s="156"/>
      <c r="L96" s="157">
        <f t="shared" si="13"/>
        <v>0</v>
      </c>
      <c r="M96" s="156"/>
      <c r="N96" s="156"/>
      <c r="O96" s="156"/>
      <c r="P96" s="157">
        <f t="shared" si="14"/>
        <v>0</v>
      </c>
      <c r="Q96" s="158"/>
      <c r="R96" s="159">
        <f t="shared" si="15"/>
        <v>0</v>
      </c>
      <c r="S96" s="156"/>
    </row>
    <row r="97" spans="1:19" ht="14.25" customHeight="1">
      <c r="A97" s="154"/>
      <c r="B97" s="154"/>
      <c r="C97" s="154"/>
      <c r="D97" s="155"/>
      <c r="E97" s="156"/>
      <c r="F97" s="156"/>
      <c r="G97" s="156"/>
      <c r="H97" s="157">
        <f t="shared" si="12"/>
        <v>0</v>
      </c>
      <c r="I97" s="156"/>
      <c r="J97" s="156"/>
      <c r="K97" s="156"/>
      <c r="L97" s="157">
        <f t="shared" si="13"/>
        <v>0</v>
      </c>
      <c r="M97" s="156"/>
      <c r="N97" s="156"/>
      <c r="O97" s="156"/>
      <c r="P97" s="157">
        <f t="shared" si="14"/>
        <v>0</v>
      </c>
      <c r="Q97" s="158"/>
      <c r="R97" s="159">
        <f t="shared" si="15"/>
        <v>0</v>
      </c>
      <c r="S97" s="156"/>
    </row>
    <row r="98" spans="1:19" ht="14.25" customHeight="1">
      <c r="A98" s="154"/>
      <c r="B98" s="154"/>
      <c r="C98" s="154"/>
      <c r="D98" s="155"/>
      <c r="E98" s="156"/>
      <c r="F98" s="156"/>
      <c r="G98" s="156"/>
      <c r="H98" s="157">
        <f t="shared" si="12"/>
        <v>0</v>
      </c>
      <c r="I98" s="156"/>
      <c r="J98" s="156"/>
      <c r="K98" s="156"/>
      <c r="L98" s="157">
        <f t="shared" si="13"/>
        <v>0</v>
      </c>
      <c r="M98" s="156"/>
      <c r="N98" s="156"/>
      <c r="O98" s="156"/>
      <c r="P98" s="157">
        <f t="shared" si="14"/>
        <v>0</v>
      </c>
      <c r="Q98" s="158"/>
      <c r="R98" s="159">
        <f t="shared" si="15"/>
        <v>0</v>
      </c>
      <c r="S98" s="156"/>
    </row>
    <row r="99" spans="1:19" ht="14.25" customHeight="1">
      <c r="A99" s="154"/>
      <c r="B99" s="154"/>
      <c r="C99" s="154"/>
      <c r="D99" s="155"/>
      <c r="E99" s="156"/>
      <c r="F99" s="156"/>
      <c r="G99" s="156"/>
      <c r="H99" s="157">
        <f t="shared" si="12"/>
        <v>0</v>
      </c>
      <c r="I99" s="156"/>
      <c r="J99" s="156"/>
      <c r="K99" s="156"/>
      <c r="L99" s="157">
        <f t="shared" si="13"/>
        <v>0</v>
      </c>
      <c r="M99" s="156"/>
      <c r="N99" s="156"/>
      <c r="O99" s="156"/>
      <c r="P99" s="157">
        <f t="shared" si="14"/>
        <v>0</v>
      </c>
      <c r="Q99" s="158"/>
      <c r="R99" s="159">
        <f t="shared" si="15"/>
        <v>0</v>
      </c>
      <c r="S99" s="156"/>
    </row>
    <row r="100" spans="1:19" ht="14.25" customHeight="1">
      <c r="A100" s="154"/>
      <c r="B100" s="154"/>
      <c r="C100" s="154"/>
      <c r="D100" s="155"/>
      <c r="E100" s="156"/>
      <c r="F100" s="156"/>
      <c r="G100" s="156"/>
      <c r="H100" s="157">
        <f t="shared" si="12"/>
        <v>0</v>
      </c>
      <c r="I100" s="156"/>
      <c r="J100" s="156"/>
      <c r="K100" s="156"/>
      <c r="L100" s="157">
        <f t="shared" si="13"/>
        <v>0</v>
      </c>
      <c r="M100" s="156"/>
      <c r="N100" s="156"/>
      <c r="O100" s="156"/>
      <c r="P100" s="157">
        <f t="shared" si="14"/>
        <v>0</v>
      </c>
      <c r="Q100" s="158"/>
      <c r="R100" s="159">
        <f t="shared" si="15"/>
        <v>0</v>
      </c>
      <c r="S100" s="156"/>
    </row>
    <row r="101" spans="1:19" ht="14.25" customHeight="1">
      <c r="A101" s="154"/>
      <c r="B101" s="154"/>
      <c r="C101" s="154"/>
      <c r="D101" s="155"/>
      <c r="E101" s="156"/>
      <c r="F101" s="156"/>
      <c r="G101" s="156"/>
      <c r="H101" s="157">
        <f t="shared" si="12"/>
        <v>0</v>
      </c>
      <c r="I101" s="156"/>
      <c r="J101" s="156"/>
      <c r="K101" s="156"/>
      <c r="L101" s="157">
        <f t="shared" si="13"/>
        <v>0</v>
      </c>
      <c r="M101" s="156"/>
      <c r="N101" s="156"/>
      <c r="O101" s="156"/>
      <c r="P101" s="157">
        <f t="shared" si="14"/>
        <v>0</v>
      </c>
      <c r="Q101" s="158"/>
      <c r="R101" s="159">
        <f t="shared" si="15"/>
        <v>0</v>
      </c>
      <c r="S101" s="156"/>
    </row>
    <row r="102" spans="1:19" ht="14.25" customHeight="1">
      <c r="A102" s="154"/>
      <c r="B102" s="154"/>
      <c r="C102" s="154"/>
      <c r="D102" s="155"/>
      <c r="E102" s="156"/>
      <c r="F102" s="156"/>
      <c r="G102" s="156"/>
      <c r="H102" s="157">
        <f t="shared" si="12"/>
        <v>0</v>
      </c>
      <c r="I102" s="156"/>
      <c r="J102" s="156"/>
      <c r="K102" s="156"/>
      <c r="L102" s="157">
        <f t="shared" si="13"/>
        <v>0</v>
      </c>
      <c r="M102" s="156"/>
      <c r="N102" s="156"/>
      <c r="O102" s="156"/>
      <c r="P102" s="157">
        <f t="shared" si="14"/>
        <v>0</v>
      </c>
      <c r="Q102" s="158"/>
      <c r="R102" s="159">
        <f t="shared" si="15"/>
        <v>0</v>
      </c>
      <c r="S102" s="156"/>
    </row>
    <row r="103" spans="1:19" ht="14.25" customHeight="1">
      <c r="A103" s="154"/>
      <c r="B103" s="154"/>
      <c r="C103" s="154"/>
      <c r="D103" s="155"/>
      <c r="E103" s="156"/>
      <c r="F103" s="156"/>
      <c r="G103" s="156"/>
      <c r="H103" s="157">
        <f t="shared" si="12"/>
        <v>0</v>
      </c>
      <c r="I103" s="156"/>
      <c r="J103" s="156"/>
      <c r="K103" s="156"/>
      <c r="L103" s="157">
        <f t="shared" si="13"/>
        <v>0</v>
      </c>
      <c r="M103" s="156"/>
      <c r="N103" s="156"/>
      <c r="O103" s="156"/>
      <c r="P103" s="157">
        <f t="shared" si="14"/>
        <v>0</v>
      </c>
      <c r="Q103" s="158"/>
      <c r="R103" s="159">
        <f t="shared" si="15"/>
        <v>0</v>
      </c>
      <c r="S103" s="156"/>
    </row>
    <row r="104" spans="1:19" ht="14.25" customHeight="1">
      <c r="A104" s="154"/>
      <c r="B104" s="154"/>
      <c r="C104" s="154"/>
      <c r="D104" s="155"/>
      <c r="E104" s="156"/>
      <c r="F104" s="156"/>
      <c r="G104" s="156"/>
      <c r="H104" s="157">
        <f t="shared" si="12"/>
        <v>0</v>
      </c>
      <c r="I104" s="156"/>
      <c r="J104" s="156"/>
      <c r="K104" s="156"/>
      <c r="L104" s="157">
        <f t="shared" si="13"/>
        <v>0</v>
      </c>
      <c r="M104" s="156"/>
      <c r="N104" s="156"/>
      <c r="O104" s="156"/>
      <c r="P104" s="157">
        <f t="shared" si="14"/>
        <v>0</v>
      </c>
      <c r="Q104" s="158"/>
      <c r="R104" s="159">
        <f t="shared" si="15"/>
        <v>0</v>
      </c>
      <c r="S104" s="156"/>
    </row>
    <row r="105" spans="1:19" ht="14.25" customHeight="1">
      <c r="A105" s="154"/>
      <c r="B105" s="154"/>
      <c r="C105" s="154"/>
      <c r="D105" s="155"/>
      <c r="E105" s="156"/>
      <c r="F105" s="156"/>
      <c r="G105" s="156"/>
      <c r="H105" s="157">
        <f t="shared" si="12"/>
        <v>0</v>
      </c>
      <c r="I105" s="156"/>
      <c r="J105" s="156"/>
      <c r="K105" s="156"/>
      <c r="L105" s="157">
        <f t="shared" si="13"/>
        <v>0</v>
      </c>
      <c r="M105" s="156"/>
      <c r="N105" s="156"/>
      <c r="O105" s="156"/>
      <c r="P105" s="157">
        <f t="shared" si="14"/>
        <v>0</v>
      </c>
      <c r="Q105" s="158"/>
      <c r="R105" s="159">
        <f t="shared" si="15"/>
        <v>0</v>
      </c>
      <c r="S105" s="156"/>
    </row>
    <row r="106" spans="1:19" ht="14.25" customHeight="1">
      <c r="A106" s="154"/>
      <c r="B106" s="154"/>
      <c r="C106" s="154"/>
      <c r="D106" s="155"/>
      <c r="E106" s="156"/>
      <c r="F106" s="156"/>
      <c r="G106" s="156"/>
      <c r="H106" s="157">
        <f t="shared" si="12"/>
        <v>0</v>
      </c>
      <c r="I106" s="156"/>
      <c r="J106" s="156"/>
      <c r="K106" s="156"/>
      <c r="L106" s="157">
        <f t="shared" si="13"/>
        <v>0</v>
      </c>
      <c r="M106" s="156"/>
      <c r="N106" s="156"/>
      <c r="O106" s="156"/>
      <c r="P106" s="157">
        <f t="shared" si="14"/>
        <v>0</v>
      </c>
      <c r="Q106" s="158"/>
      <c r="R106" s="159">
        <f t="shared" si="15"/>
        <v>0</v>
      </c>
      <c r="S106" s="156"/>
    </row>
    <row r="107" spans="1:19" ht="14.25" customHeight="1">
      <c r="A107" s="154"/>
      <c r="B107" s="154"/>
      <c r="C107" s="154"/>
      <c r="D107" s="155"/>
      <c r="E107" s="156"/>
      <c r="F107" s="156"/>
      <c r="G107" s="156"/>
      <c r="H107" s="157">
        <f t="shared" si="12"/>
        <v>0</v>
      </c>
      <c r="I107" s="156"/>
      <c r="J107" s="156"/>
      <c r="K107" s="156"/>
      <c r="L107" s="157">
        <f t="shared" si="13"/>
        <v>0</v>
      </c>
      <c r="M107" s="156"/>
      <c r="N107" s="156"/>
      <c r="O107" s="156"/>
      <c r="P107" s="157">
        <f t="shared" si="14"/>
        <v>0</v>
      </c>
      <c r="Q107" s="158"/>
      <c r="R107" s="159">
        <f t="shared" si="15"/>
        <v>0</v>
      </c>
      <c r="S107" s="156"/>
    </row>
    <row r="108" spans="1:19" ht="14.25" customHeight="1">
      <c r="A108" s="154"/>
      <c r="B108" s="154"/>
      <c r="C108" s="154"/>
      <c r="D108" s="155"/>
      <c r="E108" s="156"/>
      <c r="F108" s="156"/>
      <c r="G108" s="156"/>
      <c r="H108" s="157">
        <f t="shared" si="12"/>
        <v>0</v>
      </c>
      <c r="I108" s="156"/>
      <c r="J108" s="156"/>
      <c r="K108" s="156"/>
      <c r="L108" s="157">
        <f t="shared" si="13"/>
        <v>0</v>
      </c>
      <c r="M108" s="156"/>
      <c r="N108" s="156"/>
      <c r="O108" s="156"/>
      <c r="P108" s="157">
        <f t="shared" si="14"/>
        <v>0</v>
      </c>
      <c r="Q108" s="158"/>
      <c r="R108" s="159">
        <f t="shared" si="15"/>
        <v>0</v>
      </c>
      <c r="S108" s="156"/>
    </row>
    <row r="109" spans="1:19" ht="14.25" customHeight="1">
      <c r="A109" s="154"/>
      <c r="B109" s="154"/>
      <c r="C109" s="154"/>
      <c r="D109" s="155"/>
      <c r="E109" s="156"/>
      <c r="F109" s="156"/>
      <c r="G109" s="156"/>
      <c r="H109" s="157">
        <f t="shared" si="12"/>
        <v>0</v>
      </c>
      <c r="I109" s="156"/>
      <c r="J109" s="156"/>
      <c r="K109" s="156"/>
      <c r="L109" s="157">
        <f t="shared" si="13"/>
        <v>0</v>
      </c>
      <c r="M109" s="156"/>
      <c r="N109" s="156"/>
      <c r="O109" s="156"/>
      <c r="P109" s="157">
        <f t="shared" si="14"/>
        <v>0</v>
      </c>
      <c r="Q109" s="158"/>
      <c r="R109" s="159">
        <f t="shared" si="15"/>
        <v>0</v>
      </c>
      <c r="S109" s="156"/>
    </row>
    <row r="110" spans="1:19" ht="14.25" customHeight="1">
      <c r="A110" s="154"/>
      <c r="B110" s="154"/>
      <c r="C110" s="154"/>
      <c r="D110" s="155"/>
      <c r="E110" s="156"/>
      <c r="F110" s="156"/>
      <c r="G110" s="156"/>
      <c r="H110" s="157">
        <f t="shared" si="12"/>
        <v>0</v>
      </c>
      <c r="I110" s="156"/>
      <c r="J110" s="156"/>
      <c r="K110" s="156"/>
      <c r="L110" s="157">
        <f t="shared" si="13"/>
        <v>0</v>
      </c>
      <c r="M110" s="156"/>
      <c r="N110" s="156"/>
      <c r="O110" s="156"/>
      <c r="P110" s="157">
        <f t="shared" si="14"/>
        <v>0</v>
      </c>
      <c r="Q110" s="158"/>
      <c r="R110" s="159">
        <f t="shared" si="15"/>
        <v>0</v>
      </c>
      <c r="S110" s="156"/>
    </row>
    <row r="111" spans="1:19" ht="14.25" customHeight="1">
      <c r="A111" s="154"/>
      <c r="B111" s="154"/>
      <c r="C111" s="154"/>
      <c r="D111" s="155"/>
      <c r="E111" s="156"/>
      <c r="F111" s="156"/>
      <c r="G111" s="156"/>
      <c r="H111" s="157">
        <f t="shared" si="12"/>
        <v>0</v>
      </c>
      <c r="I111" s="156"/>
      <c r="J111" s="156"/>
      <c r="K111" s="156"/>
      <c r="L111" s="157">
        <f t="shared" si="13"/>
        <v>0</v>
      </c>
      <c r="M111" s="156"/>
      <c r="N111" s="156"/>
      <c r="O111" s="156"/>
      <c r="P111" s="157">
        <f t="shared" si="14"/>
        <v>0</v>
      </c>
      <c r="Q111" s="158"/>
      <c r="R111" s="159">
        <f t="shared" si="15"/>
        <v>0</v>
      </c>
      <c r="S111" s="156"/>
    </row>
    <row r="112" spans="1:19" ht="14.25" customHeight="1">
      <c r="A112" s="154"/>
      <c r="B112" s="154"/>
      <c r="C112" s="154"/>
      <c r="D112" s="155"/>
      <c r="E112" s="156"/>
      <c r="F112" s="156"/>
      <c r="G112" s="156"/>
      <c r="H112" s="157">
        <f t="shared" si="12"/>
        <v>0</v>
      </c>
      <c r="I112" s="156"/>
      <c r="J112" s="156"/>
      <c r="K112" s="156"/>
      <c r="L112" s="157">
        <f t="shared" si="13"/>
        <v>0</v>
      </c>
      <c r="M112" s="156"/>
      <c r="N112" s="156"/>
      <c r="O112" s="156"/>
      <c r="P112" s="157">
        <f t="shared" si="14"/>
        <v>0</v>
      </c>
      <c r="Q112" s="158"/>
      <c r="R112" s="159">
        <f t="shared" si="15"/>
        <v>0</v>
      </c>
      <c r="S112" s="156"/>
    </row>
    <row r="113" spans="1:19" ht="14.25" customHeight="1">
      <c r="A113" s="154"/>
      <c r="B113" s="154"/>
      <c r="C113" s="154"/>
      <c r="D113" s="155"/>
      <c r="E113" s="156"/>
      <c r="F113" s="156"/>
      <c r="G113" s="156"/>
      <c r="H113" s="157">
        <f t="shared" si="12"/>
        <v>0</v>
      </c>
      <c r="I113" s="156"/>
      <c r="J113" s="156"/>
      <c r="K113" s="156"/>
      <c r="L113" s="157">
        <f t="shared" si="13"/>
        <v>0</v>
      </c>
      <c r="M113" s="156"/>
      <c r="N113" s="156"/>
      <c r="O113" s="156"/>
      <c r="P113" s="157">
        <f t="shared" si="14"/>
        <v>0</v>
      </c>
      <c r="Q113" s="158"/>
      <c r="R113" s="159">
        <f t="shared" si="15"/>
        <v>0</v>
      </c>
      <c r="S113" s="156"/>
    </row>
    <row r="114" spans="1:19" ht="14.25" customHeight="1">
      <c r="A114" s="154"/>
      <c r="B114" s="154"/>
      <c r="C114" s="154"/>
      <c r="D114" s="155"/>
      <c r="E114" s="156"/>
      <c r="F114" s="156"/>
      <c r="G114" s="156"/>
      <c r="H114" s="157">
        <f aca="true" t="shared" si="16" ref="H114:H126">E114+F114+G114</f>
        <v>0</v>
      </c>
      <c r="I114" s="156"/>
      <c r="J114" s="156"/>
      <c r="K114" s="156"/>
      <c r="L114" s="157">
        <f aca="true" t="shared" si="17" ref="L114:L126">I114+J114+K114</f>
        <v>0</v>
      </c>
      <c r="M114" s="156"/>
      <c r="N114" s="156"/>
      <c r="O114" s="156"/>
      <c r="P114" s="157">
        <f aca="true" t="shared" si="18" ref="P114:P126">M114+N114+O114</f>
        <v>0</v>
      </c>
      <c r="Q114" s="158"/>
      <c r="R114" s="159">
        <f aca="true" t="shared" si="19" ref="R114:R126">P114+L114+H114</f>
        <v>0</v>
      </c>
      <c r="S114" s="156"/>
    </row>
    <row r="115" spans="1:19" ht="14.25" customHeight="1">
      <c r="A115" s="154"/>
      <c r="B115" s="154"/>
      <c r="C115" s="154"/>
      <c r="D115" s="155"/>
      <c r="E115" s="156"/>
      <c r="F115" s="156"/>
      <c r="G115" s="156"/>
      <c r="H115" s="157">
        <f t="shared" si="16"/>
        <v>0</v>
      </c>
      <c r="I115" s="156"/>
      <c r="J115" s="156"/>
      <c r="K115" s="156"/>
      <c r="L115" s="157">
        <f t="shared" si="17"/>
        <v>0</v>
      </c>
      <c r="M115" s="156"/>
      <c r="N115" s="156"/>
      <c r="O115" s="156"/>
      <c r="P115" s="157">
        <f t="shared" si="18"/>
        <v>0</v>
      </c>
      <c r="Q115" s="158"/>
      <c r="R115" s="159">
        <f t="shared" si="19"/>
        <v>0</v>
      </c>
      <c r="S115" s="156"/>
    </row>
    <row r="116" spans="1:19" ht="14.25" customHeight="1">
      <c r="A116" s="154"/>
      <c r="B116" s="154"/>
      <c r="C116" s="154"/>
      <c r="D116" s="155"/>
      <c r="E116" s="156"/>
      <c r="F116" s="156"/>
      <c r="G116" s="156"/>
      <c r="H116" s="157">
        <f t="shared" si="16"/>
        <v>0</v>
      </c>
      <c r="I116" s="156"/>
      <c r="J116" s="156"/>
      <c r="K116" s="156"/>
      <c r="L116" s="157">
        <f t="shared" si="17"/>
        <v>0</v>
      </c>
      <c r="M116" s="156"/>
      <c r="N116" s="156"/>
      <c r="O116" s="156"/>
      <c r="P116" s="157">
        <f t="shared" si="18"/>
        <v>0</v>
      </c>
      <c r="Q116" s="158"/>
      <c r="R116" s="159">
        <f t="shared" si="19"/>
        <v>0</v>
      </c>
      <c r="S116" s="156"/>
    </row>
    <row r="117" spans="1:19" ht="14.25" customHeight="1">
      <c r="A117" s="154"/>
      <c r="B117" s="154"/>
      <c r="C117" s="154"/>
      <c r="D117" s="155"/>
      <c r="E117" s="156"/>
      <c r="F117" s="156"/>
      <c r="G117" s="156"/>
      <c r="H117" s="157">
        <f t="shared" si="16"/>
        <v>0</v>
      </c>
      <c r="I117" s="156"/>
      <c r="J117" s="156"/>
      <c r="K117" s="156"/>
      <c r="L117" s="157">
        <f t="shared" si="17"/>
        <v>0</v>
      </c>
      <c r="M117" s="156"/>
      <c r="N117" s="156"/>
      <c r="O117" s="156"/>
      <c r="P117" s="157">
        <f t="shared" si="18"/>
        <v>0</v>
      </c>
      <c r="Q117" s="158"/>
      <c r="R117" s="159">
        <f t="shared" si="19"/>
        <v>0</v>
      </c>
      <c r="S117" s="156"/>
    </row>
    <row r="118" spans="1:19" ht="14.25" customHeight="1">
      <c r="A118" s="154"/>
      <c r="B118" s="154"/>
      <c r="C118" s="154"/>
      <c r="D118" s="155"/>
      <c r="E118" s="156"/>
      <c r="F118" s="156"/>
      <c r="G118" s="156"/>
      <c r="H118" s="157">
        <f t="shared" si="16"/>
        <v>0</v>
      </c>
      <c r="I118" s="156"/>
      <c r="J118" s="156"/>
      <c r="K118" s="156"/>
      <c r="L118" s="157">
        <f t="shared" si="17"/>
        <v>0</v>
      </c>
      <c r="M118" s="156"/>
      <c r="N118" s="156"/>
      <c r="O118" s="156"/>
      <c r="P118" s="157">
        <f t="shared" si="18"/>
        <v>0</v>
      </c>
      <c r="Q118" s="158"/>
      <c r="R118" s="159">
        <f t="shared" si="19"/>
        <v>0</v>
      </c>
      <c r="S118" s="156"/>
    </row>
    <row r="119" spans="1:19" ht="14.25" customHeight="1">
      <c r="A119" s="154"/>
      <c r="B119" s="154"/>
      <c r="C119" s="154"/>
      <c r="D119" s="155"/>
      <c r="E119" s="156"/>
      <c r="F119" s="156"/>
      <c r="G119" s="156"/>
      <c r="H119" s="157">
        <f t="shared" si="16"/>
        <v>0</v>
      </c>
      <c r="I119" s="156"/>
      <c r="J119" s="156"/>
      <c r="K119" s="156"/>
      <c r="L119" s="157">
        <f t="shared" si="17"/>
        <v>0</v>
      </c>
      <c r="M119" s="156"/>
      <c r="N119" s="156"/>
      <c r="O119" s="156"/>
      <c r="P119" s="157">
        <f t="shared" si="18"/>
        <v>0</v>
      </c>
      <c r="Q119" s="158"/>
      <c r="R119" s="159">
        <f t="shared" si="19"/>
        <v>0</v>
      </c>
      <c r="S119" s="156"/>
    </row>
    <row r="120" spans="1:19" ht="14.25" customHeight="1">
      <c r="A120" s="154"/>
      <c r="B120" s="154"/>
      <c r="C120" s="154"/>
      <c r="D120" s="155"/>
      <c r="E120" s="156"/>
      <c r="F120" s="156"/>
      <c r="G120" s="156"/>
      <c r="H120" s="157">
        <f t="shared" si="16"/>
        <v>0</v>
      </c>
      <c r="I120" s="156"/>
      <c r="J120" s="156"/>
      <c r="K120" s="156"/>
      <c r="L120" s="157">
        <f t="shared" si="17"/>
        <v>0</v>
      </c>
      <c r="M120" s="156"/>
      <c r="N120" s="156"/>
      <c r="O120" s="156"/>
      <c r="P120" s="157">
        <f t="shared" si="18"/>
        <v>0</v>
      </c>
      <c r="Q120" s="158"/>
      <c r="R120" s="159">
        <f t="shared" si="19"/>
        <v>0</v>
      </c>
      <c r="S120" s="156"/>
    </row>
    <row r="121" spans="1:19" ht="14.25" customHeight="1">
      <c r="A121" s="154"/>
      <c r="B121" s="154"/>
      <c r="C121" s="154"/>
      <c r="D121" s="155"/>
      <c r="E121" s="156"/>
      <c r="F121" s="156"/>
      <c r="G121" s="156"/>
      <c r="H121" s="157">
        <f t="shared" si="16"/>
        <v>0</v>
      </c>
      <c r="I121" s="156"/>
      <c r="J121" s="156"/>
      <c r="K121" s="156"/>
      <c r="L121" s="157">
        <f t="shared" si="17"/>
        <v>0</v>
      </c>
      <c r="M121" s="156"/>
      <c r="N121" s="156"/>
      <c r="O121" s="156"/>
      <c r="P121" s="157">
        <f t="shared" si="18"/>
        <v>0</v>
      </c>
      <c r="Q121" s="158"/>
      <c r="R121" s="159">
        <f t="shared" si="19"/>
        <v>0</v>
      </c>
      <c r="S121" s="156"/>
    </row>
    <row r="122" spans="1:19" ht="14.25" customHeight="1">
      <c r="A122" s="154"/>
      <c r="B122" s="154"/>
      <c r="C122" s="154"/>
      <c r="D122" s="155"/>
      <c r="E122" s="156"/>
      <c r="F122" s="156"/>
      <c r="G122" s="156"/>
      <c r="H122" s="157">
        <f t="shared" si="16"/>
        <v>0</v>
      </c>
      <c r="I122" s="156"/>
      <c r="J122" s="156"/>
      <c r="K122" s="156"/>
      <c r="L122" s="157">
        <f t="shared" si="17"/>
        <v>0</v>
      </c>
      <c r="M122" s="156"/>
      <c r="N122" s="156"/>
      <c r="O122" s="156"/>
      <c r="P122" s="157">
        <f t="shared" si="18"/>
        <v>0</v>
      </c>
      <c r="Q122" s="158"/>
      <c r="R122" s="159">
        <f t="shared" si="19"/>
        <v>0</v>
      </c>
      <c r="S122" s="156"/>
    </row>
    <row r="123" spans="1:19" ht="14.25" customHeight="1">
      <c r="A123" s="154"/>
      <c r="B123" s="154"/>
      <c r="C123" s="154"/>
      <c r="D123" s="155"/>
      <c r="E123" s="156"/>
      <c r="F123" s="156"/>
      <c r="G123" s="156"/>
      <c r="H123" s="157">
        <f t="shared" si="16"/>
        <v>0</v>
      </c>
      <c r="I123" s="156"/>
      <c r="J123" s="156"/>
      <c r="K123" s="156"/>
      <c r="L123" s="157">
        <f t="shared" si="17"/>
        <v>0</v>
      </c>
      <c r="M123" s="156"/>
      <c r="N123" s="156"/>
      <c r="O123" s="156"/>
      <c r="P123" s="157">
        <f t="shared" si="18"/>
        <v>0</v>
      </c>
      <c r="Q123" s="158"/>
      <c r="R123" s="159">
        <f t="shared" si="19"/>
        <v>0</v>
      </c>
      <c r="S123" s="156"/>
    </row>
    <row r="124" spans="1:19" ht="14.25" customHeight="1">
      <c r="A124" s="154"/>
      <c r="B124" s="154"/>
      <c r="C124" s="154"/>
      <c r="D124" s="155"/>
      <c r="E124" s="156"/>
      <c r="F124" s="156"/>
      <c r="G124" s="156"/>
      <c r="H124" s="157">
        <f t="shared" si="16"/>
        <v>0</v>
      </c>
      <c r="I124" s="156"/>
      <c r="J124" s="156"/>
      <c r="K124" s="156"/>
      <c r="L124" s="157">
        <f t="shared" si="17"/>
        <v>0</v>
      </c>
      <c r="M124" s="156"/>
      <c r="N124" s="156"/>
      <c r="O124" s="156"/>
      <c r="P124" s="157">
        <f t="shared" si="18"/>
        <v>0</v>
      </c>
      <c r="Q124" s="158"/>
      <c r="R124" s="159">
        <f t="shared" si="19"/>
        <v>0</v>
      </c>
      <c r="S124" s="156"/>
    </row>
    <row r="125" spans="1:19" ht="14.25" customHeight="1">
      <c r="A125" s="154"/>
      <c r="B125" s="154"/>
      <c r="C125" s="154"/>
      <c r="D125" s="155"/>
      <c r="E125" s="156"/>
      <c r="F125" s="156"/>
      <c r="G125" s="156"/>
      <c r="H125" s="157">
        <f t="shared" si="16"/>
        <v>0</v>
      </c>
      <c r="I125" s="156"/>
      <c r="J125" s="156"/>
      <c r="K125" s="156"/>
      <c r="L125" s="157">
        <f t="shared" si="17"/>
        <v>0</v>
      </c>
      <c r="M125" s="156"/>
      <c r="N125" s="156"/>
      <c r="O125" s="156"/>
      <c r="P125" s="157">
        <f t="shared" si="18"/>
        <v>0</v>
      </c>
      <c r="Q125" s="158"/>
      <c r="R125" s="159">
        <f t="shared" si="19"/>
        <v>0</v>
      </c>
      <c r="S125" s="156"/>
    </row>
    <row r="126" spans="1:19" ht="14.25" customHeight="1">
      <c r="A126" s="154"/>
      <c r="B126" s="154"/>
      <c r="C126" s="154"/>
      <c r="D126" s="155"/>
      <c r="E126" s="156"/>
      <c r="F126" s="156"/>
      <c r="G126" s="156"/>
      <c r="H126" s="157">
        <f t="shared" si="16"/>
        <v>0</v>
      </c>
      <c r="I126" s="156"/>
      <c r="J126" s="156"/>
      <c r="K126" s="156"/>
      <c r="L126" s="157">
        <f t="shared" si="17"/>
        <v>0</v>
      </c>
      <c r="M126" s="156"/>
      <c r="N126" s="156"/>
      <c r="O126" s="156"/>
      <c r="P126" s="157">
        <f t="shared" si="18"/>
        <v>0</v>
      </c>
      <c r="Q126" s="158"/>
      <c r="R126" s="159">
        <f t="shared" si="19"/>
        <v>0</v>
      </c>
      <c r="S126" s="156"/>
    </row>
  </sheetData>
  <sheetProtection selectLockedCells="1" selectUnlockedCells="1"/>
  <printOptions/>
  <pageMargins left="0.39375" right="0.39375" top="0.9840277777777777" bottom="1.18125" header="0.5118055555555555" footer="0.5118055555555555"/>
  <pageSetup fitToHeight="4" fitToWidth="1" horizontalDpi="300" verticalDpi="300" orientation="landscape" paperSize="9" scale="85" r:id="rId1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D14" sqref="D14"/>
    </sheetView>
  </sheetViews>
  <sheetFormatPr defaultColWidth="11.421875" defaultRowHeight="12.75"/>
  <cols>
    <col min="1" max="1" width="3.00390625" style="116" customWidth="1"/>
    <col min="2" max="2" width="5.28125" style="116" customWidth="1"/>
    <col min="3" max="3" width="19.140625" style="116" customWidth="1"/>
    <col min="4" max="4" width="17.28125" style="116" customWidth="1"/>
    <col min="5" max="5" width="25.7109375" style="116" customWidth="1"/>
    <col min="6" max="7" width="11.421875" style="116" customWidth="1"/>
    <col min="8" max="8" width="10.421875" style="116" customWidth="1"/>
    <col min="9" max="16384" width="11.421875" style="116" customWidth="1"/>
  </cols>
  <sheetData>
    <row r="1" spans="1:8" ht="23.25">
      <c r="A1" s="53"/>
      <c r="B1" s="54"/>
      <c r="C1" s="54"/>
      <c r="D1" s="56"/>
      <c r="E1" s="56" t="str">
        <f>V!$F$17</f>
        <v>Feel The Style - 2009</v>
      </c>
      <c r="F1" s="56"/>
      <c r="G1" s="54"/>
      <c r="H1" s="58"/>
    </row>
    <row r="2" spans="1:8" ht="23.25">
      <c r="A2" s="62"/>
      <c r="B2" s="63"/>
      <c r="C2" s="63"/>
      <c r="D2" s="65"/>
      <c r="E2" s="65" t="str">
        <f>V!$F$18</f>
        <v>13 июня 2009, Санкт-Петербург</v>
      </c>
      <c r="F2" s="65"/>
      <c r="G2" s="63"/>
      <c r="H2" s="67"/>
    </row>
    <row r="3" spans="1:8" ht="15.75">
      <c r="A3" s="137"/>
      <c r="B3" s="137"/>
      <c r="C3" s="137"/>
      <c r="D3" s="51"/>
      <c r="E3" s="51"/>
      <c r="F3" s="138"/>
      <c r="G3" s="138"/>
      <c r="H3" s="160"/>
    </row>
    <row r="4" spans="1:8" ht="15.75">
      <c r="A4" s="137"/>
      <c r="B4" s="137"/>
      <c r="C4" s="137"/>
      <c r="D4" s="51"/>
      <c r="E4" s="51"/>
      <c r="F4" s="138"/>
      <c r="G4" s="138"/>
      <c r="H4" s="160"/>
    </row>
    <row r="5" spans="1:8" ht="23.25">
      <c r="A5" s="161"/>
      <c r="B5" s="162"/>
      <c r="C5" s="162"/>
      <c r="D5" s="163"/>
      <c r="E5" s="163" t="s">
        <v>107</v>
      </c>
      <c r="F5" s="163"/>
      <c r="G5" s="162"/>
      <c r="H5" s="164"/>
    </row>
    <row r="6" spans="1:8" ht="15.75">
      <c r="A6" s="137"/>
      <c r="B6" s="137"/>
      <c r="C6" s="137"/>
      <c r="D6" s="51"/>
      <c r="E6" s="138"/>
      <c r="F6" s="138"/>
      <c r="G6" s="138"/>
      <c r="H6" s="160"/>
    </row>
    <row r="7" spans="1:8" ht="12.75">
      <c r="A7" s="153" t="s">
        <v>176</v>
      </c>
      <c r="B7" s="1"/>
      <c r="C7" s="1"/>
      <c r="D7" s="1"/>
      <c r="E7" s="1"/>
      <c r="F7" s="1"/>
      <c r="G7" s="1"/>
      <c r="H7" s="160"/>
    </row>
    <row r="8" spans="1:5" ht="12.75">
      <c r="A8" s="51"/>
      <c r="B8" s="51"/>
      <c r="C8" s="146" t="s">
        <v>63</v>
      </c>
      <c r="D8" s="146" t="s">
        <v>65</v>
      </c>
      <c r="E8" s="1"/>
    </row>
    <row r="9" spans="1:5" ht="12.75">
      <c r="A9" s="51"/>
      <c r="B9" s="167">
        <v>1</v>
      </c>
      <c r="C9" s="154" t="str">
        <f>Battle!L6</f>
        <v>Фадина Ольга</v>
      </c>
      <c r="D9" s="156" t="str">
        <f>Battle!M6</f>
        <v>Москва</v>
      </c>
      <c r="E9" s="158"/>
    </row>
    <row r="10" spans="1:5" ht="12.75">
      <c r="A10" s="51"/>
      <c r="B10" s="167">
        <v>2</v>
      </c>
      <c r="C10" s="154" t="str">
        <f>Battle!L7</f>
        <v>Васильева Анна</v>
      </c>
      <c r="D10" s="156" t="str">
        <f>Battle!M7</f>
        <v>Москва</v>
      </c>
      <c r="E10" s="158"/>
    </row>
    <row r="11" spans="1:5" ht="12.75">
      <c r="A11" s="51"/>
      <c r="B11" s="167">
        <v>3</v>
      </c>
      <c r="C11" s="154" t="str">
        <f>Battle!L8</f>
        <v>Первененок  Оксана</v>
      </c>
      <c r="D11" s="156" t="str">
        <f>Battle!M8</f>
        <v>Санкт-Петербург</v>
      </c>
      <c r="E11" s="158"/>
    </row>
    <row r="12" spans="1:5" ht="12.75">
      <c r="A12" s="51"/>
      <c r="B12" s="51"/>
      <c r="C12" s="51"/>
      <c r="D12" s="51"/>
      <c r="E12" s="51"/>
    </row>
    <row r="13" spans="1:5" ht="12.75">
      <c r="A13" s="153" t="s">
        <v>177</v>
      </c>
      <c r="B13" s="51"/>
      <c r="C13" s="51"/>
      <c r="D13" s="51"/>
      <c r="E13" s="51"/>
    </row>
    <row r="14" spans="1:5" ht="12.75">
      <c r="A14" s="51"/>
      <c r="B14" s="51"/>
      <c r="C14" s="146" t="s">
        <v>63</v>
      </c>
      <c r="D14" s="146" t="s">
        <v>65</v>
      </c>
      <c r="E14" s="1"/>
    </row>
    <row r="15" spans="1:5" ht="12.75">
      <c r="A15" s="51"/>
      <c r="B15" s="167">
        <v>1</v>
      </c>
      <c r="C15" s="154" t="str">
        <f>Battle!L38</f>
        <v>Шеварутин Дмитрий</v>
      </c>
      <c r="D15" s="154" t="str">
        <f>Battle!M38</f>
        <v>Москва</v>
      </c>
      <c r="E15" s="158"/>
    </row>
    <row r="16" spans="1:5" ht="12.75">
      <c r="A16" s="51"/>
      <c r="B16" s="167">
        <v>2</v>
      </c>
      <c r="C16" s="154" t="str">
        <f>Battle!L39</f>
        <v>Гордин Роман</v>
      </c>
      <c r="D16" s="154" t="str">
        <f>Battle!M39</f>
        <v>Санкт-Петербург</v>
      </c>
      <c r="E16" s="158"/>
    </row>
    <row r="17" spans="1:5" ht="12.75">
      <c r="A17" s="51"/>
      <c r="B17" s="167">
        <v>3</v>
      </c>
      <c r="C17" s="154" t="str">
        <f>Battle!L40</f>
        <v>Шитов Андрей</v>
      </c>
      <c r="D17" s="154" t="str">
        <f>Battle!M40</f>
        <v>Москва</v>
      </c>
      <c r="E17" s="158"/>
    </row>
    <row r="18" spans="1:8" ht="12.75">
      <c r="A18" s="51"/>
      <c r="B18" s="51"/>
      <c r="C18" s="51"/>
      <c r="D18" s="51"/>
      <c r="E18" s="51"/>
      <c r="F18" s="51"/>
      <c r="G18" s="51"/>
      <c r="H18" s="160"/>
    </row>
    <row r="19" spans="1:8" ht="12.75">
      <c r="A19" s="51"/>
      <c r="B19" s="51"/>
      <c r="C19" s="51"/>
      <c r="D19" s="51"/>
      <c r="E19" s="51"/>
      <c r="F19" s="51"/>
      <c r="G19" s="51"/>
      <c r="H19" s="160"/>
    </row>
    <row r="20" spans="1:8" ht="12.75">
      <c r="A20" s="51"/>
      <c r="B20" s="51"/>
      <c r="C20" s="51"/>
      <c r="D20" s="51"/>
      <c r="E20" s="51"/>
      <c r="F20" s="51"/>
      <c r="G20" s="51"/>
      <c r="H20" s="160"/>
    </row>
    <row r="21" spans="1:8" ht="12.75">
      <c r="A21" s="51"/>
      <c r="B21" s="51"/>
      <c r="C21" s="51"/>
      <c r="D21" s="51"/>
      <c r="E21" s="51"/>
      <c r="F21" s="51"/>
      <c r="G21" s="51"/>
      <c r="H21" s="160"/>
    </row>
    <row r="22" spans="1:8" ht="23.25">
      <c r="A22" s="161"/>
      <c r="B22" s="162"/>
      <c r="C22" s="162"/>
      <c r="D22" s="163"/>
      <c r="E22" s="163" t="s">
        <v>108</v>
      </c>
      <c r="F22" s="163"/>
      <c r="G22" s="162"/>
      <c r="H22" s="164"/>
    </row>
    <row r="23" spans="1:8" ht="15.75">
      <c r="A23" s="137"/>
      <c r="B23" s="137"/>
      <c r="C23" s="137"/>
      <c r="D23" s="51"/>
      <c r="E23" s="138"/>
      <c r="F23" s="138"/>
      <c r="G23" s="138"/>
      <c r="H23" s="160"/>
    </row>
    <row r="24" spans="1:8" ht="12.75">
      <c r="A24" s="153" t="s">
        <v>109</v>
      </c>
      <c r="B24" s="1"/>
      <c r="C24" s="1"/>
      <c r="D24" s="1"/>
      <c r="E24" s="1"/>
      <c r="F24" s="1"/>
      <c r="G24" s="1"/>
      <c r="H24" s="160"/>
    </row>
    <row r="25" spans="1:8" ht="12.75">
      <c r="A25" s="51"/>
      <c r="B25" s="51"/>
      <c r="C25" s="146" t="s">
        <v>63</v>
      </c>
      <c r="D25" s="146" t="s">
        <v>64</v>
      </c>
      <c r="E25" s="146" t="s">
        <v>65</v>
      </c>
      <c r="F25" s="1"/>
      <c r="G25" s="165" t="s">
        <v>105</v>
      </c>
      <c r="H25" s="166"/>
    </row>
    <row r="26" spans="1:8" ht="12.75">
      <c r="A26" s="51"/>
      <c r="B26" s="167">
        <v>1</v>
      </c>
      <c r="C26" s="154" t="str">
        <f>FreeJump!A9</f>
        <v>Крыкова</v>
      </c>
      <c r="D26" s="154" t="str">
        <f>FreeJump!B9</f>
        <v>Наталья</v>
      </c>
      <c r="E26" s="154" t="str">
        <f>FreeJump!C9</f>
        <v>Москва</v>
      </c>
      <c r="F26" s="158"/>
      <c r="G26" s="344">
        <f>FreeJump!BF9</f>
        <v>106</v>
      </c>
      <c r="H26" s="168" t="s">
        <v>110</v>
      </c>
    </row>
    <row r="27" spans="1:8" ht="12.75">
      <c r="A27" s="51"/>
      <c r="B27" s="167">
        <v>2</v>
      </c>
      <c r="C27" s="154" t="str">
        <f>FreeJump!A10</f>
        <v>Зеленина </v>
      </c>
      <c r="D27" s="154" t="str">
        <f>FreeJump!B10</f>
        <v>Елена</v>
      </c>
      <c r="E27" s="154" t="str">
        <f>FreeJump!C10</f>
        <v>Санкт-Петербург</v>
      </c>
      <c r="F27" s="158"/>
      <c r="G27" s="344">
        <f>FreeJump!BF10</f>
        <v>103</v>
      </c>
      <c r="H27" s="168" t="s">
        <v>110</v>
      </c>
    </row>
    <row r="28" spans="1:8" ht="12.75">
      <c r="A28" s="51"/>
      <c r="B28" s="167">
        <v>3</v>
      </c>
      <c r="C28" s="154" t="str">
        <f>FreeJump!A11</f>
        <v>Фадина</v>
      </c>
      <c r="D28" s="154" t="str">
        <f>FreeJump!B11</f>
        <v>Ольга</v>
      </c>
      <c r="E28" s="154" t="str">
        <f>FreeJump!C11</f>
        <v>Москва</v>
      </c>
      <c r="F28" s="158"/>
      <c r="G28" s="344">
        <f>FreeJump!BF11</f>
        <v>100</v>
      </c>
      <c r="H28" s="168" t="s">
        <v>110</v>
      </c>
    </row>
    <row r="29" spans="1:8" ht="12.75">
      <c r="A29" s="51"/>
      <c r="B29" s="51"/>
      <c r="C29" s="51"/>
      <c r="D29" s="51"/>
      <c r="E29" s="51"/>
      <c r="F29" s="51"/>
      <c r="G29" s="51"/>
      <c r="H29" s="160"/>
    </row>
    <row r="30" spans="1:8" ht="12.75">
      <c r="A30" s="153" t="s">
        <v>111</v>
      </c>
      <c r="B30" s="51"/>
      <c r="C30" s="51"/>
      <c r="D30" s="51"/>
      <c r="E30" s="51"/>
      <c r="F30" s="51"/>
      <c r="G30" s="51"/>
      <c r="H30" s="160"/>
    </row>
    <row r="31" spans="1:8" ht="12.75">
      <c r="A31" s="51"/>
      <c r="B31" s="51"/>
      <c r="C31" s="146" t="s">
        <v>63</v>
      </c>
      <c r="D31" s="146" t="s">
        <v>64</v>
      </c>
      <c r="E31" s="146" t="s">
        <v>65</v>
      </c>
      <c r="F31" s="1"/>
      <c r="G31" s="165" t="s">
        <v>105</v>
      </c>
      <c r="H31" s="166"/>
    </row>
    <row r="32" spans="1:8" ht="12.75">
      <c r="A32" s="51"/>
      <c r="B32" s="167">
        <v>1</v>
      </c>
      <c r="C32" s="154" t="str">
        <f>FreeJump!A21</f>
        <v>Завражнов</v>
      </c>
      <c r="D32" s="154" t="str">
        <f>FreeJump!B21</f>
        <v>Иван</v>
      </c>
      <c r="E32" s="154" t="str">
        <f>FreeJump!C21</f>
        <v>Москва</v>
      </c>
      <c r="F32" s="158"/>
      <c r="G32" s="344">
        <f>FreeJump!BF21</f>
        <v>135</v>
      </c>
      <c r="H32" s="168" t="s">
        <v>110</v>
      </c>
    </row>
    <row r="33" spans="1:8" ht="12.75">
      <c r="A33" s="51"/>
      <c r="B33" s="167">
        <v>2</v>
      </c>
      <c r="C33" s="154" t="str">
        <f>FreeJump!A22</f>
        <v>Гацко</v>
      </c>
      <c r="D33" s="154" t="str">
        <f>FreeJump!B22</f>
        <v>Виталий</v>
      </c>
      <c r="E33" s="154" t="str">
        <f>FreeJump!C22</f>
        <v>Москва</v>
      </c>
      <c r="F33" s="158"/>
      <c r="G33" s="344">
        <f>FreeJump!BF22</f>
        <v>133</v>
      </c>
      <c r="H33" s="168" t="s">
        <v>110</v>
      </c>
    </row>
    <row r="34" spans="1:8" ht="12.75">
      <c r="A34" s="51"/>
      <c r="B34" s="167">
        <v>3</v>
      </c>
      <c r="C34" s="154" t="str">
        <f>FreeJump!A23</f>
        <v>Рязанцев</v>
      </c>
      <c r="D34" s="154" t="str">
        <f>FreeJump!B23</f>
        <v>Кирилл</v>
      </c>
      <c r="E34" s="154" t="str">
        <f>FreeJump!C23</f>
        <v>Москва</v>
      </c>
      <c r="F34" s="158"/>
      <c r="G34" s="344">
        <f>FreeJump!BF23</f>
        <v>133</v>
      </c>
      <c r="H34" s="168" t="s">
        <v>110</v>
      </c>
    </row>
    <row r="35" spans="1:8" ht="12.75">
      <c r="A35" s="51"/>
      <c r="B35" s="51"/>
      <c r="C35" s="51"/>
      <c r="D35" s="51"/>
      <c r="E35" s="51"/>
      <c r="F35" s="51"/>
      <c r="G35" s="51"/>
      <c r="H35" s="160"/>
    </row>
    <row r="37" spans="1:8" ht="23.25">
      <c r="A37" s="161"/>
      <c r="B37" s="162"/>
      <c r="C37" s="162"/>
      <c r="D37" s="163"/>
      <c r="E37" s="163" t="s">
        <v>112</v>
      </c>
      <c r="F37" s="163"/>
      <c r="G37" s="162"/>
      <c r="H37" s="164"/>
    </row>
    <row r="38" spans="1:8" ht="15.75">
      <c r="A38" s="137"/>
      <c r="B38" s="137"/>
      <c r="C38" s="137"/>
      <c r="D38" s="51"/>
      <c r="E38" s="138"/>
      <c r="F38" s="138"/>
      <c r="G38" s="138"/>
      <c r="H38" s="160"/>
    </row>
    <row r="39" spans="1:8" ht="12.75">
      <c r="A39" s="153" t="s">
        <v>113</v>
      </c>
      <c r="B39" s="1"/>
      <c r="C39" s="1"/>
      <c r="D39" s="1"/>
      <c r="E39" s="1"/>
      <c r="F39" s="1"/>
      <c r="G39" s="1"/>
      <c r="H39" s="160"/>
    </row>
    <row r="40" spans="1:6" ht="12.75">
      <c r="A40" s="51"/>
      <c r="B40" s="51"/>
      <c r="C40" s="146" t="s">
        <v>63</v>
      </c>
      <c r="D40" s="146" t="s">
        <v>64</v>
      </c>
      <c r="E40" s="146" t="s">
        <v>65</v>
      </c>
      <c r="F40" s="1"/>
    </row>
    <row r="41" spans="1:6" ht="12.75">
      <c r="A41" s="51"/>
      <c r="B41" s="167">
        <v>1</v>
      </c>
      <c r="C41" s="154" t="str">
        <f>Слайды!A9</f>
        <v>Васильева</v>
      </c>
      <c r="D41" s="154" t="str">
        <f>Слайды!B9</f>
        <v>Анна</v>
      </c>
      <c r="E41" s="154" t="str">
        <f>Слайды!C9</f>
        <v>Москва</v>
      </c>
      <c r="F41" s="158"/>
    </row>
    <row r="42" spans="1:6" ht="12.75">
      <c r="A42" s="51"/>
      <c r="B42" s="167">
        <v>2</v>
      </c>
      <c r="C42" s="154" t="str">
        <f>Слайды!A10</f>
        <v>Фадина</v>
      </c>
      <c r="D42" s="154" t="str">
        <f>Слайды!B10</f>
        <v>Ольга</v>
      </c>
      <c r="E42" s="154" t="str">
        <f>Слайды!C10</f>
        <v>Москва</v>
      </c>
      <c r="F42" s="158"/>
    </row>
    <row r="43" spans="1:6" ht="12.75">
      <c r="A43" s="51"/>
      <c r="B43" s="167">
        <v>3</v>
      </c>
      <c r="C43" s="154" t="str">
        <f>Слайды!A11</f>
        <v>Крыкова</v>
      </c>
      <c r="D43" s="154" t="str">
        <f>Слайды!B11</f>
        <v>Наталья</v>
      </c>
      <c r="E43" s="154" t="str">
        <f>Слайды!C11</f>
        <v>Москва</v>
      </c>
      <c r="F43" s="158"/>
    </row>
    <row r="44" spans="1:6" ht="12.75">
      <c r="A44" s="51"/>
      <c r="B44" s="51"/>
      <c r="C44" s="51"/>
      <c r="D44" s="51"/>
      <c r="E44" s="51"/>
      <c r="F44" s="51"/>
    </row>
    <row r="45" spans="1:6" ht="12.75">
      <c r="A45" s="153" t="s">
        <v>114</v>
      </c>
      <c r="B45" s="51"/>
      <c r="C45" s="51"/>
      <c r="D45" s="51"/>
      <c r="E45" s="51"/>
      <c r="F45" s="51"/>
    </row>
    <row r="46" spans="1:6" ht="12.75">
      <c r="A46" s="51"/>
      <c r="B46" s="51"/>
      <c r="C46" s="146" t="s">
        <v>63</v>
      </c>
      <c r="D46" s="146" t="s">
        <v>64</v>
      </c>
      <c r="E46" s="146" t="s">
        <v>65</v>
      </c>
      <c r="F46" s="1"/>
    </row>
    <row r="47" spans="1:6" ht="12.75">
      <c r="A47" s="51"/>
      <c r="B47" s="167">
        <v>1</v>
      </c>
      <c r="C47" s="154" t="str">
        <f>Слайды!A18</f>
        <v>Рязанцев</v>
      </c>
      <c r="D47" s="154" t="str">
        <f>Слайды!B18</f>
        <v>Кирилл</v>
      </c>
      <c r="E47" s="154" t="str">
        <f>Слайды!C18</f>
        <v>Москва</v>
      </c>
      <c r="F47" s="158"/>
    </row>
    <row r="48" spans="1:6" ht="12.75">
      <c r="A48" s="51"/>
      <c r="B48" s="167">
        <v>2</v>
      </c>
      <c r="C48" s="154" t="str">
        <f>Слайды!A19</f>
        <v>Фоминов</v>
      </c>
      <c r="D48" s="154" t="str">
        <f>Слайды!B19</f>
        <v>Максим</v>
      </c>
      <c r="E48" s="154" t="str">
        <f>Слайды!C19</f>
        <v>Москва</v>
      </c>
      <c r="F48" s="158"/>
    </row>
    <row r="49" spans="1:6" ht="12.75">
      <c r="A49" s="51"/>
      <c r="B49" s="167">
        <v>3</v>
      </c>
      <c r="C49" s="154" t="str">
        <f>Слайды!A20</f>
        <v>Жигалов</v>
      </c>
      <c r="D49" s="154" t="str">
        <f>Слайды!B20</f>
        <v>Алексей</v>
      </c>
      <c r="E49" s="154" t="str">
        <f>Слайды!C20</f>
        <v>Санкт-Петербург</v>
      </c>
      <c r="F49" s="158"/>
    </row>
  </sheetData>
  <sheetProtection selectLockedCells="1" selectUnlockedCells="1"/>
  <printOptions/>
  <pageMargins left="0.35" right="0.2902777777777778" top="1" bottom="1" header="0.49236111111111114" footer="0.49236111111111114"/>
  <pageSetup fitToHeight="0" fitToWidth="1" horizontalDpi="300" verticalDpi="300" orientation="portrait" paperSize="9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C1" sqref="A1:C16384"/>
    </sheetView>
  </sheetViews>
  <sheetFormatPr defaultColWidth="11.421875" defaultRowHeight="12.75"/>
  <cols>
    <col min="1" max="1" width="21.421875" style="116" hidden="1" customWidth="1"/>
    <col min="2" max="2" width="21.57421875" style="116" hidden="1" customWidth="1"/>
    <col min="3" max="3" width="0" style="116" hidden="1" customWidth="1"/>
    <col min="4" max="6" width="20.7109375" style="116" customWidth="1"/>
    <col min="7" max="7" width="21.8515625" style="116" customWidth="1"/>
    <col min="8" max="8" width="1.1484375" style="169" customWidth="1"/>
    <col min="9" max="9" width="10.28125" style="169" customWidth="1"/>
    <col min="10" max="10" width="8.28125" style="116" customWidth="1"/>
    <col min="11" max="11" width="0.9921875" style="116" customWidth="1"/>
    <col min="12" max="12" width="11.28125" style="116" customWidth="1"/>
    <col min="13" max="15" width="14.421875" style="116" customWidth="1"/>
    <col min="16" max="16" width="20.8515625" style="116" customWidth="1"/>
    <col min="17" max="16384" width="11.421875" style="116" customWidth="1"/>
  </cols>
  <sheetData>
    <row r="1" spans="4:21" ht="27.75" customHeight="1">
      <c r="D1" s="347" t="str">
        <f>V!F17</f>
        <v>Feel The Style - 2009</v>
      </c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170"/>
      <c r="R1" s="170"/>
      <c r="S1" s="170"/>
      <c r="T1" s="170"/>
      <c r="U1" s="170"/>
    </row>
    <row r="2" spans="4:21" ht="27.75" customHeight="1">
      <c r="D2" s="348" t="str">
        <f>V!F18</f>
        <v>13 июня 2009, Санкт-Петербург</v>
      </c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170"/>
      <c r="R2" s="170"/>
      <c r="S2" s="170"/>
      <c r="T2" s="170"/>
      <c r="U2" s="170"/>
    </row>
    <row r="3" spans="4:19" ht="12.75">
      <c r="D3" s="171"/>
      <c r="K3" s="1"/>
      <c r="P3" s="172"/>
      <c r="Q3" s="173"/>
      <c r="S3" s="173"/>
    </row>
    <row r="4" spans="4:16" s="178" customFormat="1" ht="44.25" customHeight="1">
      <c r="D4" s="174" t="s">
        <v>63</v>
      </c>
      <c r="E4" s="175" t="s">
        <v>64</v>
      </c>
      <c r="F4" s="176" t="s">
        <v>115</v>
      </c>
      <c r="G4" s="176" t="s">
        <v>65</v>
      </c>
      <c r="H4" s="169"/>
      <c r="I4" s="174" t="s">
        <v>116</v>
      </c>
      <c r="J4" s="177" t="s">
        <v>117</v>
      </c>
      <c r="K4" s="1"/>
      <c r="L4" s="174" t="s">
        <v>118</v>
      </c>
      <c r="M4" s="175" t="s">
        <v>119</v>
      </c>
      <c r="N4" s="177" t="s">
        <v>61</v>
      </c>
      <c r="O4" s="177" t="s">
        <v>98</v>
      </c>
      <c r="P4" s="177" t="s">
        <v>120</v>
      </c>
    </row>
    <row r="5" spans="1:17" ht="12.75">
      <c r="A5" s="116" t="str">
        <f>D5&amp;E5</f>
        <v>ПавловНикита</v>
      </c>
      <c r="B5" s="116" t="str">
        <f aca="true" t="shared" si="0" ref="B5:B41">D5&amp;C5&amp;E5</f>
        <v>Павлов Никита</v>
      </c>
      <c r="C5" s="116" t="s">
        <v>166</v>
      </c>
      <c r="D5" s="97" t="s">
        <v>121</v>
      </c>
      <c r="E5" s="98" t="s">
        <v>122</v>
      </c>
      <c r="F5" s="98">
        <v>1</v>
      </c>
      <c r="G5" s="98" t="s">
        <v>123</v>
      </c>
      <c r="I5" s="98">
        <v>1</v>
      </c>
      <c r="J5" s="98" t="s">
        <v>124</v>
      </c>
      <c r="K5" s="1"/>
      <c r="L5" s="179">
        <v>1</v>
      </c>
      <c r="M5" s="179"/>
      <c r="N5" s="179"/>
      <c r="O5" s="179">
        <v>1</v>
      </c>
      <c r="P5" s="179"/>
      <c r="Q5" s="180">
        <f>SUM(L5:L60)</f>
        <v>25</v>
      </c>
    </row>
    <row r="6" spans="1:16" ht="12.75">
      <c r="A6" s="116" t="str">
        <f aca="true" t="shared" si="1" ref="A6:A41">D6&amp;E6</f>
        <v>ТелегинНиколай</v>
      </c>
      <c r="B6" s="116" t="str">
        <f t="shared" si="0"/>
        <v>Телегин Николай</v>
      </c>
      <c r="C6" s="116" t="s">
        <v>166</v>
      </c>
      <c r="D6" s="97" t="s">
        <v>125</v>
      </c>
      <c r="E6" s="98" t="s">
        <v>126</v>
      </c>
      <c r="F6" s="98">
        <v>1</v>
      </c>
      <c r="G6" s="98" t="s">
        <v>127</v>
      </c>
      <c r="I6" s="98">
        <v>1</v>
      </c>
      <c r="J6" s="98" t="s">
        <v>124</v>
      </c>
      <c r="K6" s="1"/>
      <c r="L6" s="179">
        <v>1</v>
      </c>
      <c r="M6" s="179"/>
      <c r="N6" s="179"/>
      <c r="O6" s="179">
        <v>1</v>
      </c>
      <c r="P6" s="179"/>
    </row>
    <row r="7" spans="1:16" ht="12.75">
      <c r="A7" s="116" t="str">
        <f t="shared" si="1"/>
        <v>ВасильеваАнна</v>
      </c>
      <c r="B7" s="116" t="str">
        <f t="shared" si="0"/>
        <v>Васильева Анна</v>
      </c>
      <c r="C7" s="116" t="s">
        <v>166</v>
      </c>
      <c r="D7" s="97" t="s">
        <v>128</v>
      </c>
      <c r="E7" s="98" t="s">
        <v>129</v>
      </c>
      <c r="F7" s="98"/>
      <c r="G7" s="98" t="s">
        <v>127</v>
      </c>
      <c r="I7" s="98">
        <v>1</v>
      </c>
      <c r="J7" s="98" t="s">
        <v>124</v>
      </c>
      <c r="K7" s="1"/>
      <c r="L7" s="179">
        <v>1</v>
      </c>
      <c r="M7" s="179"/>
      <c r="N7" s="179"/>
      <c r="O7" s="179">
        <v>1</v>
      </c>
      <c r="P7" s="179"/>
    </row>
    <row r="8" spans="1:16" ht="12.75">
      <c r="A8" s="116" t="str">
        <f t="shared" si="1"/>
        <v>НовиковАлексей</v>
      </c>
      <c r="B8" s="116" t="str">
        <f t="shared" si="0"/>
        <v>Новиков Алексей</v>
      </c>
      <c r="C8" s="116" t="s">
        <v>166</v>
      </c>
      <c r="D8" s="97" t="s">
        <v>82</v>
      </c>
      <c r="E8" s="98" t="s">
        <v>83</v>
      </c>
      <c r="F8" s="98"/>
      <c r="G8" s="98" t="s">
        <v>130</v>
      </c>
      <c r="I8" s="98">
        <v>1</v>
      </c>
      <c r="J8" s="98" t="s">
        <v>124</v>
      </c>
      <c r="K8" s="1"/>
      <c r="L8" s="179"/>
      <c r="M8" s="179"/>
      <c r="N8" s="179">
        <v>1</v>
      </c>
      <c r="O8" s="179">
        <v>1</v>
      </c>
      <c r="P8" s="179"/>
    </row>
    <row r="9" spans="1:16" ht="12.75">
      <c r="A9" s="116" t="str">
        <f t="shared" si="1"/>
        <v>МогилевИлья</v>
      </c>
      <c r="B9" s="116" t="str">
        <f t="shared" si="0"/>
        <v>Могилев Илья</v>
      </c>
      <c r="C9" s="116" t="s">
        <v>166</v>
      </c>
      <c r="D9" s="97" t="s">
        <v>131</v>
      </c>
      <c r="E9" s="98" t="s">
        <v>132</v>
      </c>
      <c r="F9" s="98">
        <v>1</v>
      </c>
      <c r="G9" s="98" t="s">
        <v>130</v>
      </c>
      <c r="I9" s="98">
        <v>1</v>
      </c>
      <c r="J9" s="98" t="s">
        <v>124</v>
      </c>
      <c r="K9" s="1"/>
      <c r="L9" s="179">
        <v>1</v>
      </c>
      <c r="M9" s="179"/>
      <c r="N9" s="179"/>
      <c r="O9" s="179">
        <v>1</v>
      </c>
      <c r="P9" s="179"/>
    </row>
    <row r="10" spans="1:16" ht="12.75">
      <c r="A10" s="116" t="str">
        <f t="shared" si="1"/>
        <v>АгафоновАлександр</v>
      </c>
      <c r="B10" s="116" t="str">
        <f t="shared" si="0"/>
        <v>Агафонов Александр</v>
      </c>
      <c r="C10" s="116" t="s">
        <v>166</v>
      </c>
      <c r="D10" s="97" t="s">
        <v>133</v>
      </c>
      <c r="E10" s="98" t="s">
        <v>92</v>
      </c>
      <c r="F10" s="98">
        <v>1</v>
      </c>
      <c r="G10" s="98" t="s">
        <v>130</v>
      </c>
      <c r="I10" s="98">
        <v>1</v>
      </c>
      <c r="J10" s="98" t="s">
        <v>124</v>
      </c>
      <c r="K10" s="1"/>
      <c r="L10" s="179">
        <v>1</v>
      </c>
      <c r="M10" s="179"/>
      <c r="N10" s="179"/>
      <c r="O10" s="179">
        <v>1</v>
      </c>
      <c r="P10" s="179"/>
    </row>
    <row r="11" spans="1:16" ht="12.75">
      <c r="A11" s="116" t="str">
        <f t="shared" si="1"/>
        <v>БалашовМихаил</v>
      </c>
      <c r="B11" s="116" t="str">
        <f t="shared" si="0"/>
        <v>Балашов Михаил</v>
      </c>
      <c r="C11" s="116" t="s">
        <v>166</v>
      </c>
      <c r="D11" s="97" t="s">
        <v>134</v>
      </c>
      <c r="E11" s="98" t="s">
        <v>135</v>
      </c>
      <c r="F11" s="98">
        <v>1</v>
      </c>
      <c r="G11" s="98" t="s">
        <v>127</v>
      </c>
      <c r="H11" s="181">
        <v>31440</v>
      </c>
      <c r="I11" s="98">
        <v>1</v>
      </c>
      <c r="J11" s="98" t="s">
        <v>124</v>
      </c>
      <c r="K11" s="1"/>
      <c r="L11" s="179">
        <v>1</v>
      </c>
      <c r="M11" s="179"/>
      <c r="N11" s="179"/>
      <c r="O11" s="179">
        <v>1</v>
      </c>
      <c r="P11" s="179"/>
    </row>
    <row r="12" spans="1:16" ht="12.75">
      <c r="A12" s="116" t="str">
        <f t="shared" si="1"/>
        <v>ТолмачевФилипп</v>
      </c>
      <c r="B12" s="116" t="str">
        <f t="shared" si="0"/>
        <v>Толмачев Филипп</v>
      </c>
      <c r="C12" s="116" t="s">
        <v>166</v>
      </c>
      <c r="D12" s="97" t="s">
        <v>136</v>
      </c>
      <c r="E12" s="98" t="s">
        <v>137</v>
      </c>
      <c r="F12" s="98">
        <v>0</v>
      </c>
      <c r="G12" s="98" t="s">
        <v>130</v>
      </c>
      <c r="I12" s="98"/>
      <c r="J12" s="98" t="s">
        <v>124</v>
      </c>
      <c r="K12" s="1"/>
      <c r="L12" s="179">
        <v>1</v>
      </c>
      <c r="M12" s="179"/>
      <c r="N12" s="179">
        <v>1</v>
      </c>
      <c r="O12" s="179">
        <v>1</v>
      </c>
      <c r="P12" s="179"/>
    </row>
    <row r="13" spans="1:16" ht="12.75">
      <c r="A13" s="116" t="str">
        <f t="shared" si="1"/>
        <v>ВиноградовГлеб</v>
      </c>
      <c r="B13" s="116" t="str">
        <f t="shared" si="0"/>
        <v>Виноградов Глеб</v>
      </c>
      <c r="C13" s="116" t="s">
        <v>166</v>
      </c>
      <c r="D13" s="97" t="s">
        <v>138</v>
      </c>
      <c r="E13" s="98" t="s">
        <v>139</v>
      </c>
      <c r="F13" s="98">
        <v>1</v>
      </c>
      <c r="G13" s="98" t="s">
        <v>130</v>
      </c>
      <c r="I13" s="98">
        <v>1</v>
      </c>
      <c r="J13" s="98" t="s">
        <v>124</v>
      </c>
      <c r="K13" s="1"/>
      <c r="L13" s="179">
        <v>1</v>
      </c>
      <c r="M13" s="179"/>
      <c r="N13" s="179">
        <v>1</v>
      </c>
      <c r="O13" s="179">
        <v>1</v>
      </c>
      <c r="P13" s="179"/>
    </row>
    <row r="14" spans="1:16" ht="12.75">
      <c r="A14" s="116" t="str">
        <f t="shared" si="1"/>
        <v>КрыковаНаталья</v>
      </c>
      <c r="B14" s="116" t="str">
        <f t="shared" si="0"/>
        <v>Крыкова Наталья</v>
      </c>
      <c r="C14" s="116" t="s">
        <v>166</v>
      </c>
      <c r="D14" s="97" t="s">
        <v>79</v>
      </c>
      <c r="E14" s="98" t="s">
        <v>80</v>
      </c>
      <c r="F14" s="98"/>
      <c r="G14" s="98" t="s">
        <v>127</v>
      </c>
      <c r="I14" s="98"/>
      <c r="J14" s="98" t="s">
        <v>140</v>
      </c>
      <c r="K14" s="1"/>
      <c r="L14" s="179"/>
      <c r="M14" s="179"/>
      <c r="N14" s="179">
        <v>1</v>
      </c>
      <c r="O14" s="179">
        <v>1</v>
      </c>
      <c r="P14" s="179"/>
    </row>
    <row r="15" spans="1:16" ht="12.75">
      <c r="A15" s="116" t="str">
        <f t="shared" si="1"/>
        <v>ДергачевМихаил</v>
      </c>
      <c r="B15" s="116" t="str">
        <f t="shared" si="0"/>
        <v>Дергачев Михаил</v>
      </c>
      <c r="C15" s="116" t="s">
        <v>166</v>
      </c>
      <c r="D15" s="97" t="s">
        <v>141</v>
      </c>
      <c r="E15" s="98" t="s">
        <v>135</v>
      </c>
      <c r="F15" s="98">
        <v>1</v>
      </c>
      <c r="G15" s="98" t="s">
        <v>130</v>
      </c>
      <c r="I15" s="98">
        <v>1</v>
      </c>
      <c r="J15" s="98" t="s">
        <v>124</v>
      </c>
      <c r="K15" s="1"/>
      <c r="L15" s="179">
        <v>1</v>
      </c>
      <c r="M15" s="179"/>
      <c r="N15" s="179"/>
      <c r="O15" s="179"/>
      <c r="P15" s="179"/>
    </row>
    <row r="16" spans="1:16" ht="12.75">
      <c r="A16" s="116" t="str">
        <f t="shared" si="1"/>
        <v>АнтоновАндрей</v>
      </c>
      <c r="B16" s="116" t="str">
        <f t="shared" si="0"/>
        <v>Антонов Андрей</v>
      </c>
      <c r="C16" s="116" t="s">
        <v>166</v>
      </c>
      <c r="D16" s="97" t="s">
        <v>142</v>
      </c>
      <c r="E16" s="98" t="s">
        <v>97</v>
      </c>
      <c r="F16" s="98"/>
      <c r="G16" s="98" t="s">
        <v>143</v>
      </c>
      <c r="I16" s="98">
        <v>1</v>
      </c>
      <c r="J16" s="98" t="s">
        <v>124</v>
      </c>
      <c r="K16" s="1"/>
      <c r="L16" s="179"/>
      <c r="M16" s="179"/>
      <c r="N16" s="179"/>
      <c r="O16" s="179">
        <v>1</v>
      </c>
      <c r="P16" s="179"/>
    </row>
    <row r="17" spans="1:16" ht="12.75">
      <c r="A17" s="116" t="str">
        <f t="shared" si="1"/>
        <v>КозловТарас</v>
      </c>
      <c r="B17" s="116" t="str">
        <f t="shared" si="0"/>
        <v>Козлов Тарас</v>
      </c>
      <c r="C17" s="116" t="s">
        <v>166</v>
      </c>
      <c r="D17" s="97" t="s">
        <v>144</v>
      </c>
      <c r="E17" s="98" t="s">
        <v>145</v>
      </c>
      <c r="F17" s="98">
        <v>1</v>
      </c>
      <c r="G17" s="98" t="s">
        <v>146</v>
      </c>
      <c r="I17" s="98">
        <v>1</v>
      </c>
      <c r="J17" s="98" t="s">
        <v>124</v>
      </c>
      <c r="K17" s="1"/>
      <c r="L17" s="179">
        <v>1</v>
      </c>
      <c r="M17" s="179"/>
      <c r="N17" s="179"/>
      <c r="O17" s="179"/>
      <c r="P17" s="179"/>
    </row>
    <row r="18" spans="1:16" ht="12.75">
      <c r="A18" s="116" t="str">
        <f t="shared" si="1"/>
        <v>Первененок Оксана</v>
      </c>
      <c r="B18" s="116" t="str">
        <f t="shared" si="0"/>
        <v>Первененок  Оксана</v>
      </c>
      <c r="C18" s="116" t="s">
        <v>166</v>
      </c>
      <c r="D18" s="97" t="s">
        <v>147</v>
      </c>
      <c r="E18" s="98" t="s">
        <v>148</v>
      </c>
      <c r="F18" s="98"/>
      <c r="G18" s="98" t="s">
        <v>130</v>
      </c>
      <c r="I18" s="98">
        <v>1</v>
      </c>
      <c r="J18" s="98" t="s">
        <v>140</v>
      </c>
      <c r="K18" s="1"/>
      <c r="L18" s="179">
        <v>1</v>
      </c>
      <c r="M18" s="179"/>
      <c r="N18" s="179">
        <v>1</v>
      </c>
      <c r="O18" s="179"/>
      <c r="P18" s="179"/>
    </row>
    <row r="19" spans="1:16" ht="12.75">
      <c r="A19" s="116" t="str">
        <f t="shared" si="1"/>
        <v>ЮсиповГаяз</v>
      </c>
      <c r="B19" s="116" t="str">
        <f t="shared" si="0"/>
        <v>Юсипов Гаяз</v>
      </c>
      <c r="C19" s="116" t="s">
        <v>166</v>
      </c>
      <c r="D19" s="97" t="s">
        <v>169</v>
      </c>
      <c r="E19" s="98" t="s">
        <v>149</v>
      </c>
      <c r="F19" s="98">
        <v>1</v>
      </c>
      <c r="G19" s="98" t="s">
        <v>127</v>
      </c>
      <c r="I19" s="98">
        <v>1</v>
      </c>
      <c r="J19" s="98" t="s">
        <v>124</v>
      </c>
      <c r="K19" s="1"/>
      <c r="L19" s="179">
        <v>1</v>
      </c>
      <c r="M19" s="179"/>
      <c r="N19" s="179"/>
      <c r="O19" s="179"/>
      <c r="P19" s="179"/>
    </row>
    <row r="20" spans="1:16" ht="12.75">
      <c r="A20" s="116" t="str">
        <f t="shared" si="1"/>
        <v>ИсламовДенис</v>
      </c>
      <c r="B20" s="116" t="str">
        <f t="shared" si="0"/>
        <v>Исламов Денис</v>
      </c>
      <c r="C20" s="116" t="s">
        <v>166</v>
      </c>
      <c r="D20" s="97" t="s">
        <v>163</v>
      </c>
      <c r="E20" s="98" t="s">
        <v>164</v>
      </c>
      <c r="F20" s="98">
        <v>1</v>
      </c>
      <c r="G20" s="98" t="s">
        <v>127</v>
      </c>
      <c r="I20" s="98">
        <v>1</v>
      </c>
      <c r="J20" s="98" t="s">
        <v>124</v>
      </c>
      <c r="K20" s="1"/>
      <c r="L20" s="179">
        <v>1</v>
      </c>
      <c r="M20" s="179"/>
      <c r="N20" s="179"/>
      <c r="O20" s="179"/>
      <c r="P20" s="179"/>
    </row>
    <row r="21" spans="1:16" ht="12.75">
      <c r="A21" s="116" t="str">
        <f t="shared" si="1"/>
        <v>Зеленина Елена</v>
      </c>
      <c r="B21" s="116" t="str">
        <f t="shared" si="0"/>
        <v>Зеленина  Елена</v>
      </c>
      <c r="C21" s="116" t="s">
        <v>166</v>
      </c>
      <c r="D21" s="97" t="s">
        <v>69</v>
      </c>
      <c r="E21" s="98" t="s">
        <v>70</v>
      </c>
      <c r="F21" s="98"/>
      <c r="G21" s="98" t="s">
        <v>130</v>
      </c>
      <c r="I21" s="98">
        <v>1</v>
      </c>
      <c r="J21" s="98" t="s">
        <v>140</v>
      </c>
      <c r="K21" s="1"/>
      <c r="L21" s="179">
        <v>1</v>
      </c>
      <c r="M21" s="179"/>
      <c r="N21" s="179">
        <v>1</v>
      </c>
      <c r="O21" s="179"/>
      <c r="P21" s="179"/>
    </row>
    <row r="22" spans="1:16" ht="12.75">
      <c r="A22" s="116" t="str">
        <f t="shared" si="1"/>
        <v>ЧебанокРоман</v>
      </c>
      <c r="B22" s="116" t="str">
        <f t="shared" si="0"/>
        <v>Чебанок Роман</v>
      </c>
      <c r="C22" s="116" t="s">
        <v>166</v>
      </c>
      <c r="D22" s="97" t="s">
        <v>170</v>
      </c>
      <c r="E22" s="98" t="s">
        <v>85</v>
      </c>
      <c r="F22" s="98">
        <v>1</v>
      </c>
      <c r="G22" s="98" t="s">
        <v>130</v>
      </c>
      <c r="I22" s="98">
        <v>1</v>
      </c>
      <c r="J22" s="98" t="s">
        <v>124</v>
      </c>
      <c r="K22" s="1"/>
      <c r="L22" s="179">
        <v>1</v>
      </c>
      <c r="M22" s="179"/>
      <c r="N22" s="179"/>
      <c r="O22" s="179"/>
      <c r="P22" s="179"/>
    </row>
    <row r="23" spans="1:16" ht="12.75">
      <c r="A23" s="116" t="str">
        <f t="shared" si="1"/>
        <v>ГординРоман</v>
      </c>
      <c r="B23" s="116" t="str">
        <f t="shared" si="0"/>
        <v>Гордин Роман</v>
      </c>
      <c r="C23" s="116" t="s">
        <v>166</v>
      </c>
      <c r="D23" s="97" t="s">
        <v>162</v>
      </c>
      <c r="E23" s="98" t="s">
        <v>85</v>
      </c>
      <c r="F23" s="98">
        <v>1</v>
      </c>
      <c r="G23" s="98" t="s">
        <v>130</v>
      </c>
      <c r="I23" s="98">
        <v>1</v>
      </c>
      <c r="J23" s="98" t="s">
        <v>124</v>
      </c>
      <c r="K23" s="1"/>
      <c r="L23" s="179">
        <v>1</v>
      </c>
      <c r="M23" s="179"/>
      <c r="N23" s="179"/>
      <c r="O23" s="179"/>
      <c r="P23" s="179"/>
    </row>
    <row r="24" spans="1:16" ht="12.75">
      <c r="A24" s="116" t="str">
        <f t="shared" si="1"/>
        <v>ХщеновичДонат</v>
      </c>
      <c r="B24" s="116" t="str">
        <f t="shared" si="0"/>
        <v>Хщенович Донат</v>
      </c>
      <c r="C24" s="116" t="s">
        <v>166</v>
      </c>
      <c r="D24" s="97" t="s">
        <v>171</v>
      </c>
      <c r="E24" s="98" t="s">
        <v>150</v>
      </c>
      <c r="F24" s="98"/>
      <c r="G24" s="98" t="s">
        <v>130</v>
      </c>
      <c r="I24" s="98">
        <v>1</v>
      </c>
      <c r="J24" s="98" t="s">
        <v>124</v>
      </c>
      <c r="K24" s="1"/>
      <c r="L24" s="179"/>
      <c r="M24" s="179"/>
      <c r="N24" s="179"/>
      <c r="O24" s="179">
        <v>1</v>
      </c>
      <c r="P24" s="179"/>
    </row>
    <row r="25" spans="1:16" ht="12.75">
      <c r="A25" s="116" t="str">
        <f t="shared" si="1"/>
        <v>ЖигаловАлексей</v>
      </c>
      <c r="B25" s="116" t="str">
        <f t="shared" si="0"/>
        <v>Жигалов Алексей</v>
      </c>
      <c r="C25" s="116" t="s">
        <v>166</v>
      </c>
      <c r="D25" s="97" t="s">
        <v>161</v>
      </c>
      <c r="E25" s="98" t="s">
        <v>83</v>
      </c>
      <c r="F25" s="98"/>
      <c r="G25" s="98" t="s">
        <v>130</v>
      </c>
      <c r="I25" s="98"/>
      <c r="J25" s="98" t="s">
        <v>124</v>
      </c>
      <c r="K25" s="1"/>
      <c r="L25" s="179"/>
      <c r="M25" s="179"/>
      <c r="N25" s="179">
        <v>1</v>
      </c>
      <c r="O25" s="179">
        <v>1</v>
      </c>
      <c r="P25" s="179"/>
    </row>
    <row r="26" spans="1:16" ht="12.75">
      <c r="A26" s="116" t="str">
        <f t="shared" si="1"/>
        <v>ШалаевИван</v>
      </c>
      <c r="B26" s="116" t="str">
        <f t="shared" si="0"/>
        <v>Шалаев Иван</v>
      </c>
      <c r="C26" s="116" t="s">
        <v>166</v>
      </c>
      <c r="D26" s="97" t="s">
        <v>172</v>
      </c>
      <c r="E26" s="98" t="s">
        <v>87</v>
      </c>
      <c r="F26" s="98">
        <v>1</v>
      </c>
      <c r="G26" s="98" t="s">
        <v>130</v>
      </c>
      <c r="I26" s="98">
        <v>1</v>
      </c>
      <c r="J26" s="98" t="s">
        <v>124</v>
      </c>
      <c r="K26" s="1"/>
      <c r="L26" s="179">
        <v>1</v>
      </c>
      <c r="M26" s="179"/>
      <c r="N26" s="179"/>
      <c r="O26" s="179"/>
      <c r="P26" s="179"/>
    </row>
    <row r="27" spans="1:16" ht="12.75">
      <c r="A27" s="116" t="str">
        <f t="shared" si="1"/>
        <v>ДруковскийАндрей</v>
      </c>
      <c r="B27" s="116" t="str">
        <f t="shared" si="0"/>
        <v>Друковский Андрей</v>
      </c>
      <c r="C27" s="116" t="s">
        <v>166</v>
      </c>
      <c r="D27" s="97" t="s">
        <v>173</v>
      </c>
      <c r="E27" s="98" t="s">
        <v>97</v>
      </c>
      <c r="F27" s="98"/>
      <c r="G27" s="98" t="s">
        <v>130</v>
      </c>
      <c r="I27" s="98"/>
      <c r="J27" s="98" t="s">
        <v>124</v>
      </c>
      <c r="K27" s="1"/>
      <c r="L27" s="179"/>
      <c r="M27" s="179"/>
      <c r="N27" s="179">
        <v>1</v>
      </c>
      <c r="O27" s="179"/>
      <c r="P27" s="179"/>
    </row>
    <row r="28" spans="1:16" ht="12.75">
      <c r="A28" s="116" t="str">
        <f t="shared" si="1"/>
        <v>АндреевВадим</v>
      </c>
      <c r="B28" s="116" t="str">
        <f t="shared" si="0"/>
        <v>Андреев Вадим</v>
      </c>
      <c r="C28" s="116" t="s">
        <v>166</v>
      </c>
      <c r="D28" s="97" t="s">
        <v>174</v>
      </c>
      <c r="E28" s="98" t="s">
        <v>151</v>
      </c>
      <c r="F28" s="98">
        <v>1</v>
      </c>
      <c r="G28" s="98" t="s">
        <v>130</v>
      </c>
      <c r="I28" s="98">
        <v>1</v>
      </c>
      <c r="J28" s="98" t="s">
        <v>124</v>
      </c>
      <c r="K28" s="1"/>
      <c r="L28" s="179">
        <v>1</v>
      </c>
      <c r="M28" s="179"/>
      <c r="N28" s="179">
        <v>1</v>
      </c>
      <c r="O28" s="179"/>
      <c r="P28" s="179"/>
    </row>
    <row r="29" spans="1:16" ht="12.75">
      <c r="A29" s="116" t="str">
        <f t="shared" si="1"/>
        <v>РязанцевКирилл</v>
      </c>
      <c r="B29" s="116" t="str">
        <f t="shared" si="0"/>
        <v>Рязанцев Кирилл</v>
      </c>
      <c r="C29" s="116" t="s">
        <v>166</v>
      </c>
      <c r="D29" s="97" t="s">
        <v>160</v>
      </c>
      <c r="E29" s="98" t="s">
        <v>88</v>
      </c>
      <c r="F29" s="98">
        <v>1</v>
      </c>
      <c r="G29" s="98" t="s">
        <v>127</v>
      </c>
      <c r="I29" s="98">
        <v>1</v>
      </c>
      <c r="J29" s="98" t="s">
        <v>124</v>
      </c>
      <c r="K29" s="1"/>
      <c r="L29" s="179">
        <v>1</v>
      </c>
      <c r="M29" s="179"/>
      <c r="N29" s="179">
        <v>1</v>
      </c>
      <c r="O29" s="179"/>
      <c r="P29" s="179"/>
    </row>
    <row r="30" spans="1:16" ht="12.75">
      <c r="A30" s="116" t="str">
        <f t="shared" si="1"/>
        <v>АглиуловаОльга</v>
      </c>
      <c r="B30" s="116" t="str">
        <f t="shared" si="0"/>
        <v>Аглиулова Ольга</v>
      </c>
      <c r="C30" s="116" t="s">
        <v>166</v>
      </c>
      <c r="D30" s="97" t="s">
        <v>152</v>
      </c>
      <c r="E30" s="98" t="s">
        <v>74</v>
      </c>
      <c r="F30" s="98"/>
      <c r="G30" s="98" t="s">
        <v>130</v>
      </c>
      <c r="I30" s="98">
        <v>1</v>
      </c>
      <c r="J30" s="98" t="s">
        <v>140</v>
      </c>
      <c r="K30" s="1"/>
      <c r="L30" s="179">
        <v>1</v>
      </c>
      <c r="M30" s="179"/>
      <c r="N30" s="179"/>
      <c r="O30" s="179"/>
      <c r="P30" s="179"/>
    </row>
    <row r="31" spans="1:16" ht="12.75">
      <c r="A31" s="116" t="str">
        <f t="shared" si="1"/>
        <v>КолдыбаСергей</v>
      </c>
      <c r="B31" s="116" t="str">
        <f t="shared" si="0"/>
        <v>Колдыба Сергей</v>
      </c>
      <c r="C31" s="116" t="s">
        <v>166</v>
      </c>
      <c r="D31" s="97" t="s">
        <v>89</v>
      </c>
      <c r="E31" s="98" t="s">
        <v>90</v>
      </c>
      <c r="F31" s="98"/>
      <c r="G31" s="98" t="s">
        <v>130</v>
      </c>
      <c r="I31" s="98">
        <v>1</v>
      </c>
      <c r="J31" s="98" t="s">
        <v>124</v>
      </c>
      <c r="K31" s="1"/>
      <c r="L31" s="179"/>
      <c r="M31" s="179"/>
      <c r="N31" s="179">
        <v>1</v>
      </c>
      <c r="O31" s="179"/>
      <c r="P31" s="179"/>
    </row>
    <row r="32" spans="1:16" ht="12.75">
      <c r="A32" s="116" t="str">
        <f t="shared" si="1"/>
        <v>ФадинаОльга</v>
      </c>
      <c r="B32" s="116" t="str">
        <f t="shared" si="0"/>
        <v>Фадина Ольга</v>
      </c>
      <c r="C32" s="116" t="s">
        <v>166</v>
      </c>
      <c r="D32" s="97" t="s">
        <v>73</v>
      </c>
      <c r="E32" s="98" t="s">
        <v>74</v>
      </c>
      <c r="F32" s="98"/>
      <c r="G32" s="98" t="s">
        <v>127</v>
      </c>
      <c r="I32" s="98">
        <v>1</v>
      </c>
      <c r="J32" s="98" t="s">
        <v>140</v>
      </c>
      <c r="K32" s="1"/>
      <c r="L32" s="179">
        <v>1</v>
      </c>
      <c r="M32" s="179"/>
      <c r="N32" s="179"/>
      <c r="O32" s="179"/>
      <c r="P32" s="179"/>
    </row>
    <row r="33" spans="1:16" ht="12.75">
      <c r="A33" s="116" t="str">
        <f t="shared" si="1"/>
        <v>ШеварутинДмитрий</v>
      </c>
      <c r="B33" s="116" t="str">
        <f t="shared" si="0"/>
        <v>Шеварутин Дмитрий</v>
      </c>
      <c r="C33" s="116" t="s">
        <v>166</v>
      </c>
      <c r="D33" s="97" t="s">
        <v>153</v>
      </c>
      <c r="E33" s="98" t="s">
        <v>154</v>
      </c>
      <c r="F33" s="98">
        <v>1</v>
      </c>
      <c r="G33" s="98" t="s">
        <v>127</v>
      </c>
      <c r="I33" s="98">
        <v>1</v>
      </c>
      <c r="J33" s="98" t="s">
        <v>124</v>
      </c>
      <c r="K33" s="1"/>
      <c r="L33" s="179">
        <v>1</v>
      </c>
      <c r="M33" s="179"/>
      <c r="N33" s="179"/>
      <c r="O33" s="179"/>
      <c r="P33" s="179"/>
    </row>
    <row r="34" spans="1:16" ht="12.75">
      <c r="A34" s="116" t="str">
        <f t="shared" si="1"/>
        <v>АбдаловАлексей</v>
      </c>
      <c r="B34" s="116" t="str">
        <f t="shared" si="0"/>
        <v>Абдалов Алексей</v>
      </c>
      <c r="C34" s="116" t="s">
        <v>166</v>
      </c>
      <c r="D34" s="97" t="s">
        <v>155</v>
      </c>
      <c r="E34" s="98" t="s">
        <v>83</v>
      </c>
      <c r="F34" s="98">
        <v>1</v>
      </c>
      <c r="G34" s="98" t="s">
        <v>130</v>
      </c>
      <c r="I34" s="98">
        <v>1</v>
      </c>
      <c r="J34" s="98" t="s">
        <v>124</v>
      </c>
      <c r="K34" s="1"/>
      <c r="L34" s="179">
        <v>1</v>
      </c>
      <c r="M34" s="179"/>
      <c r="N34" s="179"/>
      <c r="O34" s="179">
        <v>1</v>
      </c>
      <c r="P34" s="179"/>
    </row>
    <row r="35" spans="1:16" ht="12.75">
      <c r="A35" s="116" t="str">
        <f t="shared" si="1"/>
        <v>ШитовАндрей</v>
      </c>
      <c r="B35" s="116" t="str">
        <f t="shared" si="0"/>
        <v>Шитов Андрей</v>
      </c>
      <c r="C35" s="116" t="s">
        <v>166</v>
      </c>
      <c r="D35" s="97" t="s">
        <v>156</v>
      </c>
      <c r="E35" s="98" t="s">
        <v>97</v>
      </c>
      <c r="F35" s="98">
        <v>1</v>
      </c>
      <c r="G35" s="98" t="s">
        <v>127</v>
      </c>
      <c r="I35" s="98">
        <v>1</v>
      </c>
      <c r="J35" s="98" t="s">
        <v>124</v>
      </c>
      <c r="K35" s="1"/>
      <c r="L35" s="179">
        <v>1</v>
      </c>
      <c r="M35" s="179"/>
      <c r="N35" s="179"/>
      <c r="O35" s="179"/>
      <c r="P35" s="179"/>
    </row>
    <row r="36" spans="1:16" ht="12.75">
      <c r="A36" s="116" t="str">
        <f t="shared" si="1"/>
        <v>КудреватыхАлександр</v>
      </c>
      <c r="B36" s="116" t="str">
        <f t="shared" si="0"/>
        <v>Кудреватых Александр</v>
      </c>
      <c r="C36" s="116" t="s">
        <v>166</v>
      </c>
      <c r="D36" s="97" t="s">
        <v>91</v>
      </c>
      <c r="E36" s="98" t="s">
        <v>92</v>
      </c>
      <c r="F36" s="98">
        <v>1</v>
      </c>
      <c r="G36" s="98" t="s">
        <v>127</v>
      </c>
      <c r="I36" s="98">
        <v>1</v>
      </c>
      <c r="J36" s="98" t="s">
        <v>124</v>
      </c>
      <c r="K36" s="1"/>
      <c r="L36" s="179">
        <v>1</v>
      </c>
      <c r="M36" s="179"/>
      <c r="N36" s="179">
        <v>1</v>
      </c>
      <c r="O36" s="179">
        <v>1</v>
      </c>
      <c r="P36" s="179"/>
    </row>
    <row r="37" spans="1:16" ht="12.75">
      <c r="A37" s="116" t="str">
        <f t="shared" si="1"/>
        <v>ГригорьеваЕлена</v>
      </c>
      <c r="B37" s="116" t="str">
        <f t="shared" si="0"/>
        <v>Григорьева Елена</v>
      </c>
      <c r="C37" s="116" t="s">
        <v>166</v>
      </c>
      <c r="D37" s="97" t="s">
        <v>76</v>
      </c>
      <c r="E37" s="98" t="s">
        <v>70</v>
      </c>
      <c r="F37" s="98"/>
      <c r="G37" s="98" t="s">
        <v>130</v>
      </c>
      <c r="I37" s="98">
        <v>1</v>
      </c>
      <c r="J37" s="98" t="s">
        <v>140</v>
      </c>
      <c r="K37" s="1"/>
      <c r="L37" s="179"/>
      <c r="M37" s="179"/>
      <c r="N37" s="179">
        <v>1</v>
      </c>
      <c r="O37" s="179"/>
      <c r="P37" s="179"/>
    </row>
    <row r="38" spans="1:16" ht="12.75">
      <c r="A38" s="116" t="str">
        <f t="shared" si="1"/>
        <v>ГацкоВиталий</v>
      </c>
      <c r="B38" s="116" t="str">
        <f t="shared" si="0"/>
        <v>Гацко Виталий</v>
      </c>
      <c r="C38" s="116" t="s">
        <v>166</v>
      </c>
      <c r="D38" s="97" t="s">
        <v>93</v>
      </c>
      <c r="E38" s="98" t="s">
        <v>94</v>
      </c>
      <c r="F38" s="98"/>
      <c r="G38" s="98" t="s">
        <v>127</v>
      </c>
      <c r="I38" s="98"/>
      <c r="J38" s="98" t="s">
        <v>124</v>
      </c>
      <c r="K38" s="1"/>
      <c r="L38" s="179"/>
      <c r="M38" s="179"/>
      <c r="N38" s="179">
        <v>1</v>
      </c>
      <c r="O38" s="179"/>
      <c r="P38" s="179"/>
    </row>
    <row r="39" spans="1:16" ht="12.75">
      <c r="A39" s="116" t="str">
        <f t="shared" si="1"/>
        <v>ФоминовМаксим</v>
      </c>
      <c r="B39" s="116" t="str">
        <f t="shared" si="0"/>
        <v>Фоминов Максим</v>
      </c>
      <c r="C39" s="116" t="s">
        <v>166</v>
      </c>
      <c r="D39" s="97" t="s">
        <v>95</v>
      </c>
      <c r="E39" s="98" t="s">
        <v>96</v>
      </c>
      <c r="F39" s="98"/>
      <c r="G39" s="98" t="s">
        <v>127</v>
      </c>
      <c r="I39" s="98">
        <v>1</v>
      </c>
      <c r="J39" s="98" t="s">
        <v>124</v>
      </c>
      <c r="K39" s="1"/>
      <c r="L39" s="179"/>
      <c r="M39" s="179"/>
      <c r="N39" s="179">
        <v>1</v>
      </c>
      <c r="O39" s="179">
        <v>1</v>
      </c>
      <c r="P39" s="179"/>
    </row>
    <row r="40" spans="1:16" ht="12.75">
      <c r="A40" s="116" t="str">
        <f t="shared" si="1"/>
        <v>ЗавражновИван</v>
      </c>
      <c r="B40" s="116" t="str">
        <f t="shared" si="0"/>
        <v>Завражнов Иван</v>
      </c>
      <c r="C40" s="116" t="s">
        <v>166</v>
      </c>
      <c r="D40" s="97" t="s">
        <v>86</v>
      </c>
      <c r="E40" s="98" t="s">
        <v>87</v>
      </c>
      <c r="F40" s="98"/>
      <c r="G40" s="98" t="s">
        <v>127</v>
      </c>
      <c r="I40" s="98">
        <v>1</v>
      </c>
      <c r="J40" s="98" t="s">
        <v>124</v>
      </c>
      <c r="K40" s="1"/>
      <c r="L40" s="179"/>
      <c r="M40" s="179"/>
      <c r="N40" s="179">
        <v>1</v>
      </c>
      <c r="O40" s="179" t="s">
        <v>157</v>
      </c>
      <c r="P40" s="179"/>
    </row>
    <row r="41" spans="1:16" ht="12.75">
      <c r="A41" s="116" t="str">
        <f t="shared" si="1"/>
        <v>ГудылинаМария</v>
      </c>
      <c r="B41" s="116" t="str">
        <f t="shared" si="0"/>
        <v>Гудылина Мария</v>
      </c>
      <c r="C41" s="116" t="s">
        <v>166</v>
      </c>
      <c r="D41" s="97" t="s">
        <v>77</v>
      </c>
      <c r="E41" s="98" t="s">
        <v>78</v>
      </c>
      <c r="F41" s="98"/>
      <c r="G41" s="98" t="s">
        <v>127</v>
      </c>
      <c r="I41" s="98">
        <v>1</v>
      </c>
      <c r="J41" s="98" t="s">
        <v>140</v>
      </c>
      <c r="K41" s="1"/>
      <c r="L41" s="179"/>
      <c r="M41" s="179"/>
      <c r="N41" s="179">
        <v>1</v>
      </c>
      <c r="O41" s="179"/>
      <c r="P41" s="179"/>
    </row>
    <row r="42" spans="8:9" ht="12.75">
      <c r="H42" s="116"/>
      <c r="I42" s="116"/>
    </row>
    <row r="43" spans="4:16" ht="12.75">
      <c r="D43" s="97"/>
      <c r="E43" s="98"/>
      <c r="F43" s="98"/>
      <c r="G43" s="98"/>
      <c r="I43" s="98"/>
      <c r="J43" s="98"/>
      <c r="K43" s="1"/>
      <c r="L43" s="179"/>
      <c r="M43" s="179"/>
      <c r="N43" s="179"/>
      <c r="O43" s="179"/>
      <c r="P43" s="179"/>
    </row>
    <row r="44" spans="4:16" ht="12.75">
      <c r="D44" s="97"/>
      <c r="E44" s="98"/>
      <c r="F44" s="98"/>
      <c r="G44" s="98"/>
      <c r="I44" s="98"/>
      <c r="J44" s="98"/>
      <c r="K44" s="1"/>
      <c r="L44" s="179"/>
      <c r="M44" s="179"/>
      <c r="N44" s="179"/>
      <c r="O44" s="179"/>
      <c r="P44" s="179"/>
    </row>
    <row r="45" spans="4:16" ht="12.75">
      <c r="D45" s="97"/>
      <c r="E45" s="98"/>
      <c r="F45" s="98"/>
      <c r="G45" s="98"/>
      <c r="I45" s="98"/>
      <c r="J45" s="98"/>
      <c r="K45" s="1"/>
      <c r="L45" s="179"/>
      <c r="M45" s="179"/>
      <c r="N45" s="179"/>
      <c r="O45" s="179"/>
      <c r="P45" s="179"/>
    </row>
    <row r="46" spans="4:16" ht="12.75">
      <c r="D46" s="97"/>
      <c r="E46" s="98"/>
      <c r="F46" s="98"/>
      <c r="G46" s="98"/>
      <c r="I46" s="98"/>
      <c r="J46" s="98"/>
      <c r="K46" s="1"/>
      <c r="L46" s="179"/>
      <c r="M46" s="179"/>
      <c r="N46" s="179"/>
      <c r="O46" s="179"/>
      <c r="P46" s="179"/>
    </row>
    <row r="47" spans="4:16" ht="12.75">
      <c r="D47" s="97"/>
      <c r="E47" s="98"/>
      <c r="F47" s="98"/>
      <c r="G47" s="98"/>
      <c r="I47" s="98"/>
      <c r="J47" s="98"/>
      <c r="K47" s="1"/>
      <c r="L47" s="179"/>
      <c r="M47" s="179"/>
      <c r="N47" s="179"/>
      <c r="O47" s="179"/>
      <c r="P47" s="179"/>
    </row>
    <row r="48" spans="4:16" ht="12.75">
      <c r="D48" s="97"/>
      <c r="E48" s="98"/>
      <c r="F48" s="98"/>
      <c r="G48" s="98"/>
      <c r="I48" s="98"/>
      <c r="J48" s="98"/>
      <c r="K48" s="1"/>
      <c r="L48" s="179"/>
      <c r="M48" s="179"/>
      <c r="N48" s="179"/>
      <c r="O48" s="179"/>
      <c r="P48" s="179"/>
    </row>
    <row r="49" spans="4:16" ht="12.75">
      <c r="D49" s="97"/>
      <c r="E49" s="98"/>
      <c r="F49" s="98"/>
      <c r="G49" s="98"/>
      <c r="I49" s="98"/>
      <c r="J49" s="98"/>
      <c r="K49" s="1"/>
      <c r="L49" s="179"/>
      <c r="M49" s="179"/>
      <c r="N49" s="179"/>
      <c r="O49" s="179"/>
      <c r="P49" s="179"/>
    </row>
    <row r="50" spans="4:16" ht="12.75">
      <c r="D50" s="97"/>
      <c r="E50" s="98"/>
      <c r="F50" s="98"/>
      <c r="G50" s="98"/>
      <c r="I50" s="98"/>
      <c r="J50" s="98"/>
      <c r="K50" s="1"/>
      <c r="L50" s="179"/>
      <c r="M50" s="179"/>
      <c r="N50" s="179"/>
      <c r="O50" s="179"/>
      <c r="P50" s="179"/>
    </row>
    <row r="51" spans="4:16" ht="12.75">
      <c r="D51" s="97"/>
      <c r="E51" s="98"/>
      <c r="F51" s="98"/>
      <c r="G51" s="98"/>
      <c r="I51" s="98"/>
      <c r="J51" s="98"/>
      <c r="K51" s="1"/>
      <c r="L51" s="179"/>
      <c r="M51" s="179"/>
      <c r="N51" s="179"/>
      <c r="O51" s="179"/>
      <c r="P51" s="179"/>
    </row>
    <row r="52" spans="4:16" ht="12.75">
      <c r="D52" s="97"/>
      <c r="E52" s="98"/>
      <c r="F52" s="98"/>
      <c r="G52" s="98"/>
      <c r="I52" s="98"/>
      <c r="J52" s="98"/>
      <c r="K52" s="1"/>
      <c r="L52" s="179"/>
      <c r="M52" s="179"/>
      <c r="N52" s="179"/>
      <c r="O52" s="179"/>
      <c r="P52" s="179"/>
    </row>
    <row r="53" spans="4:16" ht="12.75">
      <c r="D53" s="97"/>
      <c r="E53" s="98"/>
      <c r="F53" s="98"/>
      <c r="G53" s="98"/>
      <c r="I53" s="98"/>
      <c r="J53" s="98"/>
      <c r="K53" s="1"/>
      <c r="L53" s="179"/>
      <c r="M53" s="179"/>
      <c r="N53" s="179"/>
      <c r="O53" s="179"/>
      <c r="P53" s="179"/>
    </row>
    <row r="54" spans="4:16" ht="12.75">
      <c r="D54" s="97"/>
      <c r="E54" s="98"/>
      <c r="F54" s="98"/>
      <c r="G54" s="98"/>
      <c r="I54" s="98"/>
      <c r="J54" s="98"/>
      <c r="K54" s="1"/>
      <c r="L54" s="179"/>
      <c r="M54" s="179"/>
      <c r="N54" s="179"/>
      <c r="O54" s="179"/>
      <c r="P54" s="179"/>
    </row>
    <row r="55" spans="4:16" ht="12.75">
      <c r="D55" s="97"/>
      <c r="E55" s="98"/>
      <c r="F55" s="98"/>
      <c r="G55" s="98"/>
      <c r="I55" s="98"/>
      <c r="J55" s="98"/>
      <c r="K55" s="1"/>
      <c r="L55" s="179"/>
      <c r="M55" s="179"/>
      <c r="N55" s="179"/>
      <c r="O55" s="179"/>
      <c r="P55" s="179"/>
    </row>
    <row r="56" spans="4:16" ht="12.75">
      <c r="D56" s="97"/>
      <c r="E56" s="98"/>
      <c r="F56" s="98"/>
      <c r="G56" s="98"/>
      <c r="I56" s="98"/>
      <c r="J56" s="98"/>
      <c r="K56" s="1"/>
      <c r="L56" s="179"/>
      <c r="M56" s="179"/>
      <c r="N56" s="179"/>
      <c r="O56" s="179"/>
      <c r="P56" s="179"/>
    </row>
    <row r="57" spans="4:16" ht="12.75">
      <c r="D57" s="97"/>
      <c r="E57" s="98"/>
      <c r="F57" s="98"/>
      <c r="G57" s="98"/>
      <c r="I57" s="98"/>
      <c r="J57" s="98"/>
      <c r="K57" s="1"/>
      <c r="L57" s="179"/>
      <c r="M57" s="179"/>
      <c r="N57" s="179"/>
      <c r="O57" s="179"/>
      <c r="P57" s="179"/>
    </row>
    <row r="58" spans="4:16" ht="12.75">
      <c r="D58" s="97"/>
      <c r="E58" s="98"/>
      <c r="F58" s="98"/>
      <c r="G58" s="98"/>
      <c r="I58" s="98"/>
      <c r="J58" s="98"/>
      <c r="K58" s="1"/>
      <c r="L58" s="179"/>
      <c r="M58" s="179"/>
      <c r="N58" s="179"/>
      <c r="O58" s="179"/>
      <c r="P58" s="179"/>
    </row>
    <row r="59" spans="4:16" ht="12.75">
      <c r="D59" s="97"/>
      <c r="E59" s="98"/>
      <c r="F59" s="98"/>
      <c r="G59" s="98"/>
      <c r="I59" s="98"/>
      <c r="J59" s="98"/>
      <c r="K59" s="1"/>
      <c r="L59" s="179"/>
      <c r="M59" s="179"/>
      <c r="N59" s="179"/>
      <c r="O59" s="179"/>
      <c r="P59" s="179"/>
    </row>
    <row r="60" spans="4:16" ht="12.75">
      <c r="D60" s="97"/>
      <c r="E60" s="98"/>
      <c r="F60" s="98"/>
      <c r="G60" s="98"/>
      <c r="I60" s="98"/>
      <c r="J60" s="98"/>
      <c r="K60" s="1"/>
      <c r="L60" s="179"/>
      <c r="M60" s="179"/>
      <c r="N60" s="179"/>
      <c r="O60" s="179"/>
      <c r="P60" s="179"/>
    </row>
    <row r="61" spans="4:16" ht="12.75">
      <c r="D61" s="97"/>
      <c r="E61" s="98"/>
      <c r="F61" s="98"/>
      <c r="G61" s="98"/>
      <c r="I61" s="98"/>
      <c r="J61" s="98"/>
      <c r="K61" s="1"/>
      <c r="L61" s="179"/>
      <c r="M61" s="179"/>
      <c r="N61" s="179"/>
      <c r="O61" s="179"/>
      <c r="P61" s="179"/>
    </row>
    <row r="62" spans="4:16" ht="12.75">
      <c r="D62" s="97"/>
      <c r="E62" s="98"/>
      <c r="F62" s="98"/>
      <c r="G62" s="98"/>
      <c r="I62" s="98"/>
      <c r="J62" s="98"/>
      <c r="K62" s="1"/>
      <c r="L62" s="179"/>
      <c r="M62" s="179"/>
      <c r="N62" s="179"/>
      <c r="O62" s="179"/>
      <c r="P62" s="179"/>
    </row>
    <row r="63" spans="4:16" ht="12.75">
      <c r="D63" s="97"/>
      <c r="E63" s="98"/>
      <c r="F63" s="98"/>
      <c r="G63" s="98"/>
      <c r="I63" s="98"/>
      <c r="J63" s="98"/>
      <c r="K63" s="1"/>
      <c r="L63" s="179"/>
      <c r="M63" s="179"/>
      <c r="N63" s="179"/>
      <c r="O63" s="179"/>
      <c r="P63" s="179"/>
    </row>
    <row r="64" spans="4:16" ht="12.75">
      <c r="D64" s="97"/>
      <c r="E64" s="98"/>
      <c r="F64" s="98"/>
      <c r="G64" s="98"/>
      <c r="I64" s="98"/>
      <c r="J64" s="98"/>
      <c r="K64" s="1"/>
      <c r="L64" s="179"/>
      <c r="M64" s="179"/>
      <c r="N64" s="179"/>
      <c r="O64" s="179"/>
      <c r="P64" s="179"/>
    </row>
    <row r="65" ht="12.75">
      <c r="K65" s="1"/>
    </row>
    <row r="66" ht="12.75">
      <c r="K66" s="1"/>
    </row>
    <row r="67" ht="12.75">
      <c r="K67" s="1"/>
    </row>
    <row r="68" ht="12.75">
      <c r="K68" s="1"/>
    </row>
    <row r="69" ht="12.75">
      <c r="K69" s="1"/>
    </row>
    <row r="70" ht="12.75">
      <c r="K70" s="1"/>
    </row>
    <row r="71" ht="12.75">
      <c r="K71" s="1"/>
    </row>
    <row r="72" ht="12.75">
      <c r="K72" s="1"/>
    </row>
    <row r="73" ht="12.75">
      <c r="K73" s="1"/>
    </row>
    <row r="74" ht="12.75">
      <c r="K74" s="1"/>
    </row>
    <row r="75" ht="12.75"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1"/>
    </row>
    <row r="90" ht="12.75">
      <c r="K90" s="1"/>
    </row>
  </sheetData>
  <sheetProtection selectLockedCells="1" selectUnlockedCells="1"/>
  <autoFilter ref="I4:P41"/>
  <mergeCells count="2">
    <mergeCell ref="D1:P1"/>
    <mergeCell ref="D2:P2"/>
  </mergeCells>
  <printOptions/>
  <pageMargins left="0.75" right="0.75" top="1" bottom="1" header="0.5118055555555555" footer="0.49236111111111114"/>
  <pageSetup fitToHeight="0" fitToWidth="1" horizontalDpi="300" verticalDpi="300" orientation="portrait" paperSize="9"/>
  <headerFooter alignWithMargins="0">
    <oddFooter>&amp;LФедерация Роллер Спорта
Главный судья соревнований
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</cp:lastModifiedBy>
  <cp:lastPrinted>2009-06-17T20:15:24Z</cp:lastPrinted>
  <dcterms:created xsi:type="dcterms:W3CDTF">2017-01-27T21:09:46Z</dcterms:created>
  <dcterms:modified xsi:type="dcterms:W3CDTF">2017-01-27T21:09:46Z</dcterms:modified>
  <cp:category/>
  <cp:version/>
  <cp:contentType/>
  <cp:contentStatus/>
</cp:coreProperties>
</file>