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firstSheet="1" activeTab="2"/>
  </bookViews>
  <sheets>
    <sheet name="V" sheetId="1" state="hidden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state="hidden" r:id="rId6"/>
    <sheet name="Слайды баллы" sheetId="7" r:id="rId7"/>
    <sheet name="Слайды" sheetId="8" r:id="rId8"/>
    <sheet name="Подиум" sheetId="9" r:id="rId9"/>
    <sheet name="starting list" sheetId="10" state="hidden" r:id="rId10"/>
    <sheet name="р. м. st" sheetId="11" state="hidden" r:id="rId11"/>
    <sheet name="р. ж. st" sheetId="12" state="hidden" r:id="rId12"/>
    <sheet name="р. м. sp" sheetId="13" state="hidden" r:id="rId13"/>
    <sheet name="р. ж. sp" sheetId="14" state="hidden" r:id="rId14"/>
  </sheets>
  <definedNames>
    <definedName name="_xlnm._FilterDatabase" localSheetId="1" hidden="1">'Inscription List'!$G$4:$M$62</definedName>
    <definedName name="CRITERIA" localSheetId="1">'Inscription List'!$A$4:$K$4</definedName>
    <definedName name="_xlnm.Print_Area" localSheetId="4">'Free Jump'!$A$1:$AN$29</definedName>
    <definedName name="_xlnm.Print_Area" localSheetId="2">'Freestyle Slalom'!$A$8:$Q$12</definedName>
    <definedName name="_xlnm.Print_Area" localSheetId="5">'High Jump'!$A$1:$AN$29</definedName>
    <definedName name="_xlnm.Print_Area" localSheetId="1">'Inscription List'!$A$1:$K$61</definedName>
    <definedName name="_xlnm.Print_Area" localSheetId="3">'Speed Slalom'!$A$1:$AG$93</definedName>
    <definedName name="_xlnm.Print_Area" localSheetId="8">'Подиум'!$A$1:$H$48</definedName>
    <definedName name="_xlnm.Print_Area" localSheetId="6">'Слайды баллы'!$A$40:$AL$83</definedName>
    <definedName name="_xlnm.Print_Titles" localSheetId="4">'Free Jump'!$1:$2</definedName>
    <definedName name="_xlnm.Print_Titles" localSheetId="2">'Freestyle Slalom'!$1:$6</definedName>
    <definedName name="_xlnm.Print_Titles" localSheetId="5">'High Jump'!$1:$2</definedName>
    <definedName name="_xlnm.Print_Titles" localSheetId="1">'Inscription List'!$1:$4</definedName>
    <definedName name="_xlnm.Print_Titles" localSheetId="3">'Speed Slalom'!$1:$7</definedName>
    <definedName name="_xlnm.Print_Titles" localSheetId="6">'Слайды баллы'!$1:$7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<sst xmlns="http://schemas.openxmlformats.org/spreadsheetml/2006/main" count="1734" uniqueCount="407">
  <si>
    <t>Performance</t>
  </si>
  <si>
    <t>Thank you</t>
  </si>
  <si>
    <t>Hello ,</t>
  </si>
  <si>
    <t>Hope this files will help you in your organisation.</t>
  </si>
  <si>
    <t>If you notice a failure or an improvement, please let me know.</t>
  </si>
  <si>
    <t>If a strike : write 100 seconds, leaving the cell empty would considered as 0second.</t>
  </si>
  <si>
    <t>Competition's Name</t>
  </si>
  <si>
    <t>Date and place</t>
  </si>
  <si>
    <t>Surname</t>
  </si>
  <si>
    <t xml:space="preserve">Valeur de la pénalité = </t>
  </si>
  <si>
    <t>seconde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</si>
  <si>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</si>
  <si>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</si>
  <si>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</si>
  <si>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</si>
  <si>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</si>
  <si>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</si>
  <si>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</si>
  <si>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</si>
  <si>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</si>
  <si>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</si>
  <si>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</si>
  <si>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</si>
  <si>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</si>
  <si>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</si>
  <si>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</si>
  <si>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</si>
  <si>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</si>
  <si>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</si>
  <si>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</si>
  <si>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</si>
  <si>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</si>
  <si>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T15</t>
  </si>
  <si>
    <t>T14</t>
  </si>
  <si>
    <t>T12</t>
  </si>
  <si>
    <t>T13</t>
  </si>
  <si>
    <t>T9</t>
  </si>
  <si>
    <t>T11</t>
  </si>
  <si>
    <t>T10</t>
  </si>
  <si>
    <t>cm</t>
  </si>
  <si>
    <t xml:space="preserve">Name </t>
  </si>
  <si>
    <t>seconds</t>
  </si>
  <si>
    <t xml:space="preserve">Performance (best time)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</si>
  <si>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</si>
  <si>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</si>
  <si>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</si>
  <si>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</si>
  <si>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</si>
  <si>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</si>
  <si>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</si>
  <si>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</si>
  <si>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</si>
  <si>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</si>
  <si>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</si>
  <si>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</si>
  <si>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</si>
  <si>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</si>
  <si>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</si>
  <si>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</si>
  <si>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</si>
  <si>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</si>
  <si>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Win</t>
  </si>
  <si>
    <t>Loos</t>
  </si>
  <si>
    <t>no</t>
  </si>
  <si>
    <t>yes</t>
  </si>
  <si>
    <t>Имя</t>
  </si>
  <si>
    <t>Фамилия</t>
  </si>
  <si>
    <t>Пол</t>
  </si>
  <si>
    <t>Фристайл слалом</t>
  </si>
  <si>
    <t>Женщины</t>
  </si>
  <si>
    <t>Мужчины</t>
  </si>
  <si>
    <t>Город / Клуб</t>
  </si>
  <si>
    <t>Стайл Слалом</t>
  </si>
  <si>
    <t>Скоростной слалом</t>
  </si>
  <si>
    <t>Прыжки в высоту</t>
  </si>
  <si>
    <t>Шаффлы</t>
  </si>
  <si>
    <t>Прыжки в высоту с трамплином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</si>
  <si>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</si>
  <si>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</si>
  <si>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</si>
  <si>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</si>
  <si>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</si>
  <si>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</si>
  <si>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</si>
  <si>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1-я попытка</t>
  </si>
  <si>
    <t>2-я попытка</t>
  </si>
  <si>
    <t>Квалификация</t>
  </si>
  <si>
    <t>Время</t>
  </si>
  <si>
    <t>Лучший результат</t>
  </si>
  <si>
    <t>1/4 финала A</t>
  </si>
  <si>
    <t>1/4 финала B</t>
  </si>
  <si>
    <t>1/4 финала C</t>
  </si>
  <si>
    <t>1/4 финала D</t>
  </si>
  <si>
    <t>1/2 финала A</t>
  </si>
  <si>
    <t>1/2 финала B</t>
  </si>
  <si>
    <t>3-4 место</t>
  </si>
  <si>
    <t>Финал</t>
  </si>
  <si>
    <t>Финальные забеги (КО-система)</t>
  </si>
  <si>
    <t>3-я попытка</t>
  </si>
  <si>
    <t>Итоговый результат</t>
  </si>
  <si>
    <t>Лучшее время</t>
  </si>
  <si>
    <t>Скоростной слалом, женщины</t>
  </si>
  <si>
    <t>Скоростной слалом, мужчины</t>
  </si>
  <si>
    <t>1/8 финала F1</t>
  </si>
  <si>
    <t>1/8 финала F2</t>
  </si>
  <si>
    <t>1/8 финала F3</t>
  </si>
  <si>
    <t>1/8 финала F4</t>
  </si>
  <si>
    <t>1/8 финала F5</t>
  </si>
  <si>
    <t>1/8 финала F6</t>
  </si>
  <si>
    <t>1/8 финала F7</t>
  </si>
  <si>
    <t>1/8 финала F8</t>
  </si>
  <si>
    <t>Прыжки в высоту, женщины</t>
  </si>
  <si>
    <t>Прыжки в высоту мужчины</t>
  </si>
  <si>
    <t>Высота</t>
  </si>
  <si>
    <t>Результаты</t>
  </si>
  <si>
    <t>Штрафы</t>
  </si>
  <si>
    <t>Подиум стайл слалома</t>
  </si>
  <si>
    <t>Подиум скоростного слалома</t>
  </si>
  <si>
    <t>Подиум прыжков высоту</t>
  </si>
  <si>
    <t>Шаффлы, женщины</t>
  </si>
  <si>
    <t>баллы</t>
  </si>
  <si>
    <t>Подиум прыжков высоту с трамплином</t>
  </si>
  <si>
    <t>Слайд 1</t>
  </si>
  <si>
    <t>Слайд 2</t>
  </si>
  <si>
    <t>Слайд 3</t>
  </si>
  <si>
    <t>Длина</t>
  </si>
  <si>
    <t>Общий результат</t>
  </si>
  <si>
    <t>Стайл слалом, женщины</t>
  </si>
  <si>
    <t>Стайл слалом, мужчины</t>
  </si>
  <si>
    <t>Прыжки в высоту, мужчины</t>
  </si>
  <si>
    <t>Прыжки в высоту с трамплином, женщины</t>
  </si>
  <si>
    <t>Прыжки в высоту с трамплином, мужчины</t>
  </si>
  <si>
    <t>Слайд 4</t>
  </si>
  <si>
    <t>Слайд 5</t>
  </si>
  <si>
    <t>Слайд 6</t>
  </si>
  <si>
    <t>Рейтинг спид</t>
  </si>
  <si>
    <t>Рейтинг стайл</t>
  </si>
  <si>
    <t>Тягур</t>
  </si>
  <si>
    <t>Бажутов</t>
  </si>
  <si>
    <t>Артем</t>
  </si>
  <si>
    <t>Рычков</t>
  </si>
  <si>
    <t>Алексей</t>
  </si>
  <si>
    <t>Рославский</t>
  </si>
  <si>
    <t>Павел</t>
  </si>
  <si>
    <t>Коротких</t>
  </si>
  <si>
    <t>Дмитрий</t>
  </si>
  <si>
    <t>Фоминов</t>
  </si>
  <si>
    <t>Максим</t>
  </si>
  <si>
    <t>Курицын</t>
  </si>
  <si>
    <t>Иван</t>
  </si>
  <si>
    <t>Рязанцев</t>
  </si>
  <si>
    <t>Кирилл</t>
  </si>
  <si>
    <t>Моисеев</t>
  </si>
  <si>
    <t>Антон</t>
  </si>
  <si>
    <t>Анин</t>
  </si>
  <si>
    <t xml:space="preserve">Шевченко </t>
  </si>
  <si>
    <t>Валерий</t>
  </si>
  <si>
    <t>Цоколов</t>
  </si>
  <si>
    <t>Шеварутин</t>
  </si>
  <si>
    <t>Мелешкевич</t>
  </si>
  <si>
    <t>Виктор</t>
  </si>
  <si>
    <t>Лысенко</t>
  </si>
  <si>
    <t>Кристина</t>
  </si>
  <si>
    <t>Подгорный</t>
  </si>
  <si>
    <t>Васильева</t>
  </si>
  <si>
    <t>Анна</t>
  </si>
  <si>
    <t>Торлопов</t>
  </si>
  <si>
    <t>Юрий</t>
  </si>
  <si>
    <t xml:space="preserve">Черненко </t>
  </si>
  <si>
    <t>Илья</t>
  </si>
  <si>
    <t xml:space="preserve">Завражнов </t>
  </si>
  <si>
    <t>Степанищев</t>
  </si>
  <si>
    <t>Андрей</t>
  </si>
  <si>
    <t xml:space="preserve">Антонов </t>
  </si>
  <si>
    <t xml:space="preserve">Андрей </t>
  </si>
  <si>
    <t>Балашов</t>
  </si>
  <si>
    <t>Михаил</t>
  </si>
  <si>
    <t>Захаров</t>
  </si>
  <si>
    <t>Золотухин</t>
  </si>
  <si>
    <t>Крыкова</t>
  </si>
  <si>
    <t>Наталья</t>
  </si>
  <si>
    <t>Ольга</t>
  </si>
  <si>
    <t>Ершов</t>
  </si>
  <si>
    <t>Сергей</t>
  </si>
  <si>
    <t>Парфеньев</t>
  </si>
  <si>
    <t>Леонид</t>
  </si>
  <si>
    <t>Сочнов</t>
  </si>
  <si>
    <t>Виталий</t>
  </si>
  <si>
    <t>Шухтин</t>
  </si>
  <si>
    <t>Игорь</t>
  </si>
  <si>
    <t>Николаенко</t>
  </si>
  <si>
    <t>Мария</t>
  </si>
  <si>
    <t>Шитов</t>
  </si>
  <si>
    <t>Шевченко</t>
  </si>
  <si>
    <t>Алёна</t>
  </si>
  <si>
    <t>Надежда</t>
  </si>
  <si>
    <t>Кулагина</t>
  </si>
  <si>
    <t>Юлия</t>
  </si>
  <si>
    <t>Казанцев</t>
  </si>
  <si>
    <t>Серегин</t>
  </si>
  <si>
    <t>Тимур</t>
  </si>
  <si>
    <t>Кресман</t>
  </si>
  <si>
    <t>Георгий</t>
  </si>
  <si>
    <t>Анжелика</t>
  </si>
  <si>
    <t>Moscow</t>
  </si>
  <si>
    <t>Москва</t>
  </si>
  <si>
    <t>Тюмень</t>
  </si>
  <si>
    <t>Воронеж</t>
  </si>
  <si>
    <t>Gyro</t>
  </si>
  <si>
    <t>Себа/Роллерклуб</t>
  </si>
  <si>
    <t>GYRO</t>
  </si>
  <si>
    <t>Ижевск</t>
  </si>
  <si>
    <t>Imba-team</t>
  </si>
  <si>
    <t>Новорос</t>
  </si>
  <si>
    <t>Новороссийск</t>
  </si>
  <si>
    <t>ТРИАЛ-Спорт</t>
  </si>
  <si>
    <t>Красноярск</t>
  </si>
  <si>
    <t>Моква</t>
  </si>
  <si>
    <t>Зеленоград</t>
  </si>
  <si>
    <t>rolertown.ru</t>
  </si>
  <si>
    <t>Химки</t>
  </si>
  <si>
    <t>noname</t>
  </si>
  <si>
    <t>нету</t>
  </si>
  <si>
    <t>Ярославль</t>
  </si>
  <si>
    <t>Ярославские Роллеры</t>
  </si>
  <si>
    <t>Rollerblade</t>
  </si>
  <si>
    <t>Seba Russia</t>
  </si>
  <si>
    <t>Исламов</t>
  </si>
  <si>
    <t>Денис</t>
  </si>
  <si>
    <t>Итоговый рейтинг спортсменов за 2007 г.</t>
  </si>
  <si>
    <t>Стайл слалом. Мужчины.</t>
  </si>
  <si>
    <t>ID</t>
  </si>
  <si>
    <t>Город</t>
  </si>
  <si>
    <t>Итоговый рейтинг</t>
  </si>
  <si>
    <t>Место в рейтинге</t>
  </si>
  <si>
    <t>Скоростной слалом. Мужчины.</t>
  </si>
  <si>
    <t>Стайл слалом. Женщины.</t>
  </si>
  <si>
    <t>Скоростной слалом. Мужчины</t>
  </si>
  <si>
    <t>Сидоровский</t>
  </si>
  <si>
    <t>Александр</t>
  </si>
  <si>
    <t>Хорольский</t>
  </si>
  <si>
    <t>Ростов</t>
  </si>
  <si>
    <t>Алексеев</t>
  </si>
  <si>
    <t>Семин</t>
  </si>
  <si>
    <t>Ткачев</t>
  </si>
  <si>
    <t>Владимир</t>
  </si>
  <si>
    <t>Обнинск</t>
  </si>
  <si>
    <t>Телегин</t>
  </si>
  <si>
    <t>Николай</t>
  </si>
  <si>
    <t>Тимофей</t>
  </si>
  <si>
    <t>Туренко</t>
  </si>
  <si>
    <t>Белгород</t>
  </si>
  <si>
    <t>Сeмин</t>
  </si>
  <si>
    <t>Суслов</t>
  </si>
  <si>
    <t>Кудреватых</t>
  </si>
  <si>
    <t>Простаков</t>
  </si>
  <si>
    <t>Аскаров</t>
  </si>
  <si>
    <t>Ренат</t>
  </si>
  <si>
    <t>Зеленова</t>
  </si>
  <si>
    <t>Семенова</t>
  </si>
  <si>
    <t>Полина</t>
  </si>
  <si>
    <t>Бабий</t>
  </si>
  <si>
    <t>Фадина</t>
  </si>
  <si>
    <t>Сурмач</t>
  </si>
  <si>
    <t>Екатерина</t>
  </si>
  <si>
    <t>Исаева</t>
  </si>
  <si>
    <t>Новочеркасск</t>
  </si>
  <si>
    <t>Ермолова</t>
  </si>
  <si>
    <t>Зеленина</t>
  </si>
  <si>
    <t>Елена</t>
  </si>
  <si>
    <t>Санкт-Петербург</t>
  </si>
  <si>
    <t>Первененок</t>
  </si>
  <si>
    <t>Оксана</t>
  </si>
  <si>
    <t>Долгих</t>
  </si>
  <si>
    <t>Ася</t>
  </si>
  <si>
    <t>Корзунина</t>
  </si>
  <si>
    <t>Соня</t>
  </si>
  <si>
    <t>Аглиулова</t>
  </si>
  <si>
    <t>Гордин</t>
  </si>
  <si>
    <t>Роман</t>
  </si>
  <si>
    <t>Милехин</t>
  </si>
  <si>
    <t>Ульяновск</t>
  </si>
  <si>
    <t>Дергачев</t>
  </si>
  <si>
    <t>Швырев</t>
  </si>
  <si>
    <t>Виноградов</t>
  </si>
  <si>
    <t>Глеб</t>
  </si>
  <si>
    <t>Ростов-на-Дону</t>
  </si>
  <si>
    <t>Шалаев</t>
  </si>
  <si>
    <t>Козлов</t>
  </si>
  <si>
    <t>Тарас</t>
  </si>
  <si>
    <t>Юсипов</t>
  </si>
  <si>
    <t>Гаяз</t>
  </si>
  <si>
    <t>Андреев</t>
  </si>
  <si>
    <t>Вадим</t>
  </si>
  <si>
    <t>Абдалов</t>
  </si>
  <si>
    <t>Чебанок</t>
  </si>
  <si>
    <t>Никитин</t>
  </si>
  <si>
    <t>Мисерва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</si>
  <si>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</si>
  <si>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</si>
  <si>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</si>
  <si>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</si>
  <si>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</si>
  <si>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</si>
  <si>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</si>
  <si>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</si>
  <si>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Вел. Новгород</t>
  </si>
  <si>
    <t>Могилев</t>
  </si>
  <si>
    <t>Агафонов</t>
  </si>
  <si>
    <t>Лукин</t>
  </si>
  <si>
    <t>Антонов</t>
  </si>
  <si>
    <t>Пудов</t>
  </si>
  <si>
    <t>Адли</t>
  </si>
  <si>
    <t>Фаррух</t>
  </si>
  <si>
    <t>Потапов</t>
  </si>
  <si>
    <t>Сафронов</t>
  </si>
  <si>
    <t>Петр</t>
  </si>
  <si>
    <t>Тарасюк</t>
  </si>
  <si>
    <t>Крупин</t>
  </si>
  <si>
    <t>Дарья</t>
  </si>
  <si>
    <t>Гришина</t>
  </si>
  <si>
    <t>Гудылина</t>
  </si>
  <si>
    <t>Крутенюк</t>
  </si>
  <si>
    <t>Анастасия</t>
  </si>
  <si>
    <t>Фокина</t>
  </si>
  <si>
    <t xml:space="preserve"> </t>
  </si>
  <si>
    <t>v</t>
  </si>
  <si>
    <t>m</t>
  </si>
  <si>
    <t>iPod</t>
  </si>
  <si>
    <t>Толстиков</t>
  </si>
  <si>
    <t>Смирнов</t>
  </si>
  <si>
    <t>Гацко</t>
  </si>
  <si>
    <t>Акашева</t>
  </si>
  <si>
    <t>Савина</t>
  </si>
  <si>
    <t>Татьяна</t>
  </si>
  <si>
    <t>Завражнов</t>
  </si>
  <si>
    <t xml:space="preserve">Моисеев </t>
  </si>
  <si>
    <t xml:space="preserve">Пудов </t>
  </si>
  <si>
    <t>Дмитриев</t>
  </si>
  <si>
    <t>Владислав</t>
  </si>
  <si>
    <t>МОсква</t>
  </si>
  <si>
    <t>Громов</t>
  </si>
  <si>
    <t>Краснянский</t>
  </si>
  <si>
    <t>Курицин</t>
  </si>
  <si>
    <t>Черненко</t>
  </si>
  <si>
    <t>no one</t>
  </si>
  <si>
    <t>win</t>
  </si>
  <si>
    <t>o</t>
  </si>
  <si>
    <t>x</t>
  </si>
  <si>
    <t>н/у</t>
  </si>
  <si>
    <t xml:space="preserve"> best trick</t>
  </si>
  <si>
    <t>1/4 финала</t>
  </si>
  <si>
    <t>Малый финал</t>
  </si>
  <si>
    <t>Полуфинал</t>
  </si>
  <si>
    <t>QF1</t>
  </si>
  <si>
    <t>SF1</t>
  </si>
  <si>
    <t>QF1 #1</t>
  </si>
  <si>
    <t>QF2 #1</t>
  </si>
  <si>
    <t>QF2</t>
  </si>
  <si>
    <t>QF3 #2</t>
  </si>
  <si>
    <t>QF4 #2</t>
  </si>
  <si>
    <t>SF1#1</t>
  </si>
  <si>
    <t>SF2#1</t>
  </si>
  <si>
    <t>QF3</t>
  </si>
  <si>
    <t>SF1#2</t>
  </si>
  <si>
    <t>SF2#2</t>
  </si>
  <si>
    <t>SF2</t>
  </si>
  <si>
    <t>QF1 #2</t>
  </si>
  <si>
    <t>QF2 #2</t>
  </si>
  <si>
    <t>QF4</t>
  </si>
  <si>
    <t>QF3 #1</t>
  </si>
  <si>
    <t>Ершов Сергей</t>
  </si>
  <si>
    <t>QF4 #1</t>
  </si>
  <si>
    <t>SF1#3</t>
  </si>
  <si>
    <t>Дмитриев Владислав</t>
  </si>
  <si>
    <t>SF2#3</t>
  </si>
  <si>
    <t>Антонов Андрей</t>
  </si>
  <si>
    <t>SF1#4</t>
  </si>
  <si>
    <t>Крыкова Наталья</t>
  </si>
  <si>
    <t>SF2#4</t>
  </si>
  <si>
    <t>Мелешкевич Виктор</t>
  </si>
  <si>
    <t>Фокина Ольга</t>
  </si>
  <si>
    <t>Подиум слайды</t>
  </si>
  <si>
    <t>Слайды</t>
  </si>
  <si>
    <t>Рязанцев Кирилл</t>
  </si>
  <si>
    <t>Фоминов Максим</t>
  </si>
  <si>
    <t>Черненко  Илья</t>
  </si>
  <si>
    <t>Москва, 25-26.07.2009</t>
  </si>
  <si>
    <t>Клуб / Спонсор</t>
  </si>
  <si>
    <t>ж</t>
  </si>
  <si>
    <t>м</t>
  </si>
  <si>
    <t>Чемпионат Федерации по фристайлу</t>
  </si>
  <si>
    <t>сек</t>
  </si>
  <si>
    <t>см</t>
  </si>
  <si>
    <t>Исламов Денис</t>
  </si>
  <si>
    <t>Сочнов Виталий</t>
  </si>
  <si>
    <t>Шевченко  Валерий</t>
  </si>
  <si>
    <t>Курицин Иван</t>
  </si>
  <si>
    <t>Моисеев Антон</t>
  </si>
  <si>
    <t>Громов Александр</t>
  </si>
  <si>
    <t>Лукин Виталий</t>
  </si>
  <si>
    <t>Краснянский Вадим</t>
  </si>
  <si>
    <t>Золотухин Артем</t>
  </si>
  <si>
    <t>Казанцев Андрей</t>
  </si>
  <si>
    <t>Серегин Тимур</t>
  </si>
  <si>
    <t>Цоколов Алексей</t>
  </si>
  <si>
    <t>Парфеньев Леонид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</si>
</sst>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14"/>
      <name val="Arial"/>
      <family val="0"/>
    </font>
    <font>
      <b/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4" fontId="0" fillId="36" borderId="15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10" fillId="37" borderId="23" xfId="0" applyNumberFormat="1" applyFont="1" applyFill="1" applyBorder="1" applyAlignment="1">
      <alignment horizontal="center"/>
    </xf>
    <xf numFmtId="4" fontId="10" fillId="37" borderId="25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7" fillId="35" borderId="30" xfId="0" applyFont="1" applyFill="1" applyBorder="1" applyAlignment="1">
      <alignment/>
    </xf>
    <xf numFmtId="3" fontId="2" fillId="35" borderId="19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29" xfId="0" applyFont="1" applyFill="1" applyBorder="1" applyAlignment="1">
      <alignment/>
    </xf>
    <xf numFmtId="0" fontId="1" fillId="38" borderId="29" xfId="0" applyFont="1" applyFill="1" applyBorder="1" applyAlignment="1">
      <alignment horizontal="center"/>
    </xf>
    <xf numFmtId="0" fontId="0" fillId="36" borderId="30" xfId="0" applyFill="1" applyBorder="1" applyAlignment="1">
      <alignment horizontal="left"/>
    </xf>
    <xf numFmtId="4" fontId="0" fillId="36" borderId="20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1" xfId="0" applyNumberFormat="1" applyFont="1" applyFill="1" applyBorder="1" applyAlignment="1">
      <alignment/>
    </xf>
    <xf numFmtId="4" fontId="2" fillId="37" borderId="33" xfId="0" applyNumberFormat="1" applyFont="1" applyFill="1" applyBorder="1" applyAlignment="1">
      <alignment/>
    </xf>
    <xf numFmtId="4" fontId="10" fillId="37" borderId="33" xfId="0" applyNumberFormat="1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36" borderId="3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3" fillId="36" borderId="16" xfId="53" applyFill="1" applyBorder="1" applyAlignment="1" applyProtection="1">
      <alignment/>
      <protection/>
    </xf>
    <xf numFmtId="0" fontId="13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30" xfId="0" applyFont="1" applyFill="1" applyBorder="1" applyAlignment="1">
      <alignment/>
    </xf>
    <xf numFmtId="0" fontId="0" fillId="43" borderId="0" xfId="0" applyFill="1" applyAlignment="1">
      <alignment/>
    </xf>
    <xf numFmtId="0" fontId="1" fillId="34" borderId="29" xfId="0" applyFont="1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198" fontId="0" fillId="34" borderId="15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19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0" fontId="5" fillId="36" borderId="20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/>
      <protection locked="0"/>
    </xf>
    <xf numFmtId="198" fontId="0" fillId="34" borderId="29" xfId="0" applyNumberFormat="1" applyFont="1" applyFill="1" applyBorder="1" applyAlignment="1" applyProtection="1">
      <alignment/>
      <protection locked="0"/>
    </xf>
    <xf numFmtId="3" fontId="2" fillId="35" borderId="12" xfId="0" applyNumberFormat="1" applyFont="1" applyFill="1" applyBorder="1" applyAlignment="1">
      <alignment horizontal="left"/>
    </xf>
    <xf numFmtId="3" fontId="0" fillId="36" borderId="12" xfId="0" applyNumberFormat="1" applyFill="1" applyBorder="1" applyAlignment="1">
      <alignment horizontal="center" vertical="center" wrapText="1"/>
    </xf>
    <xf numFmtId="4" fontId="0" fillId="34" borderId="15" xfId="0" applyNumberForma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6" fillId="36" borderId="43" xfId="0" applyNumberFormat="1" applyFont="1" applyFill="1" applyBorder="1" applyAlignment="1">
      <alignment horizontal="center" vertical="center" wrapText="1"/>
    </xf>
    <xf numFmtId="3" fontId="16" fillId="36" borderId="44" xfId="0" applyNumberFormat="1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33" borderId="0" xfId="0" applyFont="1" applyFill="1" applyAlignment="1">
      <alignment/>
    </xf>
    <xf numFmtId="0" fontId="16" fillId="36" borderId="43" xfId="0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35" borderId="16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6" borderId="11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1" xfId="0" applyFill="1" applyBorder="1" applyAlignment="1">
      <alignment horizontal="center" vertical="center" wrapText="1"/>
    </xf>
    <xf numFmtId="2" fontId="0" fillId="35" borderId="12" xfId="0" applyNumberFormat="1" applyFill="1" applyBorder="1" applyAlignment="1">
      <alignment/>
    </xf>
    <xf numFmtId="2" fontId="0" fillId="36" borderId="18" xfId="0" applyNumberForma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3" fontId="0" fillId="34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34" borderId="11" xfId="0" applyFill="1" applyBorder="1" applyAlignment="1">
      <alignment horizontal="right"/>
    </xf>
    <xf numFmtId="2" fontId="0" fillId="35" borderId="22" xfId="0" applyNumberFormat="1" applyFill="1" applyBorder="1" applyAlignment="1">
      <alignment/>
    </xf>
    <xf numFmtId="4" fontId="0" fillId="36" borderId="15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0" fillId="36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4" fontId="0" fillId="34" borderId="15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6" borderId="11" xfId="0" applyFont="1" applyFill="1" applyBorder="1" applyAlignment="1">
      <alignment/>
    </xf>
    <xf numFmtId="3" fontId="1" fillId="36" borderId="12" xfId="0" applyNumberFormat="1" applyFont="1" applyFill="1" applyBorder="1" applyAlignment="1">
      <alignment horizontal="right"/>
    </xf>
    <xf numFmtId="3" fontId="1" fillId="36" borderId="12" xfId="0" applyNumberFormat="1" applyFont="1" applyFill="1" applyBorder="1" applyAlignment="1">
      <alignment/>
    </xf>
    <xf numFmtId="196" fontId="1" fillId="34" borderId="12" xfId="0" applyNumberFormat="1" applyFont="1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>
      <alignment/>
    </xf>
    <xf numFmtId="0" fontId="0" fillId="33" borderId="0" xfId="0" applyFont="1" applyFill="1" applyAlignment="1">
      <alignment/>
    </xf>
    <xf numFmtId="200" fontId="19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4" fontId="0" fillId="33" borderId="0" xfId="0" applyNumberFormat="1" applyFill="1" applyAlignment="1">
      <alignment horizontal="center" vertical="top" wrapText="1"/>
    </xf>
    <xf numFmtId="0" fontId="21" fillId="0" borderId="0" xfId="58">
      <alignment/>
      <protection/>
    </xf>
    <xf numFmtId="0" fontId="23" fillId="41" borderId="0" xfId="58" applyFont="1" applyFill="1" applyBorder="1">
      <alignment/>
      <protection/>
    </xf>
    <xf numFmtId="0" fontId="21" fillId="41" borderId="0" xfId="58" applyFill="1" applyBorder="1">
      <alignment/>
      <protection/>
    </xf>
    <xf numFmtId="0" fontId="21" fillId="0" borderId="0" xfId="58" applyBorder="1">
      <alignment/>
      <protection/>
    </xf>
    <xf numFmtId="0" fontId="23" fillId="0" borderId="0" xfId="58" applyFont="1" applyBorder="1">
      <alignment/>
      <protection/>
    </xf>
    <xf numFmtId="0" fontId="21" fillId="0" borderId="25" xfId="58" applyBorder="1">
      <alignment/>
      <protection/>
    </xf>
    <xf numFmtId="0" fontId="21" fillId="36" borderId="47" xfId="58" applyFill="1" applyBorder="1">
      <alignment/>
      <protection/>
    </xf>
    <xf numFmtId="0" fontId="23" fillId="36" borderId="48" xfId="58" applyFont="1" applyFill="1" applyBorder="1" applyAlignment="1">
      <alignment wrapText="1"/>
      <protection/>
    </xf>
    <xf numFmtId="3" fontId="21" fillId="43" borderId="47" xfId="58" applyNumberFormat="1" applyFill="1" applyBorder="1">
      <alignment/>
      <protection/>
    </xf>
    <xf numFmtId="3" fontId="21" fillId="34" borderId="18" xfId="58" applyNumberFormat="1" applyFill="1" applyBorder="1">
      <alignment/>
      <protection/>
    </xf>
    <xf numFmtId="3" fontId="21" fillId="34" borderId="29" xfId="58" applyNumberFormat="1" applyFill="1" applyBorder="1">
      <alignment/>
      <protection/>
    </xf>
    <xf numFmtId="3" fontId="21" fillId="34" borderId="49" xfId="58" applyNumberFormat="1" applyFill="1" applyBorder="1">
      <alignment/>
      <protection/>
    </xf>
    <xf numFmtId="2" fontId="23" fillId="41" borderId="50" xfId="58" applyNumberFormat="1" applyFont="1" applyFill="1" applyBorder="1">
      <alignment/>
      <protection/>
    </xf>
    <xf numFmtId="0" fontId="23" fillId="41" borderId="50" xfId="58" applyFont="1" applyFill="1" applyBorder="1">
      <alignment/>
      <protection/>
    </xf>
    <xf numFmtId="3" fontId="21" fillId="43" borderId="51" xfId="58" applyNumberFormat="1" applyFill="1" applyBorder="1">
      <alignment/>
      <protection/>
    </xf>
    <xf numFmtId="3" fontId="21" fillId="34" borderId="13" xfId="58" applyNumberFormat="1" applyFill="1" applyBorder="1">
      <alignment/>
      <protection/>
    </xf>
    <xf numFmtId="3" fontId="21" fillId="34" borderId="15" xfId="58" applyNumberFormat="1" applyFill="1" applyBorder="1">
      <alignment/>
      <protection/>
    </xf>
    <xf numFmtId="3" fontId="21" fillId="34" borderId="52" xfId="58" applyNumberFormat="1" applyFill="1" applyBorder="1">
      <alignment/>
      <protection/>
    </xf>
    <xf numFmtId="0" fontId="23" fillId="41" borderId="51" xfId="58" applyFont="1" applyFill="1" applyBorder="1">
      <alignment/>
      <protection/>
    </xf>
    <xf numFmtId="3" fontId="21" fillId="0" borderId="0" xfId="58" applyNumberFormat="1">
      <alignment/>
      <protection/>
    </xf>
    <xf numFmtId="0" fontId="0" fillId="34" borderId="13" xfId="58" applyFont="1" applyFill="1" applyBorder="1">
      <alignment/>
      <protection/>
    </xf>
    <xf numFmtId="0" fontId="21" fillId="34" borderId="15" xfId="58" applyFill="1" applyBorder="1">
      <alignment/>
      <protection/>
    </xf>
    <xf numFmtId="0" fontId="21" fillId="34" borderId="52" xfId="58" applyFill="1" applyBorder="1">
      <alignment/>
      <protection/>
    </xf>
    <xf numFmtId="0" fontId="21" fillId="34" borderId="13" xfId="58" applyFill="1" applyBorder="1">
      <alignment/>
      <protection/>
    </xf>
    <xf numFmtId="0" fontId="21" fillId="34" borderId="13" xfId="58" applyFill="1" applyBorder="1" applyAlignment="1">
      <alignment wrapText="1"/>
      <protection/>
    </xf>
    <xf numFmtId="0" fontId="21" fillId="34" borderId="15" xfId="58" applyFill="1" applyBorder="1" applyAlignment="1">
      <alignment wrapText="1"/>
      <protection/>
    </xf>
    <xf numFmtId="0" fontId="21" fillId="34" borderId="53" xfId="58" applyFill="1" applyBorder="1" applyAlignment="1">
      <alignment wrapText="1"/>
      <protection/>
    </xf>
    <xf numFmtId="0" fontId="21" fillId="34" borderId="54" xfId="58" applyFill="1" applyBorder="1" applyAlignment="1">
      <alignment wrapText="1"/>
      <protection/>
    </xf>
    <xf numFmtId="0" fontId="21" fillId="34" borderId="55" xfId="58" applyFill="1" applyBorder="1">
      <alignment/>
      <protection/>
    </xf>
    <xf numFmtId="0" fontId="21" fillId="34" borderId="56" xfId="58" applyFill="1" applyBorder="1">
      <alignment/>
      <protection/>
    </xf>
    <xf numFmtId="0" fontId="21" fillId="34" borderId="53" xfId="58" applyFill="1" applyBorder="1">
      <alignment/>
      <protection/>
    </xf>
    <xf numFmtId="0" fontId="21" fillId="34" borderId="54" xfId="58" applyFill="1" applyBorder="1">
      <alignment/>
      <protection/>
    </xf>
    <xf numFmtId="3" fontId="21" fillId="34" borderId="55" xfId="58" applyNumberFormat="1" applyFill="1" applyBorder="1">
      <alignment/>
      <protection/>
    </xf>
    <xf numFmtId="3" fontId="21" fillId="34" borderId="56" xfId="58" applyNumberFormat="1" applyFill="1" applyBorder="1">
      <alignment/>
      <protection/>
    </xf>
    <xf numFmtId="3" fontId="21" fillId="43" borderId="48" xfId="58" applyNumberFormat="1" applyFill="1" applyBorder="1">
      <alignment/>
      <protection/>
    </xf>
    <xf numFmtId="3" fontId="21" fillId="34" borderId="57" xfId="58" applyNumberFormat="1" applyFill="1" applyBorder="1">
      <alignment/>
      <protection/>
    </xf>
    <xf numFmtId="3" fontId="21" fillId="34" borderId="58" xfId="58" applyNumberFormat="1" applyFill="1" applyBorder="1">
      <alignment/>
      <protection/>
    </xf>
    <xf numFmtId="3" fontId="21" fillId="34" borderId="59" xfId="58" applyNumberFormat="1" applyFill="1" applyBorder="1">
      <alignment/>
      <protection/>
    </xf>
    <xf numFmtId="2" fontId="23" fillId="41" borderId="48" xfId="58" applyNumberFormat="1" applyFont="1" applyFill="1" applyBorder="1">
      <alignment/>
      <protection/>
    </xf>
    <xf numFmtId="0" fontId="23" fillId="41" borderId="60" xfId="58" applyFont="1" applyFill="1" applyBorder="1">
      <alignment/>
      <protection/>
    </xf>
    <xf numFmtId="3" fontId="21" fillId="34" borderId="13" xfId="58" applyNumberFormat="1" applyFont="1" applyFill="1" applyBorder="1">
      <alignment/>
      <protection/>
    </xf>
    <xf numFmtId="3" fontId="1" fillId="34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Alignment="1">
      <alignment horizontal="center"/>
      <protection/>
    </xf>
    <xf numFmtId="0" fontId="0" fillId="44" borderId="0" xfId="57" applyFill="1">
      <alignment/>
      <protection/>
    </xf>
    <xf numFmtId="0" fontId="0" fillId="44" borderId="0" xfId="57" applyFill="1" applyAlignment="1">
      <alignment horizontal="left"/>
      <protection/>
    </xf>
    <xf numFmtId="0" fontId="1" fillId="44" borderId="0" xfId="57" applyFont="1" applyFill="1" applyAlignment="1">
      <alignment horizontal="center"/>
      <protection/>
    </xf>
    <xf numFmtId="0" fontId="0" fillId="44" borderId="0" xfId="57" applyFill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1" fillId="0" borderId="0" xfId="57" applyFont="1" applyAlignment="1">
      <alignment horizontal="left"/>
      <protection/>
    </xf>
    <xf numFmtId="0" fontId="0" fillId="0" borderId="61" xfId="57" applyFont="1" applyBorder="1">
      <alignment/>
      <protection/>
    </xf>
    <xf numFmtId="0" fontId="0" fillId="45" borderId="62" xfId="57" applyFont="1" applyFill="1" applyBorder="1" applyAlignment="1">
      <alignment horizontal="left"/>
      <protection/>
    </xf>
    <xf numFmtId="0" fontId="0" fillId="45" borderId="63" xfId="57" applyFill="1" applyBorder="1" applyAlignment="1">
      <alignment horizontal="left"/>
      <protection/>
    </xf>
    <xf numFmtId="0" fontId="0" fillId="45" borderId="64" xfId="57" applyFill="1" applyBorder="1" applyAlignment="1">
      <alignment horizontal="center"/>
      <protection/>
    </xf>
    <xf numFmtId="0" fontId="0" fillId="46" borderId="65" xfId="57" applyFill="1" applyBorder="1">
      <alignment/>
      <protection/>
    </xf>
    <xf numFmtId="0" fontId="1" fillId="47" borderId="66" xfId="57" applyFont="1" applyFill="1" applyBorder="1" applyAlignment="1">
      <alignment horizontal="center"/>
      <protection/>
    </xf>
    <xf numFmtId="0" fontId="1" fillId="47" borderId="67" xfId="57" applyFont="1" applyFill="1" applyBorder="1" applyAlignment="1">
      <alignment horizontal="left"/>
      <protection/>
    </xf>
    <xf numFmtId="0" fontId="1" fillId="47" borderId="67" xfId="57" applyFont="1" applyFill="1" applyBorder="1" applyAlignment="1">
      <alignment horizontal="center"/>
      <protection/>
    </xf>
    <xf numFmtId="0" fontId="1" fillId="47" borderId="68" xfId="57" applyFont="1" applyFill="1" applyBorder="1" applyAlignment="1">
      <alignment horizontal="center"/>
      <protection/>
    </xf>
    <xf numFmtId="0" fontId="0" fillId="45" borderId="69" xfId="57" applyFont="1" applyFill="1" applyBorder="1" applyAlignment="1">
      <alignment horizontal="left"/>
      <protection/>
    </xf>
    <xf numFmtId="0" fontId="0" fillId="45" borderId="0" xfId="57" applyFill="1" applyAlignment="1">
      <alignment horizontal="left"/>
      <protection/>
    </xf>
    <xf numFmtId="0" fontId="0" fillId="45" borderId="70" xfId="57" applyFill="1" applyBorder="1" applyAlignment="1">
      <alignment horizontal="center"/>
      <protection/>
    </xf>
    <xf numFmtId="0" fontId="1" fillId="45" borderId="62" xfId="57" applyFont="1" applyFill="1" applyBorder="1" applyAlignment="1">
      <alignment horizontal="center"/>
      <protection/>
    </xf>
    <xf numFmtId="0" fontId="0" fillId="45" borderId="63" xfId="57" applyFill="1" applyBorder="1" applyAlignment="1">
      <alignment horizontal="center"/>
      <protection/>
    </xf>
    <xf numFmtId="0" fontId="0" fillId="45" borderId="64" xfId="57" applyFill="1" applyBorder="1">
      <alignment/>
      <protection/>
    </xf>
    <xf numFmtId="0" fontId="11" fillId="0" borderId="0" xfId="57" applyFont="1">
      <alignment/>
      <protection/>
    </xf>
    <xf numFmtId="0" fontId="1" fillId="45" borderId="69" xfId="57" applyFont="1" applyFill="1" applyBorder="1" applyAlignment="1">
      <alignment horizontal="center"/>
      <protection/>
    </xf>
    <xf numFmtId="0" fontId="0" fillId="45" borderId="0" xfId="57" applyFont="1" applyFill="1" applyAlignment="1">
      <alignment horizontal="center"/>
      <protection/>
    </xf>
    <xf numFmtId="0" fontId="0" fillId="45" borderId="70" xfId="57" applyFill="1" applyBorder="1">
      <alignment/>
      <protection/>
    </xf>
    <xf numFmtId="0" fontId="0" fillId="45" borderId="71" xfId="57" applyFont="1" applyFill="1" applyBorder="1" applyAlignment="1">
      <alignment horizontal="left"/>
      <protection/>
    </xf>
    <xf numFmtId="0" fontId="0" fillId="45" borderId="72" xfId="57" applyFill="1" applyBorder="1" applyAlignment="1">
      <alignment horizontal="left"/>
      <protection/>
    </xf>
    <xf numFmtId="0" fontId="0" fillId="45" borderId="73" xfId="57" applyFill="1" applyBorder="1" applyAlignment="1">
      <alignment horizontal="center"/>
      <protection/>
    </xf>
    <xf numFmtId="0" fontId="0" fillId="46" borderId="74" xfId="57" applyFill="1" applyBorder="1">
      <alignment/>
      <protection/>
    </xf>
    <xf numFmtId="0" fontId="0" fillId="45" borderId="62" xfId="57" applyFont="1" applyFill="1" applyBorder="1">
      <alignment/>
      <protection/>
    </xf>
    <xf numFmtId="0" fontId="0" fillId="45" borderId="69" xfId="57" applyFont="1" applyFill="1" applyBorder="1">
      <alignment/>
      <protection/>
    </xf>
    <xf numFmtId="0" fontId="0" fillId="45" borderId="71" xfId="57" applyFont="1" applyFill="1" applyBorder="1">
      <alignment/>
      <protection/>
    </xf>
    <xf numFmtId="0" fontId="0" fillId="0" borderId="61" xfId="57" applyBorder="1">
      <alignment/>
      <protection/>
    </xf>
    <xf numFmtId="0" fontId="1" fillId="45" borderId="71" xfId="57" applyFont="1" applyFill="1" applyBorder="1" applyAlignment="1">
      <alignment horizontal="center"/>
      <protection/>
    </xf>
    <xf numFmtId="0" fontId="0" fillId="45" borderId="72" xfId="57" applyFill="1" applyBorder="1" applyAlignment="1">
      <alignment horizontal="center"/>
      <protection/>
    </xf>
    <xf numFmtId="0" fontId="0" fillId="45" borderId="73" xfId="57" applyFill="1" applyBorder="1">
      <alignment/>
      <protection/>
    </xf>
    <xf numFmtId="0" fontId="0" fillId="45" borderId="62" xfId="57" applyFill="1" applyBorder="1">
      <alignment/>
      <protection/>
    </xf>
    <xf numFmtId="0" fontId="0" fillId="45" borderId="69" xfId="57" applyFill="1" applyBorder="1">
      <alignment/>
      <protection/>
    </xf>
    <xf numFmtId="0" fontId="0" fillId="45" borderId="71" xfId="57" applyFill="1" applyBorder="1">
      <alignment/>
      <protection/>
    </xf>
    <xf numFmtId="0" fontId="0" fillId="33" borderId="0" xfId="57" applyFill="1" applyAlignment="1">
      <alignment horizontal="left"/>
      <protection/>
    </xf>
    <xf numFmtId="0" fontId="0" fillId="33" borderId="0" xfId="57" applyFill="1" applyAlignment="1">
      <alignment horizontal="center"/>
      <protection/>
    </xf>
    <xf numFmtId="0" fontId="0" fillId="33" borderId="0" xfId="57" applyFill="1">
      <alignment/>
      <protection/>
    </xf>
    <xf numFmtId="2" fontId="0" fillId="34" borderId="11" xfId="0" applyNumberFormat="1" applyFill="1" applyBorder="1" applyAlignment="1">
      <alignment horizontal="right"/>
    </xf>
    <xf numFmtId="0" fontId="8" fillId="37" borderId="27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47" borderId="0" xfId="57" applyFont="1" applyFill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49" fontId="2" fillId="47" borderId="0" xfId="57" applyNumberFormat="1" applyFont="1" applyFill="1" applyBorder="1" applyAlignment="1">
      <alignment horizontal="center"/>
      <protection/>
    </xf>
    <xf numFmtId="0" fontId="21" fillId="36" borderId="75" xfId="58" applyFill="1" applyBorder="1" applyAlignment="1">
      <alignment horizontal="center" wrapText="1"/>
      <protection/>
    </xf>
    <xf numFmtId="0" fontId="21" fillId="36" borderId="76" xfId="58" applyFill="1" applyBorder="1" applyAlignment="1">
      <alignment horizontal="center" wrapText="1"/>
      <protection/>
    </xf>
    <xf numFmtId="0" fontId="21" fillId="36" borderId="77" xfId="58" applyFill="1" applyBorder="1" applyAlignment="1">
      <alignment horizontal="center" wrapText="1"/>
      <protection/>
    </xf>
    <xf numFmtId="0" fontId="21" fillId="36" borderId="58" xfId="58" applyFill="1" applyBorder="1" applyAlignment="1">
      <alignment horizontal="center" wrapText="1"/>
      <protection/>
    </xf>
    <xf numFmtId="0" fontId="21" fillId="36" borderId="78" xfId="58" applyFill="1" applyBorder="1" applyAlignment="1">
      <alignment horizontal="center" wrapText="1"/>
      <protection/>
    </xf>
    <xf numFmtId="0" fontId="21" fillId="36" borderId="59" xfId="58" applyFill="1" applyBorder="1" applyAlignment="1">
      <alignment horizontal="center" wrapText="1"/>
      <protection/>
    </xf>
    <xf numFmtId="0" fontId="21" fillId="36" borderId="47" xfId="58" applyFill="1" applyBorder="1" applyAlignment="1">
      <alignment horizontal="center"/>
      <protection/>
    </xf>
    <xf numFmtId="0" fontId="21" fillId="36" borderId="48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le_M" xfId="57"/>
    <cellStyle name="Normal_слаломисты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1" name="Cmb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2" name="CmbRegi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3" name="CmdEra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276225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295275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17</xdr:col>
      <xdr:colOff>180975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762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17</xdr:col>
      <xdr:colOff>180975</xdr:colOff>
      <xdr:row>4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8107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16</xdr:col>
      <xdr:colOff>1743075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390525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123825</xdr:colOff>
      <xdr:row>1</xdr:row>
      <xdr:rowOff>28575</xdr:rowOff>
    </xdr:from>
    <xdr:to>
      <xdr:col>43</xdr:col>
      <xdr:colOff>581025</xdr:colOff>
      <xdr:row>3</xdr:row>
      <xdr:rowOff>9525</xdr:rowOff>
    </xdr:to>
    <xdr:pic>
      <xdr:nvPicPr>
        <xdr:cNvPr id="1" name="CmdH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323850"/>
          <a:ext cx="32289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33"/>
  <sheetViews>
    <sheetView zoomScalePageLayoutView="0" workbookViewId="0" topLeftCell="A1">
      <selection activeCell="E17" sqref="E17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37" t="s">
        <v>2</v>
      </c>
      <c r="C2" s="138"/>
      <c r="D2" s="138"/>
      <c r="E2" s="138"/>
      <c r="F2" s="139"/>
    </row>
    <row r="3" spans="2:6" ht="12.75">
      <c r="B3" s="27" t="s">
        <v>50</v>
      </c>
      <c r="C3" s="28"/>
      <c r="D3" s="28"/>
      <c r="E3" s="28"/>
      <c r="F3" s="29"/>
    </row>
    <row r="4" spans="2:6" ht="12.75">
      <c r="B4" s="27"/>
      <c r="C4" s="28"/>
      <c r="D4" s="28"/>
      <c r="E4" s="28"/>
      <c r="F4" s="29"/>
    </row>
    <row r="5" spans="2:6" ht="12.75">
      <c r="B5" s="27" t="s">
        <v>51</v>
      </c>
      <c r="C5" s="28"/>
      <c r="D5" s="28"/>
      <c r="E5" s="28"/>
      <c r="F5" s="29"/>
    </row>
    <row r="6" spans="2:6" ht="12.75">
      <c r="B6" s="27" t="s">
        <v>52</v>
      </c>
      <c r="C6" s="28"/>
      <c r="D6" s="28"/>
      <c r="E6" s="28"/>
      <c r="F6" s="29"/>
    </row>
    <row r="7" spans="2:6" ht="12.75">
      <c r="B7" s="27" t="s">
        <v>53</v>
      </c>
      <c r="C7" s="28"/>
      <c r="D7" s="28"/>
      <c r="E7" s="28"/>
      <c r="F7" s="29"/>
    </row>
    <row r="8" spans="2:6" ht="12.75">
      <c r="B8" s="27" t="s">
        <v>54</v>
      </c>
      <c r="C8" s="28"/>
      <c r="D8" s="28"/>
      <c r="E8" s="28"/>
      <c r="F8" s="29"/>
    </row>
    <row r="9" spans="2:6" ht="12.75">
      <c r="B9" s="27"/>
      <c r="C9" s="28"/>
      <c r="D9" s="28"/>
      <c r="E9" s="28"/>
      <c r="F9" s="29"/>
    </row>
    <row r="10" spans="2:6" ht="12.75">
      <c r="B10" s="27" t="s">
        <v>3</v>
      </c>
      <c r="C10" s="28"/>
      <c r="D10" s="28"/>
      <c r="E10" s="28"/>
      <c r="F10" s="29"/>
    </row>
    <row r="11" spans="2:6" ht="12.75">
      <c r="B11" s="27" t="s">
        <v>4</v>
      </c>
      <c r="C11" s="28"/>
      <c r="D11" s="28"/>
      <c r="E11" s="28"/>
      <c r="F11" s="29"/>
    </row>
    <row r="12" spans="2:6" ht="12.75">
      <c r="B12" s="27"/>
      <c r="C12" s="28"/>
      <c r="D12" s="28"/>
      <c r="E12" s="28"/>
      <c r="F12" s="29"/>
    </row>
    <row r="13" spans="2:6" ht="12.75">
      <c r="B13" s="27" t="s">
        <v>1</v>
      </c>
      <c r="C13" s="28"/>
      <c r="D13" s="28"/>
      <c r="E13" s="28"/>
      <c r="F13" s="29"/>
    </row>
    <row r="14" spans="2:6" ht="12.75">
      <c r="B14" s="140" t="s">
        <v>55</v>
      </c>
      <c r="C14" s="19"/>
      <c r="D14" s="141"/>
      <c r="E14" s="142" t="s">
        <v>56</v>
      </c>
      <c r="F14" s="143"/>
    </row>
    <row r="15" ht="12.75"/>
    <row r="16" spans="2:6" ht="12.75">
      <c r="B16" s="144" t="s">
        <v>57</v>
      </c>
      <c r="C16" s="24"/>
      <c r="D16" s="24"/>
      <c r="E16" s="24"/>
      <c r="F16" s="25"/>
    </row>
    <row r="17" spans="2:6" ht="12.75">
      <c r="B17" s="26" t="s">
        <v>6</v>
      </c>
      <c r="C17" s="21"/>
      <c r="D17" s="21"/>
      <c r="E17" s="171" t="s">
        <v>391</v>
      </c>
      <c r="F17" s="172"/>
    </row>
    <row r="18" spans="2:6" ht="12.75">
      <c r="B18" s="30" t="s">
        <v>7</v>
      </c>
      <c r="C18" s="31"/>
      <c r="D18" s="31"/>
      <c r="E18" s="186" t="s">
        <v>387</v>
      </c>
      <c r="F18" s="187"/>
    </row>
    <row r="20" spans="1:11" ht="12.75">
      <c r="A20" s="261"/>
      <c r="B20" s="262"/>
      <c r="C20" s="263" t="s">
        <v>9</v>
      </c>
      <c r="D20" s="264"/>
      <c r="E20" s="265">
        <v>0.2</v>
      </c>
      <c r="F20" s="264" t="s">
        <v>10</v>
      </c>
      <c r="G20" s="266"/>
      <c r="H20" s="267"/>
      <c r="I20" s="267"/>
      <c r="J20" s="267"/>
      <c r="K20" s="267"/>
    </row>
    <row r="21" spans="1:11" ht="12.75">
      <c r="A21" s="267"/>
      <c r="B21" s="268" t="s">
        <v>5</v>
      </c>
      <c r="C21" s="269"/>
      <c r="D21" s="269"/>
      <c r="E21" s="270"/>
      <c r="F21" s="271"/>
      <c r="G21" s="271"/>
      <c r="H21" s="271"/>
      <c r="I21" s="271"/>
      <c r="J21" s="271"/>
      <c r="K21" s="271"/>
    </row>
    <row r="31" ht="12.75">
      <c r="C31" s="145" t="s">
        <v>58</v>
      </c>
    </row>
    <row r="32" ht="12.75">
      <c r="C32" s="145" t="s">
        <v>59</v>
      </c>
    </row>
    <row r="33" ht="12.75">
      <c r="C33" s="145" t="s">
        <v>60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7.140625" style="0" customWidth="1"/>
  </cols>
  <sheetData>
    <row r="1" spans="1:8" ht="12.75">
      <c r="A1" s="150"/>
      <c r="B1" s="151"/>
      <c r="C1" s="151"/>
      <c r="H1" t="s">
        <v>325</v>
      </c>
    </row>
    <row r="2" spans="1:8" ht="12.75">
      <c r="A2" s="150"/>
      <c r="B2" s="151"/>
      <c r="C2" s="151"/>
      <c r="H2" t="s">
        <v>325</v>
      </c>
    </row>
    <row r="3" spans="1:8" ht="12.75">
      <c r="A3" s="148"/>
      <c r="B3" s="149"/>
      <c r="C3" s="149"/>
      <c r="H3" t="s">
        <v>325</v>
      </c>
    </row>
    <row r="4" spans="1:8" ht="12.75">
      <c r="A4" s="148"/>
      <c r="B4" s="149"/>
      <c r="C4" s="149"/>
      <c r="H4" t="s">
        <v>325</v>
      </c>
    </row>
    <row r="5" spans="1:8" ht="12.75">
      <c r="A5" s="150"/>
      <c r="B5" s="151"/>
      <c r="C5" s="151"/>
      <c r="H5" t="s">
        <v>325</v>
      </c>
    </row>
    <row r="6" spans="1:8" ht="12.75">
      <c r="A6" s="150"/>
      <c r="B6" s="151"/>
      <c r="C6" s="151"/>
      <c r="H6" t="s">
        <v>325</v>
      </c>
    </row>
    <row r="7" spans="1:8" ht="12.75">
      <c r="A7" s="150"/>
      <c r="B7" s="151"/>
      <c r="C7" s="151"/>
      <c r="H7" t="s">
        <v>325</v>
      </c>
    </row>
    <row r="8" spans="1:8" ht="12.75">
      <c r="A8" s="148"/>
      <c r="B8" s="149"/>
      <c r="C8" s="149"/>
      <c r="H8" t="s">
        <v>325</v>
      </c>
    </row>
    <row r="9" spans="1:8" ht="12.75">
      <c r="A9" s="148"/>
      <c r="B9" s="149"/>
      <c r="C9" s="149"/>
      <c r="H9" t="s">
        <v>325</v>
      </c>
    </row>
    <row r="10" spans="1:8" ht="12.75">
      <c r="A10" s="148"/>
      <c r="B10" s="149"/>
      <c r="C10" s="149"/>
      <c r="H10" t="s">
        <v>325</v>
      </c>
    </row>
    <row r="11" spans="1:8" ht="12.75">
      <c r="A11" s="150"/>
      <c r="B11" s="151"/>
      <c r="C11" s="151"/>
      <c r="H11" t="s">
        <v>325</v>
      </c>
    </row>
    <row r="12" spans="1:8" ht="12.75">
      <c r="A12" s="150"/>
      <c r="B12" s="151"/>
      <c r="C12" s="151"/>
      <c r="H12" t="s">
        <v>325</v>
      </c>
    </row>
    <row r="13" spans="1:8" ht="12.75">
      <c r="A13" s="150"/>
      <c r="B13" s="151"/>
      <c r="C13" s="151"/>
      <c r="H13" t="s">
        <v>325</v>
      </c>
    </row>
    <row r="14" spans="1:8" ht="12.75">
      <c r="A14" s="150"/>
      <c r="B14" s="151"/>
      <c r="C14" s="151"/>
      <c r="H14" t="s">
        <v>325</v>
      </c>
    </row>
    <row r="15" spans="1:8" ht="12.75">
      <c r="A15" s="150"/>
      <c r="B15" s="151"/>
      <c r="C15" s="151"/>
      <c r="H15" t="s">
        <v>325</v>
      </c>
    </row>
    <row r="16" spans="1:8" ht="12.75">
      <c r="A16" s="150"/>
      <c r="B16" s="151"/>
      <c r="C16" s="151"/>
      <c r="H16" t="s">
        <v>325</v>
      </c>
    </row>
    <row r="17" spans="1:8" ht="12.75">
      <c r="A17" s="148"/>
      <c r="B17" s="149"/>
      <c r="C17" s="149"/>
      <c r="H17" t="s">
        <v>325</v>
      </c>
    </row>
    <row r="18" spans="1:8" ht="12.75">
      <c r="A18" s="150"/>
      <c r="B18" s="151"/>
      <c r="C18" s="151"/>
      <c r="H18" t="s">
        <v>325</v>
      </c>
    </row>
    <row r="19" spans="1:8" ht="12.75">
      <c r="A19" s="150"/>
      <c r="B19" s="151"/>
      <c r="C19" s="151"/>
      <c r="H19" t="s">
        <v>325</v>
      </c>
    </row>
    <row r="20" spans="1:8" ht="12.75">
      <c r="A20" s="148"/>
      <c r="B20" s="149"/>
      <c r="C20" s="149"/>
      <c r="H20" t="s">
        <v>325</v>
      </c>
    </row>
    <row r="21" spans="1:8" ht="12.75">
      <c r="A21" s="150"/>
      <c r="B21" s="151"/>
      <c r="C21" s="151"/>
      <c r="H21" t="s">
        <v>325</v>
      </c>
    </row>
    <row r="22" spans="1:8" ht="12.75">
      <c r="A22" s="148"/>
      <c r="B22" s="149"/>
      <c r="C22" s="149"/>
      <c r="H22" t="s">
        <v>325</v>
      </c>
    </row>
    <row r="23" spans="1:8" ht="12.75">
      <c r="A23" s="148"/>
      <c r="B23" s="149"/>
      <c r="C23" s="149"/>
      <c r="H23" t="s">
        <v>325</v>
      </c>
    </row>
    <row r="24" spans="1:3" ht="12.75">
      <c r="A24" s="150"/>
      <c r="B24" s="151"/>
      <c r="C24" s="151"/>
    </row>
    <row r="25" spans="1:3" ht="12.75">
      <c r="A25" s="148"/>
      <c r="B25" s="149"/>
      <c r="C25" s="149"/>
    </row>
    <row r="26" spans="1:3" ht="12.75">
      <c r="A26" s="148"/>
      <c r="B26" s="149"/>
      <c r="C26" s="14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B13" sqref="B13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229</v>
      </c>
      <c r="C1" s="279"/>
      <c r="D1" s="279"/>
      <c r="E1" s="280"/>
      <c r="F1" s="280"/>
    </row>
    <row r="2" spans="2:6" ht="12.75">
      <c r="B2" s="278" t="s">
        <v>230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393" t="s">
        <v>231</v>
      </c>
      <c r="B4" s="387" t="s">
        <v>66</v>
      </c>
      <c r="C4" s="389" t="s">
        <v>65</v>
      </c>
      <c r="D4" s="391" t="s">
        <v>232</v>
      </c>
      <c r="E4" s="283"/>
      <c r="F4" s="283"/>
    </row>
    <row r="5" spans="1:6" ht="26.25" thickBot="1">
      <c r="A5" s="394"/>
      <c r="B5" s="388"/>
      <c r="C5" s="390"/>
      <c r="D5" s="392"/>
      <c r="E5" s="284" t="s">
        <v>233</v>
      </c>
      <c r="F5" s="284" t="s">
        <v>234</v>
      </c>
    </row>
    <row r="6" spans="1:6" ht="12.75">
      <c r="A6" s="285" t="str">
        <f aca="true" t="shared" si="0" ref="A6:A37">B6&amp;C6</f>
        <v>ШеварутинДмитрий</v>
      </c>
      <c r="B6" s="286" t="s">
        <v>158</v>
      </c>
      <c r="C6" s="287" t="s">
        <v>145</v>
      </c>
      <c r="D6" s="288" t="s">
        <v>205</v>
      </c>
      <c r="E6" s="289">
        <v>617.4299029651025</v>
      </c>
      <c r="F6" s="290">
        <v>1</v>
      </c>
    </row>
    <row r="7" spans="1:8" ht="12.75">
      <c r="A7" s="291" t="str">
        <f t="shared" si="0"/>
        <v>МелешкевичВиктор</v>
      </c>
      <c r="B7" s="292" t="s">
        <v>159</v>
      </c>
      <c r="C7" s="293" t="s">
        <v>160</v>
      </c>
      <c r="D7" s="294" t="s">
        <v>214</v>
      </c>
      <c r="E7" s="289">
        <v>497.77664954576517</v>
      </c>
      <c r="F7" s="295">
        <v>2</v>
      </c>
      <c r="H7" s="296"/>
    </row>
    <row r="8" spans="1:8" ht="12.75">
      <c r="A8" s="291" t="str">
        <f t="shared" si="0"/>
        <v>ШитовАндрей</v>
      </c>
      <c r="B8" s="292" t="s">
        <v>192</v>
      </c>
      <c r="C8" s="293" t="s">
        <v>172</v>
      </c>
      <c r="D8" s="294" t="s">
        <v>205</v>
      </c>
      <c r="E8" s="289">
        <v>394.4236255649846</v>
      </c>
      <c r="F8" s="295">
        <v>3</v>
      </c>
      <c r="H8" s="296"/>
    </row>
    <row r="9" spans="1:8" ht="12.75">
      <c r="A9" s="291" t="str">
        <f t="shared" si="0"/>
        <v>ГординРоман</v>
      </c>
      <c r="B9" s="292" t="s">
        <v>278</v>
      </c>
      <c r="C9" s="293" t="s">
        <v>279</v>
      </c>
      <c r="D9" s="294" t="s">
        <v>270</v>
      </c>
      <c r="E9" s="289">
        <v>364.5528815087536</v>
      </c>
      <c r="F9" s="295">
        <v>4</v>
      </c>
      <c r="H9" s="296"/>
    </row>
    <row r="10" spans="1:8" ht="12.75">
      <c r="A10" s="291" t="str">
        <f t="shared" si="0"/>
        <v>МилехинДмитрий</v>
      </c>
      <c r="B10" s="292" t="s">
        <v>280</v>
      </c>
      <c r="C10" s="293" t="s">
        <v>145</v>
      </c>
      <c r="D10" s="294" t="s">
        <v>205</v>
      </c>
      <c r="E10" s="289">
        <v>288.7402088441459</v>
      </c>
      <c r="F10" s="295">
        <v>5</v>
      </c>
      <c r="H10" s="296"/>
    </row>
    <row r="11" spans="1:8" ht="12.75">
      <c r="A11" s="291" t="str">
        <f t="shared" si="0"/>
        <v>ИсламовДенис</v>
      </c>
      <c r="B11" s="292" t="s">
        <v>227</v>
      </c>
      <c r="C11" s="293" t="s">
        <v>228</v>
      </c>
      <c r="D11" s="294" t="s">
        <v>205</v>
      </c>
      <c r="E11" s="289">
        <v>212.348393331927</v>
      </c>
      <c r="F11" s="295">
        <v>6</v>
      </c>
      <c r="H11" s="296"/>
    </row>
    <row r="12" spans="1:8" ht="12.75">
      <c r="A12" s="291" t="str">
        <f t="shared" si="0"/>
        <v>АнинМаксим</v>
      </c>
      <c r="B12" s="317" t="s">
        <v>154</v>
      </c>
      <c r="C12" s="293" t="s">
        <v>147</v>
      </c>
      <c r="D12" s="294" t="s">
        <v>281</v>
      </c>
      <c r="E12" s="289">
        <v>154.3054399503804</v>
      </c>
      <c r="F12" s="295">
        <v>7</v>
      </c>
      <c r="H12" s="296"/>
    </row>
    <row r="13" spans="1:8" ht="12.75">
      <c r="A13" s="291" t="str">
        <f t="shared" si="0"/>
        <v>РычковАлексей</v>
      </c>
      <c r="B13" s="292" t="s">
        <v>140</v>
      </c>
      <c r="C13" s="293" t="s">
        <v>141</v>
      </c>
      <c r="D13" s="294" t="s">
        <v>205</v>
      </c>
      <c r="E13" s="289">
        <v>150.54305619742843</v>
      </c>
      <c r="F13" s="295">
        <v>8</v>
      </c>
      <c r="H13" s="296"/>
    </row>
    <row r="14" spans="1:8" ht="12.75">
      <c r="A14" s="291" t="str">
        <f t="shared" si="0"/>
        <v>РязанцевКирилл</v>
      </c>
      <c r="B14" s="297" t="s">
        <v>150</v>
      </c>
      <c r="C14" s="298" t="s">
        <v>151</v>
      </c>
      <c r="D14" s="299" t="s">
        <v>205</v>
      </c>
      <c r="E14" s="289">
        <v>139.78418426755022</v>
      </c>
      <c r="F14" s="295">
        <v>9</v>
      </c>
      <c r="H14" s="296"/>
    </row>
    <row r="15" spans="1:8" ht="12.75">
      <c r="A15" s="291" t="str">
        <f t="shared" si="0"/>
        <v>ДергачевМихаил</v>
      </c>
      <c r="B15" s="292" t="s">
        <v>282</v>
      </c>
      <c r="C15" s="293" t="s">
        <v>176</v>
      </c>
      <c r="D15" s="294" t="s">
        <v>270</v>
      </c>
      <c r="E15" s="289">
        <v>124.3062155803301</v>
      </c>
      <c r="F15" s="295">
        <v>10</v>
      </c>
      <c r="H15" s="296"/>
    </row>
    <row r="16" spans="1:8" ht="12.75">
      <c r="A16" s="291" t="str">
        <f t="shared" si="0"/>
        <v>КороткихДмитрий</v>
      </c>
      <c r="B16" s="292" t="s">
        <v>144</v>
      </c>
      <c r="C16" s="293" t="s">
        <v>145</v>
      </c>
      <c r="D16" s="294" t="s">
        <v>207</v>
      </c>
      <c r="E16" s="289">
        <v>117.27781352078821</v>
      </c>
      <c r="F16" s="295">
        <v>11</v>
      </c>
      <c r="H16" s="296"/>
    </row>
    <row r="17" spans="1:8" ht="12.75">
      <c r="A17" s="291" t="str">
        <f t="shared" si="0"/>
        <v>КресманГеоргий</v>
      </c>
      <c r="B17" s="292" t="s">
        <v>201</v>
      </c>
      <c r="C17" s="293" t="s">
        <v>202</v>
      </c>
      <c r="D17" s="294" t="s">
        <v>205</v>
      </c>
      <c r="E17" s="289">
        <v>112.6525200793691</v>
      </c>
      <c r="F17" s="295">
        <v>12</v>
      </c>
      <c r="H17" s="296"/>
    </row>
    <row r="18" spans="1:8" ht="12.75">
      <c r="A18" s="291" t="str">
        <f t="shared" si="0"/>
        <v>ЦоколовАлексей</v>
      </c>
      <c r="B18" s="292" t="s">
        <v>157</v>
      </c>
      <c r="C18" s="293" t="s">
        <v>141</v>
      </c>
      <c r="D18" s="294" t="s">
        <v>205</v>
      </c>
      <c r="E18" s="289">
        <v>95.34480084610797</v>
      </c>
      <c r="F18" s="295">
        <v>13</v>
      </c>
      <c r="H18" s="296"/>
    </row>
    <row r="19" spans="1:8" ht="12.75">
      <c r="A19" s="291" t="str">
        <f t="shared" si="0"/>
        <v>ТорлоповЮрий</v>
      </c>
      <c r="B19" s="292" t="s">
        <v>166</v>
      </c>
      <c r="C19" s="293" t="s">
        <v>167</v>
      </c>
      <c r="D19" s="294" t="s">
        <v>216</v>
      </c>
      <c r="E19" s="289">
        <v>87.12325462929579</v>
      </c>
      <c r="F19" s="295">
        <v>14</v>
      </c>
      <c r="H19" s="296"/>
    </row>
    <row r="20" spans="1:8" ht="12.75">
      <c r="A20" s="291" t="str">
        <f t="shared" si="0"/>
        <v>АлексеевЮрий</v>
      </c>
      <c r="B20" s="292" t="s">
        <v>242</v>
      </c>
      <c r="C20" s="293" t="s">
        <v>167</v>
      </c>
      <c r="D20" s="294" t="s">
        <v>205</v>
      </c>
      <c r="E20" s="289">
        <v>85.07918823726862</v>
      </c>
      <c r="F20" s="295">
        <v>15</v>
      </c>
      <c r="H20" s="296"/>
    </row>
    <row r="21" spans="1:8" ht="12.75">
      <c r="A21" s="291" t="str">
        <f t="shared" si="0"/>
        <v>ШвыревМаксим</v>
      </c>
      <c r="B21" s="292" t="s">
        <v>283</v>
      </c>
      <c r="C21" s="293" t="s">
        <v>147</v>
      </c>
      <c r="D21" s="294" t="s">
        <v>207</v>
      </c>
      <c r="E21" s="289">
        <v>81.3896022605637</v>
      </c>
      <c r="F21" s="295">
        <v>16</v>
      </c>
      <c r="H21" s="296"/>
    </row>
    <row r="22" spans="1:8" ht="12.75">
      <c r="A22" s="291" t="str">
        <f t="shared" si="0"/>
        <v>ТелегинНиколай</v>
      </c>
      <c r="B22" s="292" t="s">
        <v>247</v>
      </c>
      <c r="C22" s="293" t="s">
        <v>248</v>
      </c>
      <c r="D22" s="299" t="s">
        <v>205</v>
      </c>
      <c r="E22" s="289">
        <v>74.39626986436343</v>
      </c>
      <c r="F22" s="295">
        <v>17</v>
      </c>
      <c r="H22" s="296"/>
    </row>
    <row r="23" spans="1:8" ht="12.75">
      <c r="A23" s="291" t="str">
        <f t="shared" si="0"/>
        <v>ВиноградовГлеб</v>
      </c>
      <c r="B23" s="292" t="s">
        <v>284</v>
      </c>
      <c r="C23" s="293" t="s">
        <v>285</v>
      </c>
      <c r="D23" s="294"/>
      <c r="E23" s="289">
        <v>72.82909260955851</v>
      </c>
      <c r="F23" s="295">
        <v>18</v>
      </c>
      <c r="H23" s="296"/>
    </row>
    <row r="24" spans="1:8" ht="12.75">
      <c r="A24" s="291" t="str">
        <f t="shared" si="0"/>
        <v>ХорольскийАндрей</v>
      </c>
      <c r="B24" s="292" t="s">
        <v>240</v>
      </c>
      <c r="C24" s="293" t="s">
        <v>172</v>
      </c>
      <c r="D24" s="294" t="s">
        <v>286</v>
      </c>
      <c r="E24" s="289">
        <v>63.362367003124206</v>
      </c>
      <c r="F24" s="295">
        <v>19</v>
      </c>
      <c r="H24" s="296"/>
    </row>
    <row r="25" spans="1:8" ht="12.75">
      <c r="A25" s="291" t="str">
        <f t="shared" si="0"/>
        <v>БалашовМихаил</v>
      </c>
      <c r="B25" s="292" t="s">
        <v>175</v>
      </c>
      <c r="C25" s="293" t="s">
        <v>176</v>
      </c>
      <c r="D25" s="294" t="s">
        <v>205</v>
      </c>
      <c r="E25" s="289">
        <v>57.61414337433743</v>
      </c>
      <c r="F25" s="295">
        <v>20</v>
      </c>
      <c r="H25" s="296"/>
    </row>
    <row r="26" spans="1:8" ht="12.75">
      <c r="A26" s="291" t="str">
        <f t="shared" si="0"/>
        <v>СусловАлександр</v>
      </c>
      <c r="B26" s="292" t="s">
        <v>253</v>
      </c>
      <c r="C26" s="293" t="s">
        <v>239</v>
      </c>
      <c r="D26" s="294" t="s">
        <v>207</v>
      </c>
      <c r="E26" s="289">
        <v>48.76403186673873</v>
      </c>
      <c r="F26" s="295">
        <v>21</v>
      </c>
      <c r="H26" s="296"/>
    </row>
    <row r="27" spans="1:8" ht="12.75">
      <c r="A27" s="291" t="str">
        <f t="shared" si="0"/>
        <v>ШалаевИван</v>
      </c>
      <c r="B27" s="292" t="s">
        <v>287</v>
      </c>
      <c r="C27" s="293" t="s">
        <v>149</v>
      </c>
      <c r="D27" s="294" t="s">
        <v>270</v>
      </c>
      <c r="E27" s="289">
        <v>42.08363596005308</v>
      </c>
      <c r="F27" s="295">
        <v>22</v>
      </c>
      <c r="H27" s="296"/>
    </row>
    <row r="28" spans="1:8" ht="12.75">
      <c r="A28" s="291" t="str">
        <f t="shared" si="0"/>
        <v>КозловТарас</v>
      </c>
      <c r="B28" s="292" t="s">
        <v>288</v>
      </c>
      <c r="C28" s="293" t="s">
        <v>289</v>
      </c>
      <c r="D28" s="294"/>
      <c r="E28" s="289">
        <v>37.72017525134963</v>
      </c>
      <c r="F28" s="295">
        <v>23</v>
      </c>
      <c r="H28" s="296"/>
    </row>
    <row r="29" spans="1:8" ht="12.75">
      <c r="A29" s="291" t="str">
        <f t="shared" si="0"/>
        <v>ЮсиповГаяз</v>
      </c>
      <c r="B29" s="292" t="s">
        <v>290</v>
      </c>
      <c r="C29" s="293" t="s">
        <v>291</v>
      </c>
      <c r="D29" s="294"/>
      <c r="E29" s="289">
        <v>28.30950248997195</v>
      </c>
      <c r="F29" s="295">
        <v>24</v>
      </c>
      <c r="H29" s="296"/>
    </row>
    <row r="30" spans="1:8" ht="12.75">
      <c r="A30" s="291" t="str">
        <f t="shared" si="0"/>
        <v>СеминСергей</v>
      </c>
      <c r="B30" s="292" t="s">
        <v>243</v>
      </c>
      <c r="C30" s="293" t="s">
        <v>183</v>
      </c>
      <c r="D30" s="294" t="s">
        <v>205</v>
      </c>
      <c r="E30" s="289">
        <v>25.344946801249684</v>
      </c>
      <c r="F30" s="295">
        <v>25</v>
      </c>
      <c r="H30" s="296"/>
    </row>
    <row r="31" spans="1:8" ht="12.75">
      <c r="A31" s="291" t="str">
        <f t="shared" si="0"/>
        <v>АндреевВадим</v>
      </c>
      <c r="B31" s="292" t="s">
        <v>292</v>
      </c>
      <c r="C31" s="293" t="s">
        <v>293</v>
      </c>
      <c r="D31" s="299" t="s">
        <v>270</v>
      </c>
      <c r="E31" s="289">
        <v>18.456466577425253</v>
      </c>
      <c r="F31" s="295">
        <v>26</v>
      </c>
      <c r="H31" s="296"/>
    </row>
    <row r="32" spans="1:8" ht="12.75">
      <c r="A32" s="291" t="str">
        <f t="shared" si="0"/>
        <v>АбдаловАлексей</v>
      </c>
      <c r="B32" s="292" t="s">
        <v>294</v>
      </c>
      <c r="C32" s="293" t="s">
        <v>141</v>
      </c>
      <c r="D32" s="299" t="s">
        <v>270</v>
      </c>
      <c r="E32" s="289">
        <v>18.456466577425253</v>
      </c>
      <c r="F32" s="295">
        <v>26</v>
      </c>
      <c r="H32" s="296"/>
    </row>
    <row r="33" spans="1:8" ht="12.75">
      <c r="A33" s="291" t="str">
        <f t="shared" si="0"/>
        <v>КудреватыхАлександр</v>
      </c>
      <c r="B33" s="292" t="s">
        <v>254</v>
      </c>
      <c r="C33" s="293" t="s">
        <v>239</v>
      </c>
      <c r="D33" s="299" t="s">
        <v>205</v>
      </c>
      <c r="E33" s="289">
        <v>16.42172652091116</v>
      </c>
      <c r="F33" s="295">
        <v>28</v>
      </c>
      <c r="H33" s="296"/>
    </row>
    <row r="34" spans="1:8" ht="12.75">
      <c r="A34" s="291" t="str">
        <f t="shared" si="0"/>
        <v>ЧебанокРоман</v>
      </c>
      <c r="B34" s="292" t="s">
        <v>295</v>
      </c>
      <c r="C34" s="293" t="s">
        <v>279</v>
      </c>
      <c r="D34" s="299" t="s">
        <v>270</v>
      </c>
      <c r="E34" s="289">
        <v>16.42172652091116</v>
      </c>
      <c r="F34" s="295">
        <v>28</v>
      </c>
      <c r="H34" s="296"/>
    </row>
    <row r="35" spans="1:8" ht="12.75">
      <c r="A35" s="291" t="str">
        <f t="shared" si="0"/>
        <v>НикитинАлександр</v>
      </c>
      <c r="B35" s="292" t="s">
        <v>296</v>
      </c>
      <c r="C35" s="293" t="s">
        <v>239</v>
      </c>
      <c r="D35" s="299" t="s">
        <v>270</v>
      </c>
      <c r="E35" s="289">
        <v>16.35716979360447</v>
      </c>
      <c r="F35" s="295">
        <v>30</v>
      </c>
      <c r="H35" s="296"/>
    </row>
    <row r="36" spans="1:8" ht="12.75">
      <c r="A36" s="291" t="str">
        <f t="shared" si="0"/>
        <v>ТягурТимофей</v>
      </c>
      <c r="B36" s="292" t="s">
        <v>137</v>
      </c>
      <c r="C36" s="293" t="s">
        <v>249</v>
      </c>
      <c r="D36" s="294" t="s">
        <v>205</v>
      </c>
      <c r="E36" s="289">
        <v>15.898026315789478</v>
      </c>
      <c r="F36" s="295">
        <v>31</v>
      </c>
      <c r="H36" s="296"/>
    </row>
    <row r="37" spans="1:8" ht="12.75">
      <c r="A37" s="291" t="str">
        <f t="shared" si="0"/>
        <v>МисерваИван</v>
      </c>
      <c r="B37" s="300" t="s">
        <v>297</v>
      </c>
      <c r="C37" s="298" t="s">
        <v>149</v>
      </c>
      <c r="D37" s="299"/>
      <c r="E37" s="289">
        <v>14.322429737090378</v>
      </c>
      <c r="F37" s="295">
        <v>32</v>
      </c>
      <c r="H37" s="296"/>
    </row>
    <row r="38" spans="1:8" ht="12.75">
      <c r="A38" s="291" t="str">
        <f aca="true" t="shared" si="1" ref="A38:A63">B38&amp;C38</f>
        <v>БарулинАндрей</v>
      </c>
      <c r="B38" s="292" t="s">
        <v>298</v>
      </c>
      <c r="C38" s="293" t="s">
        <v>172</v>
      </c>
      <c r="D38" s="294"/>
      <c r="E38" s="289">
        <v>14.322429737090378</v>
      </c>
      <c r="F38" s="295">
        <v>32</v>
      </c>
      <c r="H38" s="296"/>
    </row>
    <row r="39" spans="1:8" ht="12.75">
      <c r="A39" s="291" t="str">
        <f t="shared" si="1"/>
        <v>АбрамовАндрей</v>
      </c>
      <c r="B39" s="292" t="s">
        <v>299</v>
      </c>
      <c r="C39" s="293" t="s">
        <v>172</v>
      </c>
      <c r="D39" s="294" t="s">
        <v>270</v>
      </c>
      <c r="E39" s="289">
        <v>14.271728607365457</v>
      </c>
      <c r="F39" s="295">
        <v>34</v>
      </c>
      <c r="H39" s="296"/>
    </row>
    <row r="40" spans="1:8" ht="12.75">
      <c r="A40" s="291" t="str">
        <f t="shared" si="1"/>
        <v>ИстоминДмитрий</v>
      </c>
      <c r="B40" s="300" t="s">
        <v>300</v>
      </c>
      <c r="C40" s="298" t="s">
        <v>145</v>
      </c>
      <c r="D40" s="294" t="s">
        <v>270</v>
      </c>
      <c r="E40" s="289">
        <v>14.271728607365457</v>
      </c>
      <c r="F40" s="295">
        <v>34</v>
      </c>
      <c r="H40" s="296"/>
    </row>
    <row r="41" spans="1:8" ht="12.75">
      <c r="A41" s="291" t="str">
        <f t="shared" si="1"/>
        <v>ГулягинАлексей</v>
      </c>
      <c r="B41" s="292" t="s">
        <v>301</v>
      </c>
      <c r="C41" s="293" t="s">
        <v>141</v>
      </c>
      <c r="D41" s="294"/>
      <c r="E41" s="289">
        <v>11.445412817891771</v>
      </c>
      <c r="F41" s="295">
        <v>36</v>
      </c>
      <c r="H41" s="296"/>
    </row>
    <row r="42" spans="1:8" ht="12.75">
      <c r="A42" s="291" t="str">
        <f t="shared" si="1"/>
        <v>ДареевАлдар</v>
      </c>
      <c r="B42" s="292" t="s">
        <v>302</v>
      </c>
      <c r="C42" s="293" t="s">
        <v>303</v>
      </c>
      <c r="D42" s="299" t="s">
        <v>270</v>
      </c>
      <c r="E42" s="289">
        <v>11.445412817891771</v>
      </c>
      <c r="F42" s="295">
        <v>36</v>
      </c>
      <c r="H42" s="296"/>
    </row>
    <row r="43" spans="1:8" ht="12.75">
      <c r="A43" s="291" t="str">
        <f t="shared" si="1"/>
        <v>ПавловНикита</v>
      </c>
      <c r="B43" s="301" t="s">
        <v>304</v>
      </c>
      <c r="C43" s="302" t="s">
        <v>305</v>
      </c>
      <c r="D43" s="294" t="s">
        <v>306</v>
      </c>
      <c r="E43" s="289">
        <v>11.157921457020295</v>
      </c>
      <c r="F43" s="295">
        <v>38</v>
      </c>
      <c r="H43" s="296"/>
    </row>
    <row r="44" spans="1:8" ht="12.75">
      <c r="A44" s="291" t="str">
        <f t="shared" si="1"/>
        <v>МогилевИлья</v>
      </c>
      <c r="B44" s="292" t="s">
        <v>307</v>
      </c>
      <c r="C44" s="293" t="s">
        <v>169</v>
      </c>
      <c r="D44" s="294" t="s">
        <v>270</v>
      </c>
      <c r="E44" s="289">
        <v>9.123181400506203</v>
      </c>
      <c r="F44" s="295">
        <v>39</v>
      </c>
      <c r="H44" s="296"/>
    </row>
    <row r="45" spans="1:8" ht="12.75">
      <c r="A45" s="291" t="str">
        <f t="shared" si="1"/>
        <v>АгафоновАлександр</v>
      </c>
      <c r="B45" s="301" t="s">
        <v>308</v>
      </c>
      <c r="C45" s="302" t="s">
        <v>239</v>
      </c>
      <c r="D45" s="294" t="s">
        <v>270</v>
      </c>
      <c r="E45" s="289">
        <v>9.123181400506203</v>
      </c>
      <c r="F45" s="295">
        <v>39</v>
      </c>
      <c r="H45" s="296"/>
    </row>
    <row r="46" spans="1:8" ht="12.75">
      <c r="A46" s="291" t="str">
        <f t="shared" si="1"/>
        <v>ЛукинВиталий</v>
      </c>
      <c r="B46" s="292" t="s">
        <v>309</v>
      </c>
      <c r="C46" s="293" t="s">
        <v>187</v>
      </c>
      <c r="D46" s="294" t="s">
        <v>205</v>
      </c>
      <c r="E46" s="289">
        <v>4.861055845987778</v>
      </c>
      <c r="F46" s="295">
        <v>41</v>
      </c>
      <c r="H46" s="296"/>
    </row>
    <row r="47" spans="1:8" ht="12.75">
      <c r="A47" s="291" t="str">
        <f t="shared" si="1"/>
        <v>АнтоновАнтон</v>
      </c>
      <c r="B47" s="303" t="s">
        <v>310</v>
      </c>
      <c r="C47" s="304" t="s">
        <v>153</v>
      </c>
      <c r="D47" s="294"/>
      <c r="E47" s="289">
        <v>4.861055845987778</v>
      </c>
      <c r="F47" s="295">
        <v>41</v>
      </c>
      <c r="H47" s="296"/>
    </row>
    <row r="48" spans="1:8" ht="12.75">
      <c r="A48" s="291" t="str">
        <f t="shared" si="1"/>
        <v>ПудовИван</v>
      </c>
      <c r="B48" s="305" t="s">
        <v>311</v>
      </c>
      <c r="C48" s="306" t="s">
        <v>149</v>
      </c>
      <c r="D48" s="294" t="s">
        <v>205</v>
      </c>
      <c r="E48" s="289">
        <v>2.826315789473685</v>
      </c>
      <c r="F48" s="295">
        <v>43</v>
      </c>
      <c r="H48" s="296"/>
    </row>
    <row r="49" spans="1:8" ht="12.75">
      <c r="A49" s="291" t="str">
        <f t="shared" si="1"/>
        <v>БажутовАртем</v>
      </c>
      <c r="B49" s="305" t="s">
        <v>138</v>
      </c>
      <c r="C49" s="306" t="s">
        <v>139</v>
      </c>
      <c r="D49" s="294" t="s">
        <v>206</v>
      </c>
      <c r="E49" s="289">
        <v>2.826315789473685</v>
      </c>
      <c r="F49" s="295">
        <v>43</v>
      </c>
      <c r="H49" s="296"/>
    </row>
    <row r="50" spans="1:8" ht="12.75">
      <c r="A50" s="291" t="str">
        <f t="shared" si="1"/>
        <v>АдлиФаррух</v>
      </c>
      <c r="B50" s="305" t="s">
        <v>312</v>
      </c>
      <c r="C50" s="306" t="s">
        <v>313</v>
      </c>
      <c r="D50" s="294" t="s">
        <v>205</v>
      </c>
      <c r="E50" s="289">
        <v>2.826315789473685</v>
      </c>
      <c r="F50" s="295">
        <v>43</v>
      </c>
      <c r="H50" s="296"/>
    </row>
    <row r="51" spans="1:8" ht="12.75">
      <c r="A51" s="291" t="str">
        <f t="shared" si="1"/>
        <v>ПотаповДмитрий</v>
      </c>
      <c r="B51" s="307" t="s">
        <v>314</v>
      </c>
      <c r="C51" s="308" t="s">
        <v>145</v>
      </c>
      <c r="D51" s="294"/>
      <c r="E51" s="289">
        <v>2.826315789473685</v>
      </c>
      <c r="F51" s="295">
        <v>43</v>
      </c>
      <c r="H51" s="296"/>
    </row>
    <row r="52" spans="1:8" ht="12.75">
      <c r="A52" s="291" t="str">
        <f t="shared" si="1"/>
        <v>АнтоновАнтон</v>
      </c>
      <c r="B52" s="309" t="s">
        <v>310</v>
      </c>
      <c r="C52" s="310" t="s">
        <v>153</v>
      </c>
      <c r="D52" s="294"/>
      <c r="E52" s="289">
        <v>2.826315789473685</v>
      </c>
      <c r="F52" s="295">
        <v>43</v>
      </c>
      <c r="H52" s="296"/>
    </row>
    <row r="53" spans="1:8" ht="12.75">
      <c r="A53" s="291" t="str">
        <f t="shared" si="1"/>
        <v>СафроновПетр</v>
      </c>
      <c r="B53" s="292" t="s">
        <v>315</v>
      </c>
      <c r="C53" s="293" t="s">
        <v>316</v>
      </c>
      <c r="D53" s="294"/>
      <c r="E53" s="289">
        <v>2.826315789473685</v>
      </c>
      <c r="F53" s="295">
        <v>43</v>
      </c>
      <c r="H53" s="296"/>
    </row>
    <row r="54" spans="1:8" ht="12.75">
      <c r="A54" s="291" t="str">
        <f t="shared" si="1"/>
        <v>ТарасюкДмитрий</v>
      </c>
      <c r="B54" s="292" t="s">
        <v>317</v>
      </c>
      <c r="C54" s="293" t="s">
        <v>145</v>
      </c>
      <c r="D54" s="299"/>
      <c r="E54" s="289">
        <v>2.826315789473685</v>
      </c>
      <c r="F54" s="295">
        <v>43</v>
      </c>
      <c r="H54" s="296"/>
    </row>
    <row r="55" spans="1:8" ht="12.75">
      <c r="A55" s="291" t="str">
        <f t="shared" si="1"/>
        <v>КрупинДмитрий</v>
      </c>
      <c r="B55" s="292" t="s">
        <v>318</v>
      </c>
      <c r="C55" s="293" t="s">
        <v>145</v>
      </c>
      <c r="D55" s="294" t="s">
        <v>205</v>
      </c>
      <c r="E55" s="289">
        <v>2.826315789473685</v>
      </c>
      <c r="F55" s="295">
        <v>43</v>
      </c>
      <c r="H55" s="296"/>
    </row>
    <row r="56" spans="1:8" ht="12.75">
      <c r="A56" s="291" t="str">
        <f t="shared" si="1"/>
        <v>СтепанищевАндрей</v>
      </c>
      <c r="B56" s="292" t="s">
        <v>171</v>
      </c>
      <c r="C56" s="293" t="s">
        <v>172</v>
      </c>
      <c r="D56" s="299" t="s">
        <v>218</v>
      </c>
      <c r="E56" s="289">
        <v>2.826315789473685</v>
      </c>
      <c r="F56" s="295">
        <v>43</v>
      </c>
      <c r="H56" s="296"/>
    </row>
    <row r="57" spans="1:8" ht="12.75">
      <c r="A57" s="291" t="str">
        <f t="shared" si="1"/>
        <v>СерегинТимур</v>
      </c>
      <c r="B57" s="301" t="s">
        <v>199</v>
      </c>
      <c r="C57" s="302" t="s">
        <v>200</v>
      </c>
      <c r="D57" s="294" t="s">
        <v>205</v>
      </c>
      <c r="E57" s="289">
        <v>2.0347400565140927</v>
      </c>
      <c r="F57" s="295">
        <v>52</v>
      </c>
      <c r="H57" s="296"/>
    </row>
    <row r="58" spans="1:8" ht="12.75">
      <c r="A58" s="291">
        <f t="shared" si="1"/>
      </c>
      <c r="B58" s="301"/>
      <c r="C58" s="302"/>
      <c r="D58" s="294"/>
      <c r="E58" s="289"/>
      <c r="F58" s="295"/>
      <c r="H58" s="296"/>
    </row>
    <row r="59" spans="1:8" ht="12.75">
      <c r="A59" s="291">
        <f t="shared" si="1"/>
      </c>
      <c r="B59" s="303"/>
      <c r="C59" s="304"/>
      <c r="D59" s="294"/>
      <c r="E59" s="289"/>
      <c r="F59" s="295"/>
      <c r="H59" s="296"/>
    </row>
    <row r="60" spans="1:8" ht="12.75">
      <c r="A60" s="291">
        <f t="shared" si="1"/>
      </c>
      <c r="B60" s="301"/>
      <c r="C60" s="302"/>
      <c r="D60" s="294"/>
      <c r="E60" s="289"/>
      <c r="F60" s="295"/>
      <c r="H60" s="296"/>
    </row>
    <row r="61" spans="1:8" ht="12.75">
      <c r="A61" s="291">
        <f t="shared" si="1"/>
      </c>
      <c r="B61" s="301"/>
      <c r="C61" s="302"/>
      <c r="D61" s="294"/>
      <c r="E61" s="289"/>
      <c r="F61" s="295"/>
      <c r="H61" s="296"/>
    </row>
    <row r="62" spans="1:8" ht="12.75">
      <c r="A62" s="291">
        <f t="shared" si="1"/>
      </c>
      <c r="B62" s="301"/>
      <c r="C62" s="302"/>
      <c r="D62" s="294"/>
      <c r="E62" s="289"/>
      <c r="F62" s="295"/>
      <c r="H62" s="296"/>
    </row>
    <row r="63" spans="1:8" ht="13.5" thickBot="1">
      <c r="A63" s="311">
        <f t="shared" si="1"/>
      </c>
      <c r="B63" s="312"/>
      <c r="C63" s="313"/>
      <c r="D63" s="314"/>
      <c r="E63" s="315"/>
      <c r="F63" s="316"/>
      <c r="H63" s="296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">
      <selection activeCell="E22" sqref="E22:F69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229</v>
      </c>
      <c r="C1" s="279"/>
      <c r="D1" s="279"/>
      <c r="E1" s="280"/>
      <c r="F1" s="280"/>
    </row>
    <row r="2" spans="2:6" ht="12.75">
      <c r="B2" s="278" t="s">
        <v>236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393" t="s">
        <v>231</v>
      </c>
      <c r="B4" s="387" t="s">
        <v>66</v>
      </c>
      <c r="C4" s="389" t="s">
        <v>65</v>
      </c>
      <c r="D4" s="391" t="s">
        <v>232</v>
      </c>
      <c r="E4" s="283"/>
      <c r="F4" s="283"/>
    </row>
    <row r="5" spans="1:6" ht="26.25" thickBot="1">
      <c r="A5" s="394"/>
      <c r="B5" s="388"/>
      <c r="C5" s="390"/>
      <c r="D5" s="392"/>
      <c r="E5" s="284" t="s">
        <v>233</v>
      </c>
      <c r="F5" s="284" t="s">
        <v>234</v>
      </c>
    </row>
    <row r="6" spans="1:6" ht="12.75">
      <c r="A6" s="285" t="str">
        <f aca="true" t="shared" si="0" ref="A6:A37">B6&amp;C6</f>
        <v>ЗеленоваНадежда</v>
      </c>
      <c r="B6" s="286" t="s">
        <v>258</v>
      </c>
      <c r="C6" s="287" t="s">
        <v>195</v>
      </c>
      <c r="D6" s="288" t="s">
        <v>205</v>
      </c>
      <c r="E6" s="289">
        <v>621.4842722578547</v>
      </c>
      <c r="F6" s="290">
        <v>1</v>
      </c>
    </row>
    <row r="7" spans="1:8" ht="12.75">
      <c r="A7" s="291" t="str">
        <f t="shared" si="0"/>
        <v>СеменоваПолина</v>
      </c>
      <c r="B7" s="292" t="s">
        <v>259</v>
      </c>
      <c r="C7" s="293" t="s">
        <v>260</v>
      </c>
      <c r="D7" s="294" t="s">
        <v>205</v>
      </c>
      <c r="E7" s="289">
        <v>544.5023269456083</v>
      </c>
      <c r="F7" s="295">
        <v>2</v>
      </c>
      <c r="H7" s="296"/>
    </row>
    <row r="8" spans="1:8" ht="12.75">
      <c r="A8" s="291" t="str">
        <f t="shared" si="0"/>
        <v>БабийАнжелика</v>
      </c>
      <c r="B8" s="292" t="s">
        <v>261</v>
      </c>
      <c r="C8" s="293" t="s">
        <v>203</v>
      </c>
      <c r="D8" s="294" t="s">
        <v>205</v>
      </c>
      <c r="E8" s="289">
        <v>493.6843023152247</v>
      </c>
      <c r="F8" s="295">
        <v>3</v>
      </c>
      <c r="H8" s="296"/>
    </row>
    <row r="9" spans="1:8" ht="12.75">
      <c r="A9" s="291" t="str">
        <f t="shared" si="0"/>
        <v>ЛысенкоКристина</v>
      </c>
      <c r="B9" s="292" t="s">
        <v>161</v>
      </c>
      <c r="C9" s="293" t="s">
        <v>162</v>
      </c>
      <c r="D9" s="294" t="s">
        <v>205</v>
      </c>
      <c r="E9" s="289">
        <v>235.12067419834295</v>
      </c>
      <c r="F9" s="295">
        <v>4</v>
      </c>
      <c r="H9" s="296"/>
    </row>
    <row r="10" spans="1:8" ht="12.75">
      <c r="A10" s="291" t="str">
        <f t="shared" si="0"/>
        <v>ФадинаОльга</v>
      </c>
      <c r="B10" s="292" t="s">
        <v>262</v>
      </c>
      <c r="C10" s="293" t="s">
        <v>181</v>
      </c>
      <c r="D10" s="294" t="s">
        <v>205</v>
      </c>
      <c r="E10" s="289">
        <v>200.3629446637984</v>
      </c>
      <c r="F10" s="295">
        <v>5</v>
      </c>
      <c r="H10" s="296"/>
    </row>
    <row r="11" spans="1:8" ht="12.75">
      <c r="A11" s="291" t="str">
        <f t="shared" si="0"/>
        <v>КулагинаЮлия</v>
      </c>
      <c r="B11" s="292" t="s">
        <v>196</v>
      </c>
      <c r="C11" s="293" t="s">
        <v>197</v>
      </c>
      <c r="D11" s="294" t="s">
        <v>205</v>
      </c>
      <c r="E11" s="289">
        <v>159.1726681694555</v>
      </c>
      <c r="F11" s="295">
        <v>6</v>
      </c>
      <c r="H11" s="296"/>
    </row>
    <row r="12" spans="1:8" ht="12.75">
      <c r="A12" s="291" t="str">
        <f t="shared" si="0"/>
        <v>СурмачЕкатерина</v>
      </c>
      <c r="B12" s="292" t="s">
        <v>263</v>
      </c>
      <c r="C12" s="293" t="s">
        <v>264</v>
      </c>
      <c r="D12" s="294" t="s">
        <v>207</v>
      </c>
      <c r="E12" s="289">
        <v>145.84598466606096</v>
      </c>
      <c r="F12" s="295">
        <v>7</v>
      </c>
      <c r="H12" s="296"/>
    </row>
    <row r="13" spans="1:8" ht="12.75">
      <c r="A13" s="291" t="str">
        <f t="shared" si="0"/>
        <v>ВасильеваАнна</v>
      </c>
      <c r="B13" s="292" t="s">
        <v>164</v>
      </c>
      <c r="C13" s="293" t="s">
        <v>165</v>
      </c>
      <c r="D13" s="294" t="s">
        <v>205</v>
      </c>
      <c r="E13" s="289">
        <v>97.59079808157333</v>
      </c>
      <c r="F13" s="295">
        <v>8</v>
      </c>
      <c r="H13" s="296"/>
    </row>
    <row r="14" spans="1:8" ht="12.75">
      <c r="A14" s="291" t="str">
        <f t="shared" si="0"/>
        <v>ИсаеваЮлия</v>
      </c>
      <c r="B14" s="297" t="s">
        <v>265</v>
      </c>
      <c r="C14" s="298" t="s">
        <v>197</v>
      </c>
      <c r="D14" s="299" t="s">
        <v>266</v>
      </c>
      <c r="E14" s="289">
        <v>94.87303917765983</v>
      </c>
      <c r="F14" s="295">
        <v>9</v>
      </c>
      <c r="H14" s="296"/>
    </row>
    <row r="15" spans="1:8" ht="12.75">
      <c r="A15" s="291" t="str">
        <f t="shared" si="0"/>
        <v>ЕрмоловаАнна</v>
      </c>
      <c r="B15" s="292" t="s">
        <v>267</v>
      </c>
      <c r="C15" s="293" t="s">
        <v>165</v>
      </c>
      <c r="D15" s="294" t="s">
        <v>251</v>
      </c>
      <c r="E15" s="289">
        <v>91.9908554678557</v>
      </c>
      <c r="F15" s="295">
        <v>10</v>
      </c>
      <c r="H15" s="296"/>
    </row>
    <row r="16" spans="1:8" ht="12.75">
      <c r="A16" s="291" t="str">
        <f t="shared" si="0"/>
        <v>ЗеленинаЕлена</v>
      </c>
      <c r="B16" s="292" t="s">
        <v>268</v>
      </c>
      <c r="C16" s="293" t="s">
        <v>269</v>
      </c>
      <c r="D16" s="294" t="s">
        <v>270</v>
      </c>
      <c r="E16" s="289">
        <v>84.71913281626439</v>
      </c>
      <c r="F16" s="295">
        <v>11</v>
      </c>
      <c r="H16" s="296"/>
    </row>
    <row r="17" spans="1:8" ht="12.75">
      <c r="A17" s="291" t="str">
        <f t="shared" si="0"/>
        <v>НиколаенкоМария</v>
      </c>
      <c r="B17" s="292" t="s">
        <v>190</v>
      </c>
      <c r="C17" s="293" t="s">
        <v>191</v>
      </c>
      <c r="D17" s="294" t="s">
        <v>205</v>
      </c>
      <c r="E17" s="289">
        <v>45.491200579132304</v>
      </c>
      <c r="F17" s="295">
        <v>12</v>
      </c>
      <c r="H17" s="296"/>
    </row>
    <row r="18" spans="1:8" ht="12.75">
      <c r="A18" s="291" t="str">
        <f t="shared" si="0"/>
        <v>ПервененокОксана</v>
      </c>
      <c r="B18" s="292" t="s">
        <v>271</v>
      </c>
      <c r="C18" s="293" t="s">
        <v>272</v>
      </c>
      <c r="D18" s="294" t="s">
        <v>270</v>
      </c>
      <c r="E18" s="289">
        <v>45.35729664918396</v>
      </c>
      <c r="F18" s="295">
        <v>13</v>
      </c>
      <c r="H18" s="296"/>
    </row>
    <row r="19" spans="1:8" ht="12.75">
      <c r="A19" s="291" t="str">
        <f t="shared" si="0"/>
        <v>ДолгихАся</v>
      </c>
      <c r="B19" s="292" t="s">
        <v>273</v>
      </c>
      <c r="C19" s="293" t="s">
        <v>274</v>
      </c>
      <c r="D19" s="294"/>
      <c r="E19" s="289">
        <v>39.53164556962025</v>
      </c>
      <c r="F19" s="295">
        <v>14</v>
      </c>
      <c r="H19" s="296"/>
    </row>
    <row r="20" spans="1:8" ht="12.75">
      <c r="A20" s="291" t="str">
        <f t="shared" si="0"/>
        <v>КорзунинаСоня</v>
      </c>
      <c r="B20" s="292" t="s">
        <v>275</v>
      </c>
      <c r="C20" s="293" t="s">
        <v>276</v>
      </c>
      <c r="D20" s="294" t="s">
        <v>205</v>
      </c>
      <c r="E20" s="289">
        <v>39.53164556962025</v>
      </c>
      <c r="F20" s="295">
        <v>14</v>
      </c>
      <c r="H20" s="296"/>
    </row>
    <row r="21" spans="1:8" ht="12.75">
      <c r="A21" s="291" t="str">
        <f t="shared" si="0"/>
        <v>АглиуловаОльга</v>
      </c>
      <c r="B21" s="292" t="s">
        <v>277</v>
      </c>
      <c r="C21" s="293" t="s">
        <v>181</v>
      </c>
      <c r="D21" s="294" t="s">
        <v>270</v>
      </c>
      <c r="E21" s="289">
        <v>33.711504266285374</v>
      </c>
      <c r="F21" s="295">
        <v>16</v>
      </c>
      <c r="H21" s="296"/>
    </row>
    <row r="22" spans="1:8" ht="12.75">
      <c r="A22" s="291">
        <f t="shared" si="0"/>
      </c>
      <c r="B22" s="292"/>
      <c r="C22" s="293"/>
      <c r="D22" s="299"/>
      <c r="E22" s="289"/>
      <c r="F22" s="295"/>
      <c r="H22" s="296"/>
    </row>
    <row r="23" spans="1:8" ht="12.75">
      <c r="A23" s="291">
        <f t="shared" si="0"/>
      </c>
      <c r="B23" s="292"/>
      <c r="C23" s="293"/>
      <c r="D23" s="294"/>
      <c r="E23" s="289"/>
      <c r="F23" s="295"/>
      <c r="H23" s="296"/>
    </row>
    <row r="24" spans="1:8" ht="12.75">
      <c r="A24" s="291">
        <f t="shared" si="0"/>
      </c>
      <c r="B24" s="292"/>
      <c r="C24" s="293"/>
      <c r="D24" s="294"/>
      <c r="E24" s="289"/>
      <c r="F24" s="295"/>
      <c r="H24" s="296"/>
    </row>
    <row r="25" spans="1:8" ht="12.75">
      <c r="A25" s="291">
        <f t="shared" si="0"/>
      </c>
      <c r="B25" s="292"/>
      <c r="C25" s="293"/>
      <c r="D25" s="294"/>
      <c r="E25" s="289"/>
      <c r="F25" s="295"/>
      <c r="H25" s="296"/>
    </row>
    <row r="26" spans="1:8" ht="12.75">
      <c r="A26" s="291">
        <f t="shared" si="0"/>
      </c>
      <c r="B26" s="292"/>
      <c r="C26" s="293"/>
      <c r="D26" s="294"/>
      <c r="E26" s="289"/>
      <c r="F26" s="295"/>
      <c r="H26" s="296"/>
    </row>
    <row r="27" spans="1:8" ht="12.75">
      <c r="A27" s="291">
        <f t="shared" si="0"/>
      </c>
      <c r="B27" s="292"/>
      <c r="C27" s="293"/>
      <c r="D27" s="294"/>
      <c r="E27" s="289"/>
      <c r="F27" s="295"/>
      <c r="H27" s="296"/>
    </row>
    <row r="28" spans="1:8" ht="12.75">
      <c r="A28" s="291">
        <f t="shared" si="0"/>
      </c>
      <c r="B28" s="292"/>
      <c r="C28" s="293"/>
      <c r="D28" s="294"/>
      <c r="E28" s="289"/>
      <c r="F28" s="295"/>
      <c r="H28" s="296"/>
    </row>
    <row r="29" spans="1:8" ht="12.75">
      <c r="A29" s="291">
        <f t="shared" si="0"/>
      </c>
      <c r="B29" s="292"/>
      <c r="C29" s="293"/>
      <c r="D29" s="294"/>
      <c r="E29" s="289"/>
      <c r="F29" s="295"/>
      <c r="H29" s="296"/>
    </row>
    <row r="30" spans="1:8" ht="12.75">
      <c r="A30" s="291">
        <f t="shared" si="0"/>
      </c>
      <c r="B30" s="292"/>
      <c r="C30" s="293"/>
      <c r="D30" s="294"/>
      <c r="E30" s="289"/>
      <c r="F30" s="295"/>
      <c r="H30" s="296"/>
    </row>
    <row r="31" spans="1:8" ht="12.75">
      <c r="A31" s="291">
        <f t="shared" si="0"/>
      </c>
      <c r="B31" s="292"/>
      <c r="C31" s="293"/>
      <c r="D31" s="299"/>
      <c r="E31" s="289"/>
      <c r="F31" s="295"/>
      <c r="H31" s="296"/>
    </row>
    <row r="32" spans="1:8" ht="12.75">
      <c r="A32" s="291">
        <f t="shared" si="0"/>
      </c>
      <c r="B32" s="292"/>
      <c r="C32" s="293"/>
      <c r="D32" s="299"/>
      <c r="E32" s="289"/>
      <c r="F32" s="295"/>
      <c r="H32" s="296"/>
    </row>
    <row r="33" spans="1:8" ht="12.75">
      <c r="A33" s="291">
        <f t="shared" si="0"/>
      </c>
      <c r="B33" s="292"/>
      <c r="C33" s="293"/>
      <c r="D33" s="299"/>
      <c r="E33" s="289"/>
      <c r="F33" s="295"/>
      <c r="H33" s="296"/>
    </row>
    <row r="34" spans="1:8" ht="12.75">
      <c r="A34" s="291">
        <f t="shared" si="0"/>
      </c>
      <c r="B34" s="292"/>
      <c r="C34" s="293"/>
      <c r="D34" s="299"/>
      <c r="E34" s="289"/>
      <c r="F34" s="295"/>
      <c r="H34" s="296"/>
    </row>
    <row r="35" spans="1:8" ht="12.75">
      <c r="A35" s="291">
        <f t="shared" si="0"/>
      </c>
      <c r="B35" s="292"/>
      <c r="C35" s="293"/>
      <c r="D35" s="299"/>
      <c r="E35" s="289"/>
      <c r="F35" s="295"/>
      <c r="H35" s="296"/>
    </row>
    <row r="36" spans="1:8" ht="12.75">
      <c r="A36" s="291">
        <f t="shared" si="0"/>
      </c>
      <c r="B36" s="292"/>
      <c r="C36" s="293"/>
      <c r="D36" s="294"/>
      <c r="E36" s="289"/>
      <c r="F36" s="295"/>
      <c r="H36" s="296"/>
    </row>
    <row r="37" spans="1:8" ht="12.75">
      <c r="A37" s="291">
        <f t="shared" si="0"/>
      </c>
      <c r="B37" s="300"/>
      <c r="C37" s="298"/>
      <c r="D37" s="299"/>
      <c r="E37" s="289"/>
      <c r="F37" s="295"/>
      <c r="H37" s="296"/>
    </row>
    <row r="38" spans="1:8" ht="12.75">
      <c r="A38" s="291">
        <f aca="true" t="shared" si="1" ref="A38:A63">B38&amp;C38</f>
      </c>
      <c r="B38" s="292"/>
      <c r="C38" s="293"/>
      <c r="D38" s="294"/>
      <c r="E38" s="289"/>
      <c r="F38" s="295"/>
      <c r="H38" s="296"/>
    </row>
    <row r="39" spans="1:8" ht="12.75">
      <c r="A39" s="291">
        <f t="shared" si="1"/>
      </c>
      <c r="B39" s="292"/>
      <c r="C39" s="293"/>
      <c r="D39" s="294"/>
      <c r="E39" s="289"/>
      <c r="F39" s="295"/>
      <c r="H39" s="296"/>
    </row>
    <row r="40" spans="1:8" ht="12.75">
      <c r="A40" s="291">
        <f t="shared" si="1"/>
      </c>
      <c r="B40" s="300"/>
      <c r="C40" s="298"/>
      <c r="D40" s="294"/>
      <c r="E40" s="289"/>
      <c r="F40" s="295"/>
      <c r="H40" s="296"/>
    </row>
    <row r="41" spans="1:8" ht="12.75">
      <c r="A41" s="291">
        <f t="shared" si="1"/>
      </c>
      <c r="B41" s="292"/>
      <c r="C41" s="293"/>
      <c r="D41" s="294"/>
      <c r="E41" s="289"/>
      <c r="F41" s="295"/>
      <c r="H41" s="296"/>
    </row>
    <row r="42" spans="1:8" ht="12.75">
      <c r="A42" s="291">
        <f t="shared" si="1"/>
      </c>
      <c r="B42" s="292"/>
      <c r="C42" s="293"/>
      <c r="D42" s="299"/>
      <c r="E42" s="289"/>
      <c r="F42" s="295"/>
      <c r="H42" s="296"/>
    </row>
    <row r="43" spans="1:8" ht="12.75">
      <c r="A43" s="291">
        <f t="shared" si="1"/>
      </c>
      <c r="B43" s="301"/>
      <c r="C43" s="302"/>
      <c r="D43" s="294"/>
      <c r="E43" s="289"/>
      <c r="F43" s="295"/>
      <c r="H43" s="296"/>
    </row>
    <row r="44" spans="1:8" ht="12.75">
      <c r="A44" s="291">
        <f t="shared" si="1"/>
      </c>
      <c r="B44" s="292"/>
      <c r="C44" s="293"/>
      <c r="D44" s="294"/>
      <c r="E44" s="289"/>
      <c r="F44" s="295"/>
      <c r="H44" s="296"/>
    </row>
    <row r="45" spans="1:8" ht="12.75">
      <c r="A45" s="291">
        <f t="shared" si="1"/>
      </c>
      <c r="B45" s="301"/>
      <c r="C45" s="302"/>
      <c r="D45" s="294"/>
      <c r="E45" s="289"/>
      <c r="F45" s="295"/>
      <c r="H45" s="296"/>
    </row>
    <row r="46" spans="1:8" ht="12.75">
      <c r="A46" s="291">
        <f t="shared" si="1"/>
      </c>
      <c r="B46" s="292"/>
      <c r="C46" s="293"/>
      <c r="D46" s="294"/>
      <c r="E46" s="289"/>
      <c r="F46" s="295"/>
      <c r="H46" s="296"/>
    </row>
    <row r="47" spans="1:8" ht="12.75">
      <c r="A47" s="291">
        <f t="shared" si="1"/>
      </c>
      <c r="B47" s="303"/>
      <c r="C47" s="304"/>
      <c r="D47" s="294"/>
      <c r="E47" s="289"/>
      <c r="F47" s="295"/>
      <c r="H47" s="296"/>
    </row>
    <row r="48" spans="1:8" ht="12.75">
      <c r="A48" s="291">
        <f t="shared" si="1"/>
      </c>
      <c r="B48" s="305"/>
      <c r="C48" s="306"/>
      <c r="D48" s="294"/>
      <c r="E48" s="289"/>
      <c r="F48" s="295"/>
      <c r="H48" s="296"/>
    </row>
    <row r="49" spans="1:8" ht="12.75">
      <c r="A49" s="291">
        <f t="shared" si="1"/>
      </c>
      <c r="B49" s="305"/>
      <c r="C49" s="306"/>
      <c r="D49" s="294"/>
      <c r="E49" s="289"/>
      <c r="F49" s="295"/>
      <c r="H49" s="296"/>
    </row>
    <row r="50" spans="1:8" ht="12.75">
      <c r="A50" s="291">
        <f t="shared" si="1"/>
      </c>
      <c r="B50" s="305"/>
      <c r="C50" s="306"/>
      <c r="D50" s="294"/>
      <c r="E50" s="289"/>
      <c r="F50" s="295"/>
      <c r="H50" s="296"/>
    </row>
    <row r="51" spans="1:8" ht="12.75">
      <c r="A51" s="291">
        <f t="shared" si="1"/>
      </c>
      <c r="B51" s="307"/>
      <c r="C51" s="308"/>
      <c r="D51" s="294"/>
      <c r="E51" s="289"/>
      <c r="F51" s="295"/>
      <c r="H51" s="296"/>
    </row>
    <row r="52" spans="1:8" ht="12.75">
      <c r="A52" s="291">
        <f t="shared" si="1"/>
      </c>
      <c r="B52" s="309"/>
      <c r="C52" s="310"/>
      <c r="D52" s="294"/>
      <c r="E52" s="289"/>
      <c r="F52" s="295"/>
      <c r="H52" s="296"/>
    </row>
    <row r="53" spans="1:8" ht="12.75">
      <c r="A53" s="291">
        <f t="shared" si="1"/>
      </c>
      <c r="B53" s="292"/>
      <c r="C53" s="293"/>
      <c r="D53" s="294"/>
      <c r="E53" s="289"/>
      <c r="F53" s="295"/>
      <c r="H53" s="296"/>
    </row>
    <row r="54" spans="1:8" ht="12.75">
      <c r="A54" s="291">
        <f t="shared" si="1"/>
      </c>
      <c r="B54" s="292"/>
      <c r="C54" s="293"/>
      <c r="D54" s="299"/>
      <c r="E54" s="289"/>
      <c r="F54" s="295"/>
      <c r="H54" s="296"/>
    </row>
    <row r="55" spans="1:8" ht="12.75">
      <c r="A55" s="291">
        <f t="shared" si="1"/>
      </c>
      <c r="B55" s="292"/>
      <c r="C55" s="293"/>
      <c r="D55" s="294"/>
      <c r="E55" s="289"/>
      <c r="F55" s="295"/>
      <c r="H55" s="296"/>
    </row>
    <row r="56" spans="1:8" ht="12.75">
      <c r="A56" s="291">
        <f t="shared" si="1"/>
      </c>
      <c r="B56" s="292"/>
      <c r="C56" s="293"/>
      <c r="D56" s="299"/>
      <c r="E56" s="289"/>
      <c r="F56" s="295"/>
      <c r="H56" s="296"/>
    </row>
    <row r="57" spans="1:8" ht="12.75">
      <c r="A57" s="291">
        <f t="shared" si="1"/>
      </c>
      <c r="B57" s="301"/>
      <c r="C57" s="302"/>
      <c r="D57" s="294"/>
      <c r="E57" s="289"/>
      <c r="F57" s="295"/>
      <c r="H57" s="296"/>
    </row>
    <row r="58" spans="1:8" ht="12.75">
      <c r="A58" s="291">
        <f t="shared" si="1"/>
      </c>
      <c r="B58" s="301"/>
      <c r="C58" s="302"/>
      <c r="D58" s="294"/>
      <c r="E58" s="289"/>
      <c r="F58" s="295"/>
      <c r="H58" s="296"/>
    </row>
    <row r="59" spans="1:8" ht="12.75">
      <c r="A59" s="291">
        <f t="shared" si="1"/>
      </c>
      <c r="B59" s="303"/>
      <c r="C59" s="304"/>
      <c r="D59" s="294"/>
      <c r="E59" s="289"/>
      <c r="F59" s="295"/>
      <c r="H59" s="296"/>
    </row>
    <row r="60" spans="1:8" ht="12.75">
      <c r="A60" s="291">
        <f t="shared" si="1"/>
      </c>
      <c r="B60" s="301"/>
      <c r="C60" s="302"/>
      <c r="D60" s="294"/>
      <c r="E60" s="289"/>
      <c r="F60" s="295"/>
      <c r="H60" s="296"/>
    </row>
    <row r="61" spans="1:8" ht="12.75">
      <c r="A61" s="291">
        <f t="shared" si="1"/>
      </c>
      <c r="B61" s="301"/>
      <c r="C61" s="302"/>
      <c r="D61" s="294"/>
      <c r="E61" s="289"/>
      <c r="F61" s="295"/>
      <c r="H61" s="296"/>
    </row>
    <row r="62" spans="1:8" ht="12.75">
      <c r="A62" s="291">
        <f t="shared" si="1"/>
      </c>
      <c r="B62" s="301"/>
      <c r="C62" s="302"/>
      <c r="D62" s="294"/>
      <c r="E62" s="289"/>
      <c r="F62" s="295"/>
      <c r="H62" s="296"/>
    </row>
    <row r="63" spans="1:8" ht="13.5" thickBot="1">
      <c r="A63" s="311">
        <f t="shared" si="1"/>
      </c>
      <c r="B63" s="312"/>
      <c r="C63" s="313"/>
      <c r="D63" s="314"/>
      <c r="E63" s="315"/>
      <c r="F63" s="316"/>
      <c r="H63" s="296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229</v>
      </c>
      <c r="C1" s="279"/>
      <c r="D1" s="279"/>
      <c r="E1" s="280"/>
      <c r="F1" s="280"/>
    </row>
    <row r="2" spans="2:6" ht="12.75">
      <c r="B2" s="278" t="s">
        <v>235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393" t="s">
        <v>231</v>
      </c>
      <c r="B4" s="387" t="s">
        <v>66</v>
      </c>
      <c r="C4" s="389" t="s">
        <v>65</v>
      </c>
      <c r="D4" s="391" t="s">
        <v>232</v>
      </c>
      <c r="E4" s="283"/>
      <c r="F4" s="283"/>
    </row>
    <row r="5" spans="1:6" ht="26.25" thickBot="1">
      <c r="A5" s="394"/>
      <c r="B5" s="388"/>
      <c r="C5" s="390"/>
      <c r="D5" s="392"/>
      <c r="E5" s="284" t="s">
        <v>233</v>
      </c>
      <c r="F5" s="284" t="s">
        <v>234</v>
      </c>
    </row>
    <row r="6" spans="1:6" ht="12.75">
      <c r="A6" s="285" t="str">
        <f aca="true" t="shared" si="0" ref="A6:A37">B6&amp;C6</f>
        <v>РязанцевКирилл</v>
      </c>
      <c r="B6" s="286" t="s">
        <v>150</v>
      </c>
      <c r="C6" s="287" t="s">
        <v>151</v>
      </c>
      <c r="D6" s="288" t="s">
        <v>205</v>
      </c>
      <c r="E6" s="289">
        <v>373.36190470154384</v>
      </c>
      <c r="F6" s="290">
        <v>1</v>
      </c>
    </row>
    <row r="7" spans="1:8" ht="12.75">
      <c r="A7" s="291" t="str">
        <f t="shared" si="0"/>
        <v>ЦоколовАлексей</v>
      </c>
      <c r="B7" s="292" t="s">
        <v>157</v>
      </c>
      <c r="C7" s="293" t="s">
        <v>141</v>
      </c>
      <c r="D7" s="294" t="s">
        <v>205</v>
      </c>
      <c r="E7" s="289">
        <v>350.7336011775963</v>
      </c>
      <c r="F7" s="295">
        <v>2</v>
      </c>
      <c r="H7" s="296"/>
    </row>
    <row r="8" spans="1:8" ht="12.75">
      <c r="A8" s="291" t="str">
        <f t="shared" si="0"/>
        <v>ШитовАндрей</v>
      </c>
      <c r="B8" s="292" t="s">
        <v>192</v>
      </c>
      <c r="C8" s="293" t="s">
        <v>172</v>
      </c>
      <c r="D8" s="294" t="s">
        <v>205</v>
      </c>
      <c r="E8" s="289">
        <v>318.3960375842521</v>
      </c>
      <c r="F8" s="295">
        <v>3</v>
      </c>
      <c r="H8" s="296"/>
    </row>
    <row r="9" spans="1:8" ht="12.75">
      <c r="A9" s="291" t="str">
        <f t="shared" si="0"/>
        <v>КресманГеоргий</v>
      </c>
      <c r="B9" s="292" t="s">
        <v>201</v>
      </c>
      <c r="C9" s="293" t="s">
        <v>202</v>
      </c>
      <c r="D9" s="294" t="s">
        <v>205</v>
      </c>
      <c r="E9" s="289">
        <v>300.9398567488462</v>
      </c>
      <c r="F9" s="295">
        <v>4</v>
      </c>
      <c r="H9" s="296"/>
    </row>
    <row r="10" spans="1:8" ht="12.75">
      <c r="A10" s="291" t="str">
        <f t="shared" si="0"/>
        <v>ИсламовДенис</v>
      </c>
      <c r="B10" s="292" t="s">
        <v>227</v>
      </c>
      <c r="C10" s="293" t="s">
        <v>228</v>
      </c>
      <c r="D10" s="294" t="s">
        <v>205</v>
      </c>
      <c r="E10" s="289">
        <v>140.76155616889477</v>
      </c>
      <c r="F10" s="295">
        <v>5</v>
      </c>
      <c r="H10" s="296"/>
    </row>
    <row r="11" spans="1:8" ht="12.75">
      <c r="A11" s="291" t="str">
        <f t="shared" si="0"/>
        <v>СидоровскийАлександр</v>
      </c>
      <c r="B11" s="292" t="s">
        <v>238</v>
      </c>
      <c r="C11" s="293" t="s">
        <v>239</v>
      </c>
      <c r="D11" s="294" t="s">
        <v>214</v>
      </c>
      <c r="E11" s="289">
        <v>128.93846153846155</v>
      </c>
      <c r="F11" s="295">
        <v>6</v>
      </c>
      <c r="H11" s="296"/>
    </row>
    <row r="12" spans="1:8" ht="12.75">
      <c r="A12" s="291" t="str">
        <f t="shared" si="0"/>
        <v>ХорольскийАндрей</v>
      </c>
      <c r="B12" s="292" t="s">
        <v>240</v>
      </c>
      <c r="C12" s="293" t="s">
        <v>172</v>
      </c>
      <c r="D12" s="294" t="s">
        <v>241</v>
      </c>
      <c r="E12" s="289">
        <v>97.08307692307693</v>
      </c>
      <c r="F12" s="295">
        <v>7</v>
      </c>
      <c r="H12" s="296"/>
    </row>
    <row r="13" spans="1:8" ht="12.75">
      <c r="A13" s="291" t="str">
        <f t="shared" si="0"/>
        <v>АлексеевЮрий</v>
      </c>
      <c r="B13" s="292" t="s">
        <v>242</v>
      </c>
      <c r="C13" s="293" t="s">
        <v>167</v>
      </c>
      <c r="D13" s="294" t="s">
        <v>205</v>
      </c>
      <c r="E13" s="289">
        <v>81.23461511697938</v>
      </c>
      <c r="F13" s="295">
        <v>8</v>
      </c>
      <c r="H13" s="296"/>
    </row>
    <row r="14" spans="1:8" ht="12.75">
      <c r="A14" s="291" t="str">
        <f t="shared" si="0"/>
        <v>СеминСергей</v>
      </c>
      <c r="B14" s="297" t="s">
        <v>243</v>
      </c>
      <c r="C14" s="298" t="s">
        <v>183</v>
      </c>
      <c r="D14" s="299" t="s">
        <v>205</v>
      </c>
      <c r="E14" s="289">
        <v>71.29538461538462</v>
      </c>
      <c r="F14" s="295">
        <v>9</v>
      </c>
      <c r="H14" s="296"/>
    </row>
    <row r="15" spans="1:8" ht="12.75">
      <c r="A15" s="291" t="str">
        <f t="shared" si="0"/>
        <v>ТкачевВладимир</v>
      </c>
      <c r="B15" s="292" t="s">
        <v>244</v>
      </c>
      <c r="C15" s="293" t="s">
        <v>245</v>
      </c>
      <c r="D15" s="294" t="s">
        <v>246</v>
      </c>
      <c r="E15" s="289">
        <v>59.617306916163244</v>
      </c>
      <c r="F15" s="295">
        <v>10</v>
      </c>
      <c r="H15" s="296"/>
    </row>
    <row r="16" spans="1:8" ht="12.75">
      <c r="A16" s="291" t="str">
        <f t="shared" si="0"/>
        <v>СтепанищевАндрей</v>
      </c>
      <c r="B16" s="292" t="s">
        <v>171</v>
      </c>
      <c r="C16" s="293" t="s">
        <v>172</v>
      </c>
      <c r="D16" s="294" t="s">
        <v>218</v>
      </c>
      <c r="E16" s="289">
        <v>54.94906133173287</v>
      </c>
      <c r="F16" s="295">
        <v>11</v>
      </c>
      <c r="H16" s="296"/>
    </row>
    <row r="17" spans="1:8" ht="12.75">
      <c r="A17" s="291" t="str">
        <f t="shared" si="0"/>
        <v>ТелегинНиколай</v>
      </c>
      <c r="B17" s="292" t="s">
        <v>247</v>
      </c>
      <c r="C17" s="293" t="s">
        <v>248</v>
      </c>
      <c r="D17" s="294" t="s">
        <v>205</v>
      </c>
      <c r="E17" s="289">
        <v>44.166506028964015</v>
      </c>
      <c r="F17" s="295">
        <v>12</v>
      </c>
      <c r="H17" s="296"/>
    </row>
    <row r="18" spans="1:8" ht="12.75">
      <c r="A18" s="291" t="str">
        <f t="shared" si="0"/>
        <v>МелешкевичВиктор</v>
      </c>
      <c r="B18" s="292" t="s">
        <v>159</v>
      </c>
      <c r="C18" s="293" t="s">
        <v>160</v>
      </c>
      <c r="D18" s="294" t="s">
        <v>214</v>
      </c>
      <c r="E18" s="289">
        <v>43.99076923076923</v>
      </c>
      <c r="F18" s="295">
        <v>13</v>
      </c>
      <c r="H18" s="296"/>
    </row>
    <row r="19" spans="1:8" ht="12.75">
      <c r="A19" s="291" t="str">
        <f t="shared" si="0"/>
        <v>ТягурТимофей</v>
      </c>
      <c r="B19" s="292" t="s">
        <v>137</v>
      </c>
      <c r="C19" s="293" t="s">
        <v>249</v>
      </c>
      <c r="D19" s="294" t="s">
        <v>205</v>
      </c>
      <c r="E19" s="289">
        <v>39.56332415884767</v>
      </c>
      <c r="F19" s="295">
        <v>14</v>
      </c>
      <c r="H19" s="296"/>
    </row>
    <row r="20" spans="1:8" ht="12.75">
      <c r="A20" s="291" t="str">
        <f t="shared" si="0"/>
        <v>ТуренкоДмитрий</v>
      </c>
      <c r="B20" s="292" t="s">
        <v>250</v>
      </c>
      <c r="C20" s="293" t="s">
        <v>145</v>
      </c>
      <c r="D20" s="294" t="s">
        <v>251</v>
      </c>
      <c r="E20" s="289">
        <v>37.92307692307693</v>
      </c>
      <c r="F20" s="295">
        <v>15</v>
      </c>
      <c r="H20" s="296"/>
    </row>
    <row r="21" spans="1:8" ht="12.75">
      <c r="A21" s="291" t="str">
        <f t="shared" si="0"/>
        <v>СeминСергей</v>
      </c>
      <c r="B21" s="292" t="s">
        <v>252</v>
      </c>
      <c r="C21" s="293" t="s">
        <v>183</v>
      </c>
      <c r="D21" s="294" t="s">
        <v>205</v>
      </c>
      <c r="E21" s="289">
        <v>35.16739925230904</v>
      </c>
      <c r="F21" s="295">
        <v>16</v>
      </c>
      <c r="H21" s="296"/>
    </row>
    <row r="22" spans="1:8" ht="12.75">
      <c r="A22" s="291" t="str">
        <f t="shared" si="0"/>
        <v>ШеварутинДмитрий</v>
      </c>
      <c r="B22" s="292" t="s">
        <v>158</v>
      </c>
      <c r="C22" s="293" t="s">
        <v>145</v>
      </c>
      <c r="D22" s="299" t="s">
        <v>205</v>
      </c>
      <c r="E22" s="289">
        <v>33.37230769230769</v>
      </c>
      <c r="F22" s="295">
        <v>17</v>
      </c>
      <c r="H22" s="296"/>
    </row>
    <row r="23" spans="1:8" ht="12.75">
      <c r="A23" s="291" t="str">
        <f t="shared" si="0"/>
        <v>СусловАлександр</v>
      </c>
      <c r="B23" s="292" t="s">
        <v>253</v>
      </c>
      <c r="C23" s="293" t="s">
        <v>239</v>
      </c>
      <c r="D23" s="294" t="s">
        <v>207</v>
      </c>
      <c r="E23" s="289">
        <v>30.338461538461544</v>
      </c>
      <c r="F23" s="295">
        <v>18</v>
      </c>
      <c r="H23" s="296"/>
    </row>
    <row r="24" spans="1:8" ht="12.75">
      <c r="A24" s="291" t="str">
        <f t="shared" si="0"/>
        <v>КудреватыхАлександр</v>
      </c>
      <c r="B24" s="292" t="s">
        <v>254</v>
      </c>
      <c r="C24" s="293" t="s">
        <v>239</v>
      </c>
      <c r="D24" s="294" t="s">
        <v>205</v>
      </c>
      <c r="E24" s="289">
        <v>27.30461538461539</v>
      </c>
      <c r="F24" s="295">
        <v>19</v>
      </c>
      <c r="H24" s="296"/>
    </row>
    <row r="25" spans="1:8" ht="12.75">
      <c r="A25" s="291" t="str">
        <f t="shared" si="0"/>
        <v>ПростаковАлексей</v>
      </c>
      <c r="B25" s="292" t="s">
        <v>255</v>
      </c>
      <c r="C25" s="293" t="s">
        <v>141</v>
      </c>
      <c r="D25" s="294" t="s">
        <v>205</v>
      </c>
      <c r="E25" s="289">
        <v>13.187774719615891</v>
      </c>
      <c r="F25" s="295">
        <v>20</v>
      </c>
      <c r="H25" s="296"/>
    </row>
    <row r="26" spans="1:8" ht="12.75">
      <c r="A26" s="291" t="str">
        <f t="shared" si="0"/>
        <v>АскаровРенат</v>
      </c>
      <c r="B26" s="292" t="s">
        <v>256</v>
      </c>
      <c r="C26" s="293" t="s">
        <v>257</v>
      </c>
      <c r="D26" s="294"/>
      <c r="E26" s="289">
        <v>6.167307612016888</v>
      </c>
      <c r="F26" s="295">
        <v>21</v>
      </c>
      <c r="H26" s="296"/>
    </row>
    <row r="27" spans="1:8" ht="12.75">
      <c r="A27" s="291">
        <f t="shared" si="0"/>
      </c>
      <c r="B27" s="292"/>
      <c r="C27" s="293"/>
      <c r="D27" s="294"/>
      <c r="E27" s="289"/>
      <c r="F27" s="295"/>
      <c r="H27" s="296"/>
    </row>
    <row r="28" spans="1:8" ht="12.75">
      <c r="A28" s="291">
        <f t="shared" si="0"/>
      </c>
      <c r="B28" s="292"/>
      <c r="C28" s="293"/>
      <c r="D28" s="294"/>
      <c r="E28" s="289"/>
      <c r="F28" s="295"/>
      <c r="H28" s="296"/>
    </row>
    <row r="29" spans="1:8" ht="12.75">
      <c r="A29" s="291">
        <f t="shared" si="0"/>
      </c>
      <c r="B29" s="292"/>
      <c r="C29" s="293"/>
      <c r="D29" s="294"/>
      <c r="E29" s="289"/>
      <c r="F29" s="295"/>
      <c r="H29" s="296"/>
    </row>
    <row r="30" spans="1:8" ht="12.75">
      <c r="A30" s="291">
        <f t="shared" si="0"/>
      </c>
      <c r="B30" s="292"/>
      <c r="C30" s="293"/>
      <c r="D30" s="294"/>
      <c r="E30" s="289"/>
      <c r="F30" s="295"/>
      <c r="H30" s="296"/>
    </row>
    <row r="31" spans="1:8" ht="12.75">
      <c r="A31" s="291">
        <f t="shared" si="0"/>
      </c>
      <c r="B31" s="292"/>
      <c r="C31" s="293"/>
      <c r="D31" s="299"/>
      <c r="E31" s="289"/>
      <c r="F31" s="295"/>
      <c r="H31" s="296"/>
    </row>
    <row r="32" spans="1:8" ht="12.75">
      <c r="A32" s="291">
        <f t="shared" si="0"/>
      </c>
      <c r="B32" s="292"/>
      <c r="C32" s="293"/>
      <c r="D32" s="299"/>
      <c r="E32" s="289"/>
      <c r="F32" s="295"/>
      <c r="H32" s="296"/>
    </row>
    <row r="33" spans="1:8" ht="12.75">
      <c r="A33" s="291">
        <f t="shared" si="0"/>
      </c>
      <c r="B33" s="292"/>
      <c r="C33" s="293"/>
      <c r="D33" s="299"/>
      <c r="E33" s="289"/>
      <c r="F33" s="295"/>
      <c r="H33" s="296"/>
    </row>
    <row r="34" spans="1:8" ht="12.75">
      <c r="A34" s="291">
        <f t="shared" si="0"/>
      </c>
      <c r="B34" s="292"/>
      <c r="C34" s="293"/>
      <c r="D34" s="299"/>
      <c r="E34" s="289"/>
      <c r="F34" s="295"/>
      <c r="H34" s="296"/>
    </row>
    <row r="35" spans="1:8" ht="12.75">
      <c r="A35" s="291">
        <f t="shared" si="0"/>
      </c>
      <c r="B35" s="292"/>
      <c r="C35" s="293"/>
      <c r="D35" s="299"/>
      <c r="E35" s="289"/>
      <c r="F35" s="295"/>
      <c r="H35" s="296"/>
    </row>
    <row r="36" spans="1:8" ht="12.75">
      <c r="A36" s="291">
        <f t="shared" si="0"/>
      </c>
      <c r="B36" s="292"/>
      <c r="C36" s="293"/>
      <c r="D36" s="294"/>
      <c r="E36" s="289"/>
      <c r="F36" s="295"/>
      <c r="H36" s="296"/>
    </row>
    <row r="37" spans="1:8" ht="12.75">
      <c r="A37" s="291">
        <f t="shared" si="0"/>
      </c>
      <c r="B37" s="300"/>
      <c r="C37" s="298"/>
      <c r="D37" s="299"/>
      <c r="E37" s="289"/>
      <c r="F37" s="295"/>
      <c r="H37" s="296"/>
    </row>
    <row r="38" spans="1:8" ht="12.75">
      <c r="A38" s="291">
        <f aca="true" t="shared" si="1" ref="A38:A63">B38&amp;C38</f>
      </c>
      <c r="B38" s="292"/>
      <c r="C38" s="293"/>
      <c r="D38" s="294"/>
      <c r="E38" s="289"/>
      <c r="F38" s="295"/>
      <c r="H38" s="296"/>
    </row>
    <row r="39" spans="1:8" ht="12.75">
      <c r="A39" s="291">
        <f t="shared" si="1"/>
      </c>
      <c r="B39" s="292"/>
      <c r="C39" s="293"/>
      <c r="D39" s="294"/>
      <c r="E39" s="289"/>
      <c r="F39" s="295"/>
      <c r="H39" s="296"/>
    </row>
    <row r="40" spans="1:8" ht="12.75">
      <c r="A40" s="291">
        <f t="shared" si="1"/>
      </c>
      <c r="B40" s="300"/>
      <c r="C40" s="298"/>
      <c r="D40" s="294"/>
      <c r="E40" s="289"/>
      <c r="F40" s="295"/>
      <c r="H40" s="296"/>
    </row>
    <row r="41" spans="1:8" ht="12.75">
      <c r="A41" s="291">
        <f t="shared" si="1"/>
      </c>
      <c r="B41" s="292"/>
      <c r="C41" s="293"/>
      <c r="D41" s="294"/>
      <c r="E41" s="289"/>
      <c r="F41" s="295"/>
      <c r="H41" s="296"/>
    </row>
    <row r="42" spans="1:8" ht="12.75">
      <c r="A42" s="291">
        <f t="shared" si="1"/>
      </c>
      <c r="B42" s="292"/>
      <c r="C42" s="293"/>
      <c r="D42" s="299"/>
      <c r="E42" s="289"/>
      <c r="F42" s="295"/>
      <c r="H42" s="296"/>
    </row>
    <row r="43" spans="1:8" ht="12.75">
      <c r="A43" s="291">
        <f t="shared" si="1"/>
      </c>
      <c r="B43" s="301"/>
      <c r="C43" s="302"/>
      <c r="D43" s="294"/>
      <c r="E43" s="289"/>
      <c r="F43" s="295"/>
      <c r="H43" s="296"/>
    </row>
    <row r="44" spans="1:8" ht="12.75">
      <c r="A44" s="291">
        <f t="shared" si="1"/>
      </c>
      <c r="B44" s="292"/>
      <c r="C44" s="293"/>
      <c r="D44" s="294"/>
      <c r="E44" s="289"/>
      <c r="F44" s="295"/>
      <c r="H44" s="296"/>
    </row>
    <row r="45" spans="1:8" ht="12.75">
      <c r="A45" s="291">
        <f t="shared" si="1"/>
      </c>
      <c r="B45" s="301"/>
      <c r="C45" s="302"/>
      <c r="D45" s="294"/>
      <c r="E45" s="289"/>
      <c r="F45" s="295"/>
      <c r="H45" s="296"/>
    </row>
    <row r="46" spans="1:8" ht="12.75">
      <c r="A46" s="291">
        <f t="shared" si="1"/>
      </c>
      <c r="B46" s="292"/>
      <c r="C46" s="293"/>
      <c r="D46" s="294"/>
      <c r="E46" s="289"/>
      <c r="F46" s="295"/>
      <c r="H46" s="296"/>
    </row>
    <row r="47" spans="1:8" ht="12.75">
      <c r="A47" s="291">
        <f t="shared" si="1"/>
      </c>
      <c r="B47" s="303"/>
      <c r="C47" s="304"/>
      <c r="D47" s="294"/>
      <c r="E47" s="289"/>
      <c r="F47" s="295"/>
      <c r="H47" s="296"/>
    </row>
    <row r="48" spans="1:8" ht="12.75">
      <c r="A48" s="291">
        <f t="shared" si="1"/>
      </c>
      <c r="B48" s="305"/>
      <c r="C48" s="306"/>
      <c r="D48" s="294"/>
      <c r="E48" s="289"/>
      <c r="F48" s="295"/>
      <c r="H48" s="296"/>
    </row>
    <row r="49" spans="1:8" ht="12.75">
      <c r="A49" s="291">
        <f t="shared" si="1"/>
      </c>
      <c r="B49" s="305"/>
      <c r="C49" s="306"/>
      <c r="D49" s="294"/>
      <c r="E49" s="289"/>
      <c r="F49" s="295"/>
      <c r="H49" s="296"/>
    </row>
    <row r="50" spans="1:8" ht="12.75">
      <c r="A50" s="291">
        <f t="shared" si="1"/>
      </c>
      <c r="B50" s="305"/>
      <c r="C50" s="306"/>
      <c r="D50" s="294"/>
      <c r="E50" s="289"/>
      <c r="F50" s="295"/>
      <c r="H50" s="296"/>
    </row>
    <row r="51" spans="1:8" ht="12.75">
      <c r="A51" s="291">
        <f t="shared" si="1"/>
      </c>
      <c r="B51" s="307"/>
      <c r="C51" s="308"/>
      <c r="D51" s="294"/>
      <c r="E51" s="289"/>
      <c r="F51" s="295"/>
      <c r="H51" s="296"/>
    </row>
    <row r="52" spans="1:8" ht="12.75">
      <c r="A52" s="291">
        <f t="shared" si="1"/>
      </c>
      <c r="B52" s="309"/>
      <c r="C52" s="310"/>
      <c r="D52" s="294"/>
      <c r="E52" s="289"/>
      <c r="F52" s="295"/>
      <c r="H52" s="296"/>
    </row>
    <row r="53" spans="1:8" ht="12.75">
      <c r="A53" s="291">
        <f t="shared" si="1"/>
      </c>
      <c r="B53" s="292"/>
      <c r="C53" s="293"/>
      <c r="D53" s="294"/>
      <c r="E53" s="289"/>
      <c r="F53" s="295"/>
      <c r="H53" s="296"/>
    </row>
    <row r="54" spans="1:8" ht="12.75">
      <c r="A54" s="291">
        <f t="shared" si="1"/>
      </c>
      <c r="B54" s="292"/>
      <c r="C54" s="293"/>
      <c r="D54" s="299"/>
      <c r="E54" s="289"/>
      <c r="F54" s="295"/>
      <c r="H54" s="296"/>
    </row>
    <row r="55" spans="1:8" ht="12.75">
      <c r="A55" s="291">
        <f t="shared" si="1"/>
      </c>
      <c r="B55" s="292"/>
      <c r="C55" s="293"/>
      <c r="D55" s="294"/>
      <c r="E55" s="289"/>
      <c r="F55" s="295"/>
      <c r="H55" s="296"/>
    </row>
    <row r="56" spans="1:8" ht="12.75">
      <c r="A56" s="291">
        <f t="shared" si="1"/>
      </c>
      <c r="B56" s="292"/>
      <c r="C56" s="293"/>
      <c r="D56" s="299"/>
      <c r="E56" s="289"/>
      <c r="F56" s="295"/>
      <c r="H56" s="296"/>
    </row>
    <row r="57" spans="1:8" ht="12.75">
      <c r="A57" s="291">
        <f t="shared" si="1"/>
      </c>
      <c r="B57" s="301"/>
      <c r="C57" s="302"/>
      <c r="D57" s="294"/>
      <c r="E57" s="289"/>
      <c r="F57" s="295"/>
      <c r="H57" s="296"/>
    </row>
    <row r="58" spans="1:8" ht="12.75">
      <c r="A58" s="291">
        <f t="shared" si="1"/>
      </c>
      <c r="B58" s="301"/>
      <c r="C58" s="302"/>
      <c r="D58" s="294"/>
      <c r="E58" s="289"/>
      <c r="F58" s="295"/>
      <c r="H58" s="296"/>
    </row>
    <row r="59" spans="1:8" ht="12.75">
      <c r="A59" s="291">
        <f t="shared" si="1"/>
      </c>
      <c r="B59" s="303"/>
      <c r="C59" s="304"/>
      <c r="D59" s="294"/>
      <c r="E59" s="289"/>
      <c r="F59" s="295"/>
      <c r="H59" s="296"/>
    </row>
    <row r="60" spans="1:8" ht="12.75">
      <c r="A60" s="291">
        <f t="shared" si="1"/>
      </c>
      <c r="B60" s="301"/>
      <c r="C60" s="302"/>
      <c r="D60" s="294"/>
      <c r="E60" s="289"/>
      <c r="F60" s="295"/>
      <c r="H60" s="296"/>
    </row>
    <row r="61" spans="1:8" ht="12.75">
      <c r="A61" s="291">
        <f t="shared" si="1"/>
      </c>
      <c r="B61" s="301"/>
      <c r="C61" s="302"/>
      <c r="D61" s="294"/>
      <c r="E61" s="289"/>
      <c r="F61" s="295"/>
      <c r="H61" s="296"/>
    </row>
    <row r="62" spans="1:8" ht="12.75">
      <c r="A62" s="291">
        <f t="shared" si="1"/>
      </c>
      <c r="B62" s="301"/>
      <c r="C62" s="302"/>
      <c r="D62" s="294"/>
      <c r="E62" s="289"/>
      <c r="F62" s="295"/>
      <c r="H62" s="296"/>
    </row>
    <row r="63" spans="1:8" ht="13.5" thickBot="1">
      <c r="A63" s="311">
        <f t="shared" si="1"/>
      </c>
      <c r="B63" s="312"/>
      <c r="C63" s="313"/>
      <c r="D63" s="314"/>
      <c r="E63" s="315"/>
      <c r="F63" s="316"/>
      <c r="H63" s="296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8.28125" style="277" customWidth="1"/>
    <col min="2" max="2" width="13.421875" style="277" customWidth="1"/>
    <col min="3" max="3" width="12.57421875" style="277" customWidth="1"/>
    <col min="4" max="4" width="17.00390625" style="277" customWidth="1"/>
    <col min="5" max="5" width="12.421875" style="277" customWidth="1"/>
    <col min="6" max="6" width="10.28125" style="277" customWidth="1"/>
    <col min="7" max="16384" width="9.140625" style="277" customWidth="1"/>
  </cols>
  <sheetData>
    <row r="1" spans="2:6" ht="12.75">
      <c r="B1" s="278" t="s">
        <v>229</v>
      </c>
      <c r="C1" s="279"/>
      <c r="D1" s="279"/>
      <c r="E1" s="280"/>
      <c r="F1" s="280"/>
    </row>
    <row r="2" spans="2:6" ht="12.75">
      <c r="B2" s="278" t="s">
        <v>237</v>
      </c>
      <c r="C2" s="278"/>
      <c r="D2" s="278"/>
      <c r="E2" s="281"/>
      <c r="F2" s="281"/>
    </row>
    <row r="3" spans="2:6" ht="13.5" thickBot="1">
      <c r="B3" s="280"/>
      <c r="C3" s="280"/>
      <c r="D3" s="280"/>
      <c r="E3" s="280"/>
      <c r="F3" s="282"/>
    </row>
    <row r="4" spans="1:6" ht="12.75">
      <c r="A4" s="393" t="s">
        <v>231</v>
      </c>
      <c r="B4" s="387" t="s">
        <v>66</v>
      </c>
      <c r="C4" s="389" t="s">
        <v>65</v>
      </c>
      <c r="D4" s="391" t="s">
        <v>232</v>
      </c>
      <c r="E4" s="283"/>
      <c r="F4" s="283"/>
    </row>
    <row r="5" spans="1:6" ht="26.25" thickBot="1">
      <c r="A5" s="394"/>
      <c r="B5" s="388"/>
      <c r="C5" s="390"/>
      <c r="D5" s="392"/>
      <c r="E5" s="284" t="s">
        <v>233</v>
      </c>
      <c r="F5" s="284" t="s">
        <v>234</v>
      </c>
    </row>
    <row r="6" spans="1:6" ht="12.75">
      <c r="A6" s="285" t="str">
        <f aca="true" t="shared" si="0" ref="A6:A37">B6&amp;C6</f>
        <v>ЛысенкоКристина</v>
      </c>
      <c r="B6" s="286" t="s">
        <v>161</v>
      </c>
      <c r="C6" s="287" t="s">
        <v>162</v>
      </c>
      <c r="D6" s="288" t="s">
        <v>205</v>
      </c>
      <c r="E6" s="289">
        <v>415.0013295282423</v>
      </c>
      <c r="F6" s="290">
        <v>1</v>
      </c>
    </row>
    <row r="7" spans="1:8" ht="12.75">
      <c r="A7" s="291" t="str">
        <f t="shared" si="0"/>
        <v>СурмачЕкатерина</v>
      </c>
      <c r="B7" s="292" t="s">
        <v>263</v>
      </c>
      <c r="C7" s="293" t="s">
        <v>264</v>
      </c>
      <c r="D7" s="294" t="s">
        <v>207</v>
      </c>
      <c r="E7" s="289">
        <v>307.43422909221937</v>
      </c>
      <c r="F7" s="295">
        <v>2</v>
      </c>
      <c r="H7" s="296"/>
    </row>
    <row r="8" spans="1:8" ht="12.75">
      <c r="A8" s="291" t="str">
        <f t="shared" si="0"/>
        <v>ФадинаОльга</v>
      </c>
      <c r="B8" s="292" t="s">
        <v>262</v>
      </c>
      <c r="C8" s="293" t="s">
        <v>181</v>
      </c>
      <c r="D8" s="294" t="s">
        <v>205</v>
      </c>
      <c r="E8" s="289">
        <v>247.06975277286654</v>
      </c>
      <c r="F8" s="295">
        <v>3</v>
      </c>
      <c r="H8" s="296"/>
    </row>
    <row r="9" spans="1:8" ht="12.75">
      <c r="A9" s="291" t="str">
        <f t="shared" si="0"/>
        <v>ИсаеваЮлия</v>
      </c>
      <c r="B9" s="292" t="s">
        <v>265</v>
      </c>
      <c r="C9" s="293" t="s">
        <v>197</v>
      </c>
      <c r="D9" s="294" t="s">
        <v>266</v>
      </c>
      <c r="E9" s="289">
        <v>117.45692307692308</v>
      </c>
      <c r="F9" s="295">
        <v>4</v>
      </c>
      <c r="H9" s="296"/>
    </row>
    <row r="10" spans="1:8" ht="12.75">
      <c r="A10" s="291" t="str">
        <f t="shared" si="0"/>
        <v>МелешкевичДарья</v>
      </c>
      <c r="B10" s="292" t="s">
        <v>159</v>
      </c>
      <c r="C10" s="293" t="s">
        <v>319</v>
      </c>
      <c r="D10" s="294" t="s">
        <v>214</v>
      </c>
      <c r="E10" s="289">
        <v>88.43815384615385</v>
      </c>
      <c r="F10" s="295">
        <v>5</v>
      </c>
      <c r="H10" s="296"/>
    </row>
    <row r="11" spans="1:8" ht="12.75">
      <c r="A11" s="291" t="str">
        <f t="shared" si="0"/>
        <v>КорзунинаСоня</v>
      </c>
      <c r="B11" s="292" t="s">
        <v>275</v>
      </c>
      <c r="C11" s="293" t="s">
        <v>276</v>
      </c>
      <c r="D11" s="294" t="s">
        <v>205</v>
      </c>
      <c r="E11" s="289">
        <v>79.54731844257388</v>
      </c>
      <c r="F11" s="295">
        <v>6</v>
      </c>
      <c r="H11" s="296"/>
    </row>
    <row r="12" spans="1:8" ht="12.75">
      <c r="A12" s="291" t="str">
        <f t="shared" si="0"/>
        <v>ЕрмоловаАнна</v>
      </c>
      <c r="B12" s="292" t="s">
        <v>267</v>
      </c>
      <c r="C12" s="293" t="s">
        <v>165</v>
      </c>
      <c r="D12" s="294" t="s">
        <v>251</v>
      </c>
      <c r="E12" s="289">
        <v>76.00153846153846</v>
      </c>
      <c r="F12" s="295">
        <v>7</v>
      </c>
      <c r="H12" s="296"/>
    </row>
    <row r="13" spans="1:8" ht="12.75">
      <c r="A13" s="291" t="str">
        <f t="shared" si="0"/>
        <v>НиколаенкоМария</v>
      </c>
      <c r="B13" s="292" t="s">
        <v>190</v>
      </c>
      <c r="C13" s="293" t="s">
        <v>191</v>
      </c>
      <c r="D13" s="294" t="s">
        <v>205</v>
      </c>
      <c r="E13" s="289">
        <v>67.69984548304159</v>
      </c>
      <c r="F13" s="295">
        <v>8</v>
      </c>
      <c r="H13" s="296"/>
    </row>
    <row r="14" spans="1:8" ht="12.75">
      <c r="A14" s="291" t="str">
        <f t="shared" si="0"/>
        <v>ГришинаЕкатерина</v>
      </c>
      <c r="B14" s="297" t="s">
        <v>320</v>
      </c>
      <c r="C14" s="298" t="s">
        <v>264</v>
      </c>
      <c r="D14" s="299" t="s">
        <v>214</v>
      </c>
      <c r="E14" s="289">
        <v>64.94676923076922</v>
      </c>
      <c r="F14" s="295">
        <v>9</v>
      </c>
      <c r="H14" s="296"/>
    </row>
    <row r="15" spans="1:8" ht="12.75">
      <c r="A15" s="291" t="str">
        <f t="shared" si="0"/>
        <v>ГудылинаМария</v>
      </c>
      <c r="B15" s="292" t="s">
        <v>321</v>
      </c>
      <c r="C15" s="293" t="s">
        <v>191</v>
      </c>
      <c r="D15" s="294" t="s">
        <v>205</v>
      </c>
      <c r="E15" s="289">
        <v>55.27384615384615</v>
      </c>
      <c r="F15" s="295">
        <v>10</v>
      </c>
      <c r="H15" s="296"/>
    </row>
    <row r="16" spans="1:8" ht="12.75">
      <c r="A16" s="291" t="str">
        <f t="shared" si="0"/>
        <v>КрутенюкАнастасия</v>
      </c>
      <c r="B16" s="292" t="s">
        <v>322</v>
      </c>
      <c r="C16" s="293" t="s">
        <v>323</v>
      </c>
      <c r="D16" s="294" t="s">
        <v>205</v>
      </c>
      <c r="E16" s="289">
        <v>46.98276923076923</v>
      </c>
      <c r="F16" s="295">
        <v>11</v>
      </c>
      <c r="H16" s="296"/>
    </row>
    <row r="17" spans="1:8" ht="12.75">
      <c r="A17" s="291">
        <f t="shared" si="0"/>
      </c>
      <c r="B17" s="292"/>
      <c r="C17" s="293"/>
      <c r="D17" s="294"/>
      <c r="E17" s="289"/>
      <c r="F17" s="295"/>
      <c r="H17" s="296"/>
    </row>
    <row r="18" spans="1:8" ht="12.75">
      <c r="A18" s="291">
        <f t="shared" si="0"/>
      </c>
      <c r="B18" s="292"/>
      <c r="C18" s="293"/>
      <c r="D18" s="294"/>
      <c r="E18" s="289"/>
      <c r="F18" s="295"/>
      <c r="H18" s="296"/>
    </row>
    <row r="19" spans="1:8" ht="12.75">
      <c r="A19" s="291">
        <f t="shared" si="0"/>
      </c>
      <c r="B19" s="292"/>
      <c r="C19" s="293"/>
      <c r="D19" s="294"/>
      <c r="E19" s="289"/>
      <c r="F19" s="295"/>
      <c r="H19" s="296"/>
    </row>
    <row r="20" spans="1:8" ht="12.75">
      <c r="A20" s="291">
        <f t="shared" si="0"/>
      </c>
      <c r="B20" s="292"/>
      <c r="C20" s="293"/>
      <c r="D20" s="294"/>
      <c r="E20" s="289"/>
      <c r="F20" s="295"/>
      <c r="H20" s="296"/>
    </row>
    <row r="21" spans="1:8" ht="12.75">
      <c r="A21" s="291">
        <f t="shared" si="0"/>
      </c>
      <c r="B21" s="292"/>
      <c r="C21" s="293"/>
      <c r="D21" s="294"/>
      <c r="E21" s="289"/>
      <c r="F21" s="295"/>
      <c r="H21" s="296"/>
    </row>
    <row r="22" spans="1:8" ht="12.75">
      <c r="A22" s="291">
        <f t="shared" si="0"/>
      </c>
      <c r="B22" s="292"/>
      <c r="C22" s="293"/>
      <c r="D22" s="299"/>
      <c r="E22" s="289"/>
      <c r="F22" s="295"/>
      <c r="H22" s="296"/>
    </row>
    <row r="23" spans="1:8" ht="12.75">
      <c r="A23" s="291">
        <f t="shared" si="0"/>
      </c>
      <c r="B23" s="292"/>
      <c r="C23" s="293"/>
      <c r="D23" s="294"/>
      <c r="E23" s="289"/>
      <c r="F23" s="295"/>
      <c r="H23" s="296"/>
    </row>
    <row r="24" spans="1:8" ht="12.75">
      <c r="A24" s="291">
        <f t="shared" si="0"/>
      </c>
      <c r="B24" s="292"/>
      <c r="C24" s="293"/>
      <c r="D24" s="294"/>
      <c r="E24" s="289"/>
      <c r="F24" s="295"/>
      <c r="H24" s="296"/>
    </row>
    <row r="25" spans="1:8" ht="12.75">
      <c r="A25" s="291">
        <f t="shared" si="0"/>
      </c>
      <c r="B25" s="292"/>
      <c r="C25" s="293"/>
      <c r="D25" s="294"/>
      <c r="E25" s="289"/>
      <c r="F25" s="295"/>
      <c r="H25" s="296"/>
    </row>
    <row r="26" spans="1:8" ht="12.75">
      <c r="A26" s="291">
        <f t="shared" si="0"/>
      </c>
      <c r="B26" s="292"/>
      <c r="C26" s="293"/>
      <c r="D26" s="294"/>
      <c r="E26" s="289"/>
      <c r="F26" s="295"/>
      <c r="H26" s="296"/>
    </row>
    <row r="27" spans="1:8" ht="12.75">
      <c r="A27" s="291">
        <f t="shared" si="0"/>
      </c>
      <c r="B27" s="292"/>
      <c r="C27" s="293"/>
      <c r="D27" s="294"/>
      <c r="E27" s="289"/>
      <c r="F27" s="295"/>
      <c r="H27" s="296"/>
    </row>
    <row r="28" spans="1:8" ht="12.75">
      <c r="A28" s="291">
        <f t="shared" si="0"/>
      </c>
      <c r="B28" s="292"/>
      <c r="C28" s="293"/>
      <c r="D28" s="294"/>
      <c r="E28" s="289"/>
      <c r="F28" s="295"/>
      <c r="H28" s="296"/>
    </row>
    <row r="29" spans="1:8" ht="12.75">
      <c r="A29" s="291">
        <f t="shared" si="0"/>
      </c>
      <c r="B29" s="292"/>
      <c r="C29" s="293"/>
      <c r="D29" s="294"/>
      <c r="E29" s="289"/>
      <c r="F29" s="295"/>
      <c r="H29" s="296"/>
    </row>
    <row r="30" spans="1:8" ht="12.75">
      <c r="A30" s="291">
        <f t="shared" si="0"/>
      </c>
      <c r="B30" s="292"/>
      <c r="C30" s="293"/>
      <c r="D30" s="294"/>
      <c r="E30" s="289"/>
      <c r="F30" s="295"/>
      <c r="H30" s="296"/>
    </row>
    <row r="31" spans="1:8" ht="12.75">
      <c r="A31" s="291">
        <f t="shared" si="0"/>
      </c>
      <c r="B31" s="292"/>
      <c r="C31" s="293"/>
      <c r="D31" s="299"/>
      <c r="E31" s="289"/>
      <c r="F31" s="295"/>
      <c r="H31" s="296"/>
    </row>
    <row r="32" spans="1:8" ht="12.75">
      <c r="A32" s="291">
        <f t="shared" si="0"/>
      </c>
      <c r="B32" s="292"/>
      <c r="C32" s="293"/>
      <c r="D32" s="299"/>
      <c r="E32" s="289"/>
      <c r="F32" s="295"/>
      <c r="H32" s="296"/>
    </row>
    <row r="33" spans="1:8" ht="12.75">
      <c r="A33" s="291">
        <f t="shared" si="0"/>
      </c>
      <c r="B33" s="292"/>
      <c r="C33" s="293"/>
      <c r="D33" s="299"/>
      <c r="E33" s="289"/>
      <c r="F33" s="295"/>
      <c r="H33" s="296"/>
    </row>
    <row r="34" spans="1:8" ht="12.75">
      <c r="A34" s="291">
        <f t="shared" si="0"/>
      </c>
      <c r="B34" s="292"/>
      <c r="C34" s="293"/>
      <c r="D34" s="299"/>
      <c r="E34" s="289"/>
      <c r="F34" s="295"/>
      <c r="H34" s="296"/>
    </row>
    <row r="35" spans="1:8" ht="12.75">
      <c r="A35" s="291">
        <f t="shared" si="0"/>
      </c>
      <c r="B35" s="292"/>
      <c r="C35" s="293"/>
      <c r="D35" s="299"/>
      <c r="E35" s="289"/>
      <c r="F35" s="295"/>
      <c r="H35" s="296"/>
    </row>
    <row r="36" spans="1:8" ht="12.75">
      <c r="A36" s="291">
        <f t="shared" si="0"/>
      </c>
      <c r="B36" s="292"/>
      <c r="C36" s="293"/>
      <c r="D36" s="294"/>
      <c r="E36" s="289"/>
      <c r="F36" s="295"/>
      <c r="H36" s="296"/>
    </row>
    <row r="37" spans="1:8" ht="12.75">
      <c r="A37" s="291">
        <f t="shared" si="0"/>
      </c>
      <c r="B37" s="300"/>
      <c r="C37" s="298"/>
      <c r="D37" s="299"/>
      <c r="E37" s="289"/>
      <c r="F37" s="295"/>
      <c r="H37" s="296"/>
    </row>
    <row r="38" spans="1:8" ht="12.75">
      <c r="A38" s="291">
        <f aca="true" t="shared" si="1" ref="A38:A63">B38&amp;C38</f>
      </c>
      <c r="B38" s="292"/>
      <c r="C38" s="293"/>
      <c r="D38" s="294"/>
      <c r="E38" s="289"/>
      <c r="F38" s="295"/>
      <c r="H38" s="296"/>
    </row>
    <row r="39" spans="1:8" ht="12.75">
      <c r="A39" s="291">
        <f t="shared" si="1"/>
      </c>
      <c r="B39" s="292"/>
      <c r="C39" s="293"/>
      <c r="D39" s="294"/>
      <c r="E39" s="289"/>
      <c r="F39" s="295"/>
      <c r="H39" s="296"/>
    </row>
    <row r="40" spans="1:8" ht="12.75">
      <c r="A40" s="291">
        <f t="shared" si="1"/>
      </c>
      <c r="B40" s="300"/>
      <c r="C40" s="298"/>
      <c r="D40" s="294"/>
      <c r="E40" s="289"/>
      <c r="F40" s="295"/>
      <c r="H40" s="296"/>
    </row>
    <row r="41" spans="1:8" ht="12.75">
      <c r="A41" s="291">
        <f t="shared" si="1"/>
      </c>
      <c r="B41" s="292"/>
      <c r="C41" s="293"/>
      <c r="D41" s="294"/>
      <c r="E41" s="289"/>
      <c r="F41" s="295"/>
      <c r="H41" s="296"/>
    </row>
    <row r="42" spans="1:8" ht="12.75">
      <c r="A42" s="291">
        <f t="shared" si="1"/>
      </c>
      <c r="B42" s="292"/>
      <c r="C42" s="293"/>
      <c r="D42" s="299"/>
      <c r="E42" s="289"/>
      <c r="F42" s="295"/>
      <c r="H42" s="296"/>
    </row>
    <row r="43" spans="1:8" ht="12.75">
      <c r="A43" s="291">
        <f t="shared" si="1"/>
      </c>
      <c r="B43" s="301"/>
      <c r="C43" s="302"/>
      <c r="D43" s="294"/>
      <c r="E43" s="289"/>
      <c r="F43" s="295"/>
      <c r="H43" s="296"/>
    </row>
    <row r="44" spans="1:8" ht="12.75">
      <c r="A44" s="291">
        <f t="shared" si="1"/>
      </c>
      <c r="B44" s="292"/>
      <c r="C44" s="293"/>
      <c r="D44" s="294"/>
      <c r="E44" s="289"/>
      <c r="F44" s="295"/>
      <c r="H44" s="296"/>
    </row>
    <row r="45" spans="1:8" ht="12.75">
      <c r="A45" s="291">
        <f t="shared" si="1"/>
      </c>
      <c r="B45" s="301"/>
      <c r="C45" s="302"/>
      <c r="D45" s="294"/>
      <c r="E45" s="289"/>
      <c r="F45" s="295"/>
      <c r="H45" s="296"/>
    </row>
    <row r="46" spans="1:8" ht="12.75">
      <c r="A46" s="291">
        <f t="shared" si="1"/>
      </c>
      <c r="B46" s="292"/>
      <c r="C46" s="293"/>
      <c r="D46" s="294"/>
      <c r="E46" s="289"/>
      <c r="F46" s="295"/>
      <c r="H46" s="296"/>
    </row>
    <row r="47" spans="1:8" ht="12.75">
      <c r="A47" s="291">
        <f t="shared" si="1"/>
      </c>
      <c r="B47" s="303"/>
      <c r="C47" s="304"/>
      <c r="D47" s="294"/>
      <c r="E47" s="289"/>
      <c r="F47" s="295"/>
      <c r="H47" s="296"/>
    </row>
    <row r="48" spans="1:8" ht="12.75">
      <c r="A48" s="291">
        <f t="shared" si="1"/>
      </c>
      <c r="B48" s="305"/>
      <c r="C48" s="306"/>
      <c r="D48" s="294"/>
      <c r="E48" s="289"/>
      <c r="F48" s="295"/>
      <c r="H48" s="296"/>
    </row>
    <row r="49" spans="1:8" ht="12.75">
      <c r="A49" s="291">
        <f t="shared" si="1"/>
      </c>
      <c r="B49" s="305"/>
      <c r="C49" s="306"/>
      <c r="D49" s="294"/>
      <c r="E49" s="289"/>
      <c r="F49" s="295"/>
      <c r="H49" s="296"/>
    </row>
    <row r="50" spans="1:8" ht="12.75">
      <c r="A50" s="291">
        <f t="shared" si="1"/>
      </c>
      <c r="B50" s="305"/>
      <c r="C50" s="306"/>
      <c r="D50" s="294"/>
      <c r="E50" s="289"/>
      <c r="F50" s="295"/>
      <c r="H50" s="296"/>
    </row>
    <row r="51" spans="1:8" ht="12.75">
      <c r="A51" s="291">
        <f t="shared" si="1"/>
      </c>
      <c r="B51" s="307"/>
      <c r="C51" s="308"/>
      <c r="D51" s="294"/>
      <c r="E51" s="289"/>
      <c r="F51" s="295"/>
      <c r="H51" s="296"/>
    </row>
    <row r="52" spans="1:8" ht="12.75">
      <c r="A52" s="291">
        <f t="shared" si="1"/>
      </c>
      <c r="B52" s="309"/>
      <c r="C52" s="310"/>
      <c r="D52" s="294"/>
      <c r="E52" s="289"/>
      <c r="F52" s="295"/>
      <c r="H52" s="296"/>
    </row>
    <row r="53" spans="1:8" ht="12.75">
      <c r="A53" s="291">
        <f t="shared" si="1"/>
      </c>
      <c r="B53" s="292"/>
      <c r="C53" s="293"/>
      <c r="D53" s="294"/>
      <c r="E53" s="289"/>
      <c r="F53" s="295"/>
      <c r="H53" s="296"/>
    </row>
    <row r="54" spans="1:8" ht="12.75">
      <c r="A54" s="291">
        <f t="shared" si="1"/>
      </c>
      <c r="B54" s="292"/>
      <c r="C54" s="293"/>
      <c r="D54" s="299"/>
      <c r="E54" s="289"/>
      <c r="F54" s="295"/>
      <c r="H54" s="296"/>
    </row>
    <row r="55" spans="1:8" ht="12.75">
      <c r="A55" s="291">
        <f t="shared" si="1"/>
      </c>
      <c r="B55" s="292"/>
      <c r="C55" s="293"/>
      <c r="D55" s="294"/>
      <c r="E55" s="289"/>
      <c r="F55" s="295"/>
      <c r="H55" s="296"/>
    </row>
    <row r="56" spans="1:8" ht="12.75">
      <c r="A56" s="291">
        <f t="shared" si="1"/>
      </c>
      <c r="B56" s="292"/>
      <c r="C56" s="293"/>
      <c r="D56" s="299"/>
      <c r="E56" s="289"/>
      <c r="F56" s="295"/>
      <c r="H56" s="296"/>
    </row>
    <row r="57" spans="1:8" ht="12.75">
      <c r="A57" s="291">
        <f t="shared" si="1"/>
      </c>
      <c r="B57" s="301"/>
      <c r="C57" s="302"/>
      <c r="D57" s="294"/>
      <c r="E57" s="289"/>
      <c r="F57" s="295"/>
      <c r="H57" s="296"/>
    </row>
    <row r="58" spans="1:8" ht="12.75">
      <c r="A58" s="291">
        <f t="shared" si="1"/>
      </c>
      <c r="B58" s="301"/>
      <c r="C58" s="302"/>
      <c r="D58" s="294"/>
      <c r="E58" s="289"/>
      <c r="F58" s="295"/>
      <c r="H58" s="296"/>
    </row>
    <row r="59" spans="1:8" ht="12.75">
      <c r="A59" s="291">
        <f t="shared" si="1"/>
      </c>
      <c r="B59" s="303"/>
      <c r="C59" s="304"/>
      <c r="D59" s="294"/>
      <c r="E59" s="289"/>
      <c r="F59" s="295"/>
      <c r="H59" s="296"/>
    </row>
    <row r="60" spans="1:8" ht="12.75">
      <c r="A60" s="291">
        <f t="shared" si="1"/>
      </c>
      <c r="B60" s="301"/>
      <c r="C60" s="302"/>
      <c r="D60" s="294"/>
      <c r="E60" s="289"/>
      <c r="F60" s="295"/>
      <c r="H60" s="296"/>
    </row>
    <row r="61" spans="1:8" ht="12.75">
      <c r="A61" s="291">
        <f t="shared" si="1"/>
      </c>
      <c r="B61" s="301"/>
      <c r="C61" s="302"/>
      <c r="D61" s="294"/>
      <c r="E61" s="289"/>
      <c r="F61" s="295"/>
      <c r="H61" s="296"/>
    </row>
    <row r="62" spans="1:8" ht="12.75">
      <c r="A62" s="291">
        <f t="shared" si="1"/>
      </c>
      <c r="B62" s="301"/>
      <c r="C62" s="302"/>
      <c r="D62" s="294"/>
      <c r="E62" s="289"/>
      <c r="F62" s="295"/>
      <c r="H62" s="296"/>
    </row>
    <row r="63" spans="1:8" ht="13.5" thickBot="1">
      <c r="A63" s="311">
        <f t="shared" si="1"/>
      </c>
      <c r="B63" s="312"/>
      <c r="C63" s="313"/>
      <c r="D63" s="314"/>
      <c r="E63" s="315"/>
      <c r="F63" s="316"/>
      <c r="H63" s="296"/>
    </row>
  </sheetData>
  <sheetProtection/>
  <mergeCells count="4">
    <mergeCell ref="B4:B5"/>
    <mergeCell ref="C4:C5"/>
    <mergeCell ref="D4:D5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2"/>
  <sheetViews>
    <sheetView showGridLines="0" zoomScalePageLayoutView="0" workbookViewId="0" topLeftCell="A1">
      <pane ySplit="4" topLeftCell="A11" activePane="bottomLeft" state="frozen"/>
      <selection pane="topLeft" activeCell="G19" sqref="G19"/>
      <selection pane="bottomLeft" activeCell="D31" sqref="D31"/>
    </sheetView>
  </sheetViews>
  <sheetFormatPr defaultColWidth="11.421875" defaultRowHeight="12.75"/>
  <cols>
    <col min="1" max="1" width="4.421875" style="136" customWidth="1"/>
    <col min="2" max="4" width="20.7109375" style="0" customWidth="1"/>
    <col min="5" max="5" width="17.57421875" style="0" customWidth="1"/>
    <col min="6" max="6" width="5.421875" style="37" customWidth="1"/>
    <col min="7" max="7" width="8.28125" style="39" customWidth="1"/>
    <col min="8" max="8" width="0.71875" style="0" customWidth="1"/>
    <col min="9" max="11" width="10.421875" style="0" customWidth="1"/>
    <col min="12" max="12" width="15.421875" style="0" hidden="1" customWidth="1"/>
    <col min="13" max="13" width="11.421875" style="0" customWidth="1"/>
    <col min="14" max="14" width="6.8515625" style="0" hidden="1" customWidth="1"/>
    <col min="15" max="15" width="6.7109375" style="0" hidden="1" customWidth="1"/>
  </cols>
  <sheetData>
    <row r="1" spans="2:17" ht="27.75" customHeight="1">
      <c r="B1" s="368" t="str">
        <f>V!E17</f>
        <v>Чемпионат Федерации по фристайлу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70"/>
      <c r="N1" s="35"/>
      <c r="O1" s="35"/>
      <c r="P1" s="35"/>
      <c r="Q1" s="35"/>
    </row>
    <row r="2" spans="2:17" ht="27.75" customHeight="1" thickBot="1">
      <c r="B2" s="371" t="str">
        <f>V!E18</f>
        <v>Москва, 25-26.07.2009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3"/>
      <c r="N2" s="35"/>
      <c r="O2" s="35"/>
      <c r="P2" s="35"/>
      <c r="Q2" s="35"/>
    </row>
    <row r="3" spans="2:15" ht="13.5" thickBot="1">
      <c r="B3" s="36"/>
      <c r="H3" s="1"/>
      <c r="L3" s="38"/>
      <c r="M3" s="39"/>
      <c r="O3" s="39"/>
    </row>
    <row r="4" spans="1:15" s="219" customFormat="1" ht="36.75" thickBot="1">
      <c r="A4" s="218"/>
      <c r="B4" s="220" t="s">
        <v>66</v>
      </c>
      <c r="C4" s="221" t="s">
        <v>65</v>
      </c>
      <c r="D4" s="222" t="s">
        <v>71</v>
      </c>
      <c r="E4" s="223" t="s">
        <v>388</v>
      </c>
      <c r="F4" s="224"/>
      <c r="G4" s="223" t="s">
        <v>67</v>
      </c>
      <c r="H4" s="225"/>
      <c r="I4" s="226" t="s">
        <v>72</v>
      </c>
      <c r="J4" s="227" t="s">
        <v>73</v>
      </c>
      <c r="K4" s="223" t="s">
        <v>74</v>
      </c>
      <c r="L4" s="223" t="s">
        <v>76</v>
      </c>
      <c r="M4" s="223" t="s">
        <v>75</v>
      </c>
      <c r="N4" s="219" t="s">
        <v>136</v>
      </c>
      <c r="O4" s="219" t="s">
        <v>135</v>
      </c>
    </row>
    <row r="5" spans="1:15" ht="12.75">
      <c r="A5" s="136">
        <v>1</v>
      </c>
      <c r="B5" s="146" t="s">
        <v>154</v>
      </c>
      <c r="C5" s="147" t="s">
        <v>147</v>
      </c>
      <c r="D5" s="147" t="s">
        <v>205</v>
      </c>
      <c r="E5" s="147" t="s">
        <v>210</v>
      </c>
      <c r="F5" s="203"/>
      <c r="G5" s="152" t="s">
        <v>390</v>
      </c>
      <c r="H5" s="165"/>
      <c r="I5" s="204" t="s">
        <v>326</v>
      </c>
      <c r="J5" s="205" t="s">
        <v>63</v>
      </c>
      <c r="K5" s="205" t="s">
        <v>63</v>
      </c>
      <c r="L5" s="205" t="s">
        <v>327</v>
      </c>
      <c r="M5" s="206" t="s">
        <v>63</v>
      </c>
      <c r="N5">
        <f>VLOOKUP(B5&amp;C5,'р. м. st'!$A$6:$F$63,6,FALSE)</f>
        <v>7</v>
      </c>
      <c r="O5" t="e">
        <f>VLOOKUP(B5&amp;C5,'р. м. sp'!$A$6:$F$100,6,FALSE)</f>
        <v>#N/A</v>
      </c>
    </row>
    <row r="6" spans="1:15" ht="12.75">
      <c r="A6" s="136">
        <v>2</v>
      </c>
      <c r="B6" s="150" t="s">
        <v>173</v>
      </c>
      <c r="C6" s="151" t="s">
        <v>174</v>
      </c>
      <c r="D6" s="151" t="s">
        <v>220</v>
      </c>
      <c r="E6" s="151"/>
      <c r="F6" s="203"/>
      <c r="G6" s="152" t="s">
        <v>390</v>
      </c>
      <c r="H6" s="165"/>
      <c r="I6" s="207" t="s">
        <v>63</v>
      </c>
      <c r="J6" s="208" t="s">
        <v>63</v>
      </c>
      <c r="K6" s="208" t="s">
        <v>63</v>
      </c>
      <c r="L6" s="208"/>
      <c r="M6" s="209" t="s">
        <v>64</v>
      </c>
      <c r="N6" t="e">
        <f>VLOOKUP(B6&amp;C6,'р. м. st'!$A$6:$F$63,6,FALSE)</f>
        <v>#N/A</v>
      </c>
      <c r="O6" t="e">
        <f>VLOOKUP(B6&amp;C6,'р. м. sp'!$A$6:$F$100,6,FALSE)</f>
        <v>#N/A</v>
      </c>
    </row>
    <row r="7" spans="1:15" ht="12.75">
      <c r="A7" s="136">
        <v>3</v>
      </c>
      <c r="B7" s="150" t="s">
        <v>261</v>
      </c>
      <c r="C7" s="151" t="s">
        <v>203</v>
      </c>
      <c r="D7" s="151" t="s">
        <v>205</v>
      </c>
      <c r="E7" s="151" t="s">
        <v>226</v>
      </c>
      <c r="F7" s="203"/>
      <c r="G7" s="152" t="s">
        <v>389</v>
      </c>
      <c r="H7" s="165"/>
      <c r="I7" s="207" t="s">
        <v>326</v>
      </c>
      <c r="J7" s="208" t="s">
        <v>63</v>
      </c>
      <c r="K7" s="208" t="s">
        <v>63</v>
      </c>
      <c r="L7" s="208" t="s">
        <v>327</v>
      </c>
      <c r="M7" s="209" t="s">
        <v>63</v>
      </c>
      <c r="N7">
        <f>VLOOKUP(B7&amp;C7,'р. ж. st'!$A$6:$F$63,6,FALSE)</f>
        <v>3</v>
      </c>
      <c r="O7" t="e">
        <f>VLOOKUP(B7&amp;C7,'р. ж. sp'!$A$6:$F$16,6,FALSE)</f>
        <v>#N/A</v>
      </c>
    </row>
    <row r="8" spans="1:15" ht="12.75">
      <c r="A8" s="136">
        <v>5</v>
      </c>
      <c r="B8" s="148" t="s">
        <v>138</v>
      </c>
      <c r="C8" s="149" t="s">
        <v>139</v>
      </c>
      <c r="D8" s="149" t="s">
        <v>206</v>
      </c>
      <c r="E8" s="149"/>
      <c r="F8" s="203"/>
      <c r="G8" s="152" t="s">
        <v>390</v>
      </c>
      <c r="H8" s="165"/>
      <c r="I8" s="207" t="s">
        <v>326</v>
      </c>
      <c r="J8" s="208" t="s">
        <v>63</v>
      </c>
      <c r="K8" s="208" t="s">
        <v>63</v>
      </c>
      <c r="L8" s="208" t="s">
        <v>327</v>
      </c>
      <c r="M8" s="209" t="s">
        <v>63</v>
      </c>
      <c r="N8">
        <f>VLOOKUP(B8&amp;C8,'р. м. st'!$A$6:$F$63,6,FALSE)</f>
        <v>43</v>
      </c>
      <c r="O8" t="e">
        <f>VLOOKUP(B8&amp;C8,'р. м. sp'!$A$6:$F$100,6,FALSE)</f>
        <v>#N/A</v>
      </c>
    </row>
    <row r="9" spans="1:15" ht="12.75">
      <c r="A9" s="136">
        <v>6</v>
      </c>
      <c r="B9" s="150" t="s">
        <v>175</v>
      </c>
      <c r="C9" s="151" t="s">
        <v>176</v>
      </c>
      <c r="D9" s="151" t="s">
        <v>205</v>
      </c>
      <c r="E9" s="151"/>
      <c r="F9" s="203"/>
      <c r="G9" s="152" t="s">
        <v>390</v>
      </c>
      <c r="H9" s="165"/>
      <c r="I9" s="207" t="s">
        <v>326</v>
      </c>
      <c r="J9" s="208" t="s">
        <v>63</v>
      </c>
      <c r="K9" s="208" t="s">
        <v>63</v>
      </c>
      <c r="L9" s="208" t="s">
        <v>327</v>
      </c>
      <c r="M9" s="209" t="s">
        <v>63</v>
      </c>
      <c r="N9">
        <f>VLOOKUP(B9&amp;C9,'р. м. st'!$A$6:$F$63,6,FALSE)</f>
        <v>20</v>
      </c>
      <c r="O9" t="e">
        <f>VLOOKUP(B9&amp;C9,'р. м. sp'!$A$6:$F$100,6,FALSE)</f>
        <v>#N/A</v>
      </c>
    </row>
    <row r="10" spans="1:15" ht="12.75">
      <c r="A10" s="136">
        <v>7</v>
      </c>
      <c r="B10" s="150" t="s">
        <v>164</v>
      </c>
      <c r="C10" s="151" t="s">
        <v>165</v>
      </c>
      <c r="D10" s="151" t="s">
        <v>205</v>
      </c>
      <c r="E10" s="151"/>
      <c r="F10" s="203"/>
      <c r="G10" s="152" t="s">
        <v>389</v>
      </c>
      <c r="H10" s="165"/>
      <c r="I10" s="207" t="s">
        <v>63</v>
      </c>
      <c r="J10" s="208" t="s">
        <v>63</v>
      </c>
      <c r="K10" s="208" t="s">
        <v>63</v>
      </c>
      <c r="L10" s="208"/>
      <c r="M10" s="209" t="s">
        <v>64</v>
      </c>
      <c r="N10">
        <f>VLOOKUP(B10&amp;C10,'р. ж. st'!$A$6:$F$63,6,FALSE)</f>
        <v>8</v>
      </c>
      <c r="O10" t="e">
        <f>VLOOKUP(B10&amp;C10,'р. ж. sp'!$A$6:$F$16,6,FALSE)</f>
        <v>#N/A</v>
      </c>
    </row>
    <row r="11" spans="1:15" ht="12.75">
      <c r="A11" s="136">
        <v>8</v>
      </c>
      <c r="B11" s="150" t="s">
        <v>284</v>
      </c>
      <c r="C11" s="151" t="s">
        <v>285</v>
      </c>
      <c r="D11" s="151" t="s">
        <v>270</v>
      </c>
      <c r="E11" s="151"/>
      <c r="F11" s="203"/>
      <c r="G11" s="152" t="s">
        <v>390</v>
      </c>
      <c r="H11" s="165"/>
      <c r="I11" s="207" t="s">
        <v>64</v>
      </c>
      <c r="J11" s="208" t="s">
        <v>63</v>
      </c>
      <c r="K11" s="208" t="s">
        <v>63</v>
      </c>
      <c r="L11" s="208"/>
      <c r="M11" s="209" t="s">
        <v>64</v>
      </c>
      <c r="N11">
        <f>VLOOKUP(B11&amp;C11,'р. м. st'!$A$6:$F$63,6,FALSE)</f>
        <v>18</v>
      </c>
      <c r="O11" t="e">
        <f>VLOOKUP(B11&amp;C11,'р. м. sp'!$A$6:$F$100,6,FALSE)</f>
        <v>#N/A</v>
      </c>
    </row>
    <row r="12" spans="1:15" ht="12.75">
      <c r="A12" s="136">
        <v>9</v>
      </c>
      <c r="B12" s="150" t="s">
        <v>182</v>
      </c>
      <c r="C12" s="151" t="s">
        <v>183</v>
      </c>
      <c r="D12" s="151" t="s">
        <v>223</v>
      </c>
      <c r="E12" s="151" t="s">
        <v>224</v>
      </c>
      <c r="F12" s="203"/>
      <c r="G12" s="152" t="s">
        <v>390</v>
      </c>
      <c r="H12" s="165"/>
      <c r="I12" s="207" t="s">
        <v>63</v>
      </c>
      <c r="J12" s="208" t="s">
        <v>63</v>
      </c>
      <c r="K12" s="208" t="s">
        <v>63</v>
      </c>
      <c r="L12" s="208"/>
      <c r="M12" s="209" t="s">
        <v>326</v>
      </c>
      <c r="N12" t="e">
        <f>VLOOKUP(B12&amp;C12,'р. м. st'!$A$6:$F$63,6,FALSE)</f>
        <v>#N/A</v>
      </c>
      <c r="O12" t="e">
        <f>VLOOKUP(B12&amp;C12,'р. м. sp'!$A$6:$F$100,6,FALSE)</f>
        <v>#N/A</v>
      </c>
    </row>
    <row r="13" spans="1:15" ht="12.75">
      <c r="A13" s="136">
        <v>10</v>
      </c>
      <c r="B13" s="150" t="s">
        <v>170</v>
      </c>
      <c r="C13" s="151" t="s">
        <v>149</v>
      </c>
      <c r="D13" s="151" t="s">
        <v>217</v>
      </c>
      <c r="E13" s="151"/>
      <c r="F13" s="203"/>
      <c r="G13" s="152" t="s">
        <v>390</v>
      </c>
      <c r="H13" s="165"/>
      <c r="I13" s="207" t="s">
        <v>63</v>
      </c>
      <c r="J13" s="208" t="s">
        <v>63</v>
      </c>
      <c r="K13" s="208" t="s">
        <v>64</v>
      </c>
      <c r="L13" s="208"/>
      <c r="M13" s="209" t="s">
        <v>63</v>
      </c>
      <c r="N13" t="e">
        <f>VLOOKUP(B13&amp;C13,'р. м. st'!$A$6:$F$63,6,FALSE)</f>
        <v>#N/A</v>
      </c>
      <c r="O13" t="e">
        <f>VLOOKUP(B13&amp;C13,'р. м. sp'!$A$6:$F$100,6,FALSE)</f>
        <v>#N/A</v>
      </c>
    </row>
    <row r="14" spans="1:15" ht="12.75">
      <c r="A14" s="136">
        <v>11</v>
      </c>
      <c r="B14" s="150" t="s">
        <v>177</v>
      </c>
      <c r="C14" s="151" t="s">
        <v>176</v>
      </c>
      <c r="D14" s="151" t="s">
        <v>205</v>
      </c>
      <c r="E14" s="151" t="s">
        <v>221</v>
      </c>
      <c r="F14" s="203"/>
      <c r="G14" s="152" t="s">
        <v>390</v>
      </c>
      <c r="H14" s="165"/>
      <c r="I14" s="207" t="s">
        <v>63</v>
      </c>
      <c r="J14" s="208" t="s">
        <v>63</v>
      </c>
      <c r="K14" s="208" t="s">
        <v>326</v>
      </c>
      <c r="L14" s="208"/>
      <c r="M14" s="209" t="s">
        <v>63</v>
      </c>
      <c r="N14" t="e">
        <f>VLOOKUP(B14&amp;C14,'р. м. st'!$A$6:$F$63,6,FALSE)</f>
        <v>#N/A</v>
      </c>
      <c r="O14" t="e">
        <f>VLOOKUP(B14&amp;C14,'р. м. sp'!$A$6:$F$100,6,FALSE)</f>
        <v>#N/A</v>
      </c>
    </row>
    <row r="15" spans="1:15" ht="12.75">
      <c r="A15" s="136">
        <v>12</v>
      </c>
      <c r="B15" s="150" t="s">
        <v>258</v>
      </c>
      <c r="C15" s="151" t="s">
        <v>195</v>
      </c>
      <c r="D15" s="151" t="s">
        <v>205</v>
      </c>
      <c r="E15" s="151" t="s">
        <v>225</v>
      </c>
      <c r="F15" s="203"/>
      <c r="G15" s="152" t="s">
        <v>389</v>
      </c>
      <c r="H15" s="165"/>
      <c r="I15" s="207" t="s">
        <v>326</v>
      </c>
      <c r="J15" s="208" t="s">
        <v>63</v>
      </c>
      <c r="K15" s="208" t="s">
        <v>63</v>
      </c>
      <c r="L15" s="208" t="s">
        <v>327</v>
      </c>
      <c r="M15" s="209" t="s">
        <v>63</v>
      </c>
      <c r="N15">
        <f>VLOOKUP(B15&amp;C15,'р. ж. st'!$A$6:$F$63,6,FALSE)</f>
        <v>1</v>
      </c>
      <c r="O15" t="e">
        <f>VLOOKUP(B15&amp;C15,'р. ж. sp'!$A$6:$F$16,6,FALSE)</f>
        <v>#N/A</v>
      </c>
    </row>
    <row r="16" spans="1:15" ht="12.75">
      <c r="A16" s="136">
        <v>13</v>
      </c>
      <c r="B16" s="150" t="s">
        <v>178</v>
      </c>
      <c r="C16" s="151" t="s">
        <v>139</v>
      </c>
      <c r="D16" s="151" t="s">
        <v>205</v>
      </c>
      <c r="E16" s="151" t="s">
        <v>222</v>
      </c>
      <c r="F16" s="203"/>
      <c r="G16" s="152" t="s">
        <v>390</v>
      </c>
      <c r="H16" s="165"/>
      <c r="I16" s="207" t="s">
        <v>63</v>
      </c>
      <c r="J16" s="208" t="s">
        <v>63</v>
      </c>
      <c r="K16" s="208" t="s">
        <v>63</v>
      </c>
      <c r="L16" s="208"/>
      <c r="M16" s="209" t="s">
        <v>326</v>
      </c>
      <c r="N16" t="e">
        <f>VLOOKUP(B16&amp;C16,'р. м. st'!$A$6:$F$63,6,FALSE)</f>
        <v>#N/A</v>
      </c>
      <c r="O16" t="e">
        <f>VLOOKUP(B16&amp;C16,'р. м. sp'!$A$6:$F$100,6,FALSE)</f>
        <v>#N/A</v>
      </c>
    </row>
    <row r="17" spans="1:15" ht="12.75">
      <c r="A17" s="136">
        <v>14</v>
      </c>
      <c r="B17" s="148" t="s">
        <v>227</v>
      </c>
      <c r="C17" s="149" t="s">
        <v>228</v>
      </c>
      <c r="D17" s="149" t="s">
        <v>204</v>
      </c>
      <c r="E17" s="149"/>
      <c r="F17" s="203"/>
      <c r="G17" s="152" t="s">
        <v>390</v>
      </c>
      <c r="H17" s="165"/>
      <c r="I17" s="207" t="s">
        <v>326</v>
      </c>
      <c r="J17" s="208" t="s">
        <v>326</v>
      </c>
      <c r="K17" s="208" t="s">
        <v>63</v>
      </c>
      <c r="L17" s="208" t="s">
        <v>327</v>
      </c>
      <c r="M17" s="209" t="s">
        <v>326</v>
      </c>
      <c r="N17">
        <f>VLOOKUP(B17&amp;C17,'р. м. st'!$A$6:$F$63,6,FALSE)</f>
        <v>6</v>
      </c>
      <c r="O17">
        <f>VLOOKUP(B17&amp;C17,'р. м. sp'!$A$6:$F$100,6,FALSE)</f>
        <v>5</v>
      </c>
    </row>
    <row r="18" spans="1:15" ht="12.75">
      <c r="A18" s="136">
        <v>15</v>
      </c>
      <c r="B18" s="150" t="s">
        <v>198</v>
      </c>
      <c r="C18" s="151" t="s">
        <v>172</v>
      </c>
      <c r="D18" s="151" t="s">
        <v>205</v>
      </c>
      <c r="E18" s="151"/>
      <c r="F18" s="203"/>
      <c r="G18" s="152" t="s">
        <v>390</v>
      </c>
      <c r="H18" s="165"/>
      <c r="I18" s="207" t="s">
        <v>63</v>
      </c>
      <c r="J18" s="208" t="s">
        <v>63</v>
      </c>
      <c r="K18" s="208" t="s">
        <v>63</v>
      </c>
      <c r="L18" s="208"/>
      <c r="M18" s="209" t="s">
        <v>326</v>
      </c>
      <c r="N18" t="e">
        <f>VLOOKUP(B18&amp;C18,'р. м. st'!$A$6:$F$63,6,FALSE)</f>
        <v>#N/A</v>
      </c>
      <c r="O18" t="e">
        <f>VLOOKUP(B18&amp;C18,'р. м. sp'!$A$6:$F$100,6,FALSE)</f>
        <v>#N/A</v>
      </c>
    </row>
    <row r="19" spans="1:15" ht="12.75">
      <c r="A19" s="136">
        <v>16</v>
      </c>
      <c r="B19" s="148" t="s">
        <v>144</v>
      </c>
      <c r="C19" s="149" t="s">
        <v>145</v>
      </c>
      <c r="D19" s="149" t="s">
        <v>207</v>
      </c>
      <c r="E19" s="149" t="s">
        <v>208</v>
      </c>
      <c r="F19" s="203"/>
      <c r="G19" s="152" t="s">
        <v>390</v>
      </c>
      <c r="H19" s="165"/>
      <c r="I19" s="207" t="s">
        <v>326</v>
      </c>
      <c r="J19" s="208" t="s">
        <v>63</v>
      </c>
      <c r="K19" s="208" t="s">
        <v>63</v>
      </c>
      <c r="L19" s="208" t="s">
        <v>327</v>
      </c>
      <c r="M19" s="209" t="s">
        <v>63</v>
      </c>
      <c r="N19">
        <f>VLOOKUP(B19&amp;C19,'р. м. st'!$A$6:$F$63,6,FALSE)</f>
        <v>11</v>
      </c>
      <c r="O19" t="e">
        <f>VLOOKUP(B19&amp;C19,'р. м. sp'!$A$6:$F$100,6,FALSE)</f>
        <v>#N/A</v>
      </c>
    </row>
    <row r="20" spans="1:15" ht="12.75">
      <c r="A20" s="136">
        <v>17</v>
      </c>
      <c r="B20" s="150" t="s">
        <v>201</v>
      </c>
      <c r="C20" s="151" t="s">
        <v>202</v>
      </c>
      <c r="D20" s="151" t="s">
        <v>205</v>
      </c>
      <c r="E20" s="151"/>
      <c r="F20" s="203"/>
      <c r="G20" s="152" t="s">
        <v>390</v>
      </c>
      <c r="H20" s="165"/>
      <c r="I20" s="207" t="s">
        <v>326</v>
      </c>
      <c r="J20" s="208" t="s">
        <v>326</v>
      </c>
      <c r="K20" s="208" t="s">
        <v>63</v>
      </c>
      <c r="L20" s="208" t="s">
        <v>327</v>
      </c>
      <c r="M20" s="209" t="s">
        <v>63</v>
      </c>
      <c r="N20">
        <f>VLOOKUP(B20&amp;C20,'р. м. st'!$A$6:$F$100,6,FALSE)</f>
        <v>12</v>
      </c>
      <c r="O20">
        <f>VLOOKUP(B20&amp;C20,'р. м. sp'!$A$6:$F$100,6,FALSE)</f>
        <v>4</v>
      </c>
    </row>
    <row r="21" spans="1:15" ht="12.75">
      <c r="A21" s="136">
        <v>18</v>
      </c>
      <c r="B21" s="150" t="s">
        <v>179</v>
      </c>
      <c r="C21" s="151" t="s">
        <v>180</v>
      </c>
      <c r="D21" s="151" t="s">
        <v>205</v>
      </c>
      <c r="E21" s="151"/>
      <c r="F21" s="203"/>
      <c r="G21" s="152" t="s">
        <v>389</v>
      </c>
      <c r="H21" s="165"/>
      <c r="I21" s="207" t="s">
        <v>63</v>
      </c>
      <c r="J21" s="208" t="s">
        <v>63</v>
      </c>
      <c r="K21" s="208" t="s">
        <v>326</v>
      </c>
      <c r="L21" s="208"/>
      <c r="M21" s="209" t="s">
        <v>326</v>
      </c>
      <c r="N21" t="e">
        <f>VLOOKUP(B21&amp;C21,'р. ж. st'!$A$6:$F$63,6,FALSE)</f>
        <v>#N/A</v>
      </c>
      <c r="O21" t="e">
        <f>VLOOKUP(B21&amp;C21,'р. ж. sp'!$A$6:$F$16,6,FALSE)</f>
        <v>#N/A</v>
      </c>
    </row>
    <row r="22" spans="1:15" ht="12.75">
      <c r="A22" s="136">
        <v>19</v>
      </c>
      <c r="B22" s="150" t="s">
        <v>196</v>
      </c>
      <c r="C22" s="151" t="s">
        <v>197</v>
      </c>
      <c r="D22" s="151" t="s">
        <v>205</v>
      </c>
      <c r="E22" s="151"/>
      <c r="F22" s="203"/>
      <c r="G22" s="152" t="s">
        <v>389</v>
      </c>
      <c r="H22" s="165"/>
      <c r="I22" s="207" t="s">
        <v>326</v>
      </c>
      <c r="J22" s="208" t="s">
        <v>63</v>
      </c>
      <c r="K22" s="208" t="s">
        <v>63</v>
      </c>
      <c r="L22" s="208" t="s">
        <v>327</v>
      </c>
      <c r="M22" s="209" t="s">
        <v>63</v>
      </c>
      <c r="N22">
        <f>VLOOKUP(B22&amp;C22,'р. ж. st'!$A$6:$F$63,6,FALSE)</f>
        <v>6</v>
      </c>
      <c r="O22" t="e">
        <f>VLOOKUP(B22&amp;C22,'р. ж. sp'!$A$6:$F$16,6,FALSE)</f>
        <v>#N/A</v>
      </c>
    </row>
    <row r="23" spans="1:15" ht="12.75">
      <c r="A23" s="136">
        <v>20</v>
      </c>
      <c r="B23" s="148" t="s">
        <v>148</v>
      </c>
      <c r="C23" s="149" t="s">
        <v>149</v>
      </c>
      <c r="D23" s="149" t="s">
        <v>205</v>
      </c>
      <c r="E23" s="149"/>
      <c r="F23" s="203"/>
      <c r="G23" s="152" t="s">
        <v>390</v>
      </c>
      <c r="H23" s="165"/>
      <c r="I23" s="207" t="s">
        <v>63</v>
      </c>
      <c r="J23" s="208" t="s">
        <v>63</v>
      </c>
      <c r="K23" s="208" t="s">
        <v>63</v>
      </c>
      <c r="L23" s="208"/>
      <c r="M23" s="209" t="s">
        <v>64</v>
      </c>
      <c r="N23" t="e">
        <f>VLOOKUP(B23&amp;C23,'р. м. st'!$A$6:$F$63,6,FALSE)</f>
        <v>#N/A</v>
      </c>
      <c r="O23" t="e">
        <f>VLOOKUP(B23&amp;C23,'р. м. sp'!$A$6:$F$100,6,FALSE)</f>
        <v>#N/A</v>
      </c>
    </row>
    <row r="24" spans="1:15" ht="12.75">
      <c r="A24" s="136">
        <v>21</v>
      </c>
      <c r="B24" s="150" t="s">
        <v>161</v>
      </c>
      <c r="C24" s="151" t="s">
        <v>162</v>
      </c>
      <c r="D24" s="151" t="s">
        <v>205</v>
      </c>
      <c r="E24" s="151"/>
      <c r="F24" s="203"/>
      <c r="G24" s="152" t="s">
        <v>389</v>
      </c>
      <c r="H24" s="165"/>
      <c r="I24" s="207" t="s">
        <v>326</v>
      </c>
      <c r="J24" s="208" t="s">
        <v>326</v>
      </c>
      <c r="K24" s="208" t="s">
        <v>63</v>
      </c>
      <c r="L24" s="208" t="s">
        <v>327</v>
      </c>
      <c r="M24" s="209" t="s">
        <v>63</v>
      </c>
      <c r="N24">
        <f>VLOOKUP(B24&amp;C24,'р. ж. st'!$A$6:$F$63,6,FALSE)</f>
        <v>4</v>
      </c>
      <c r="O24">
        <f>VLOOKUP(B24&amp;C24,'р. ж. sp'!$A$6:$F$16,6,FALSE)</f>
        <v>1</v>
      </c>
    </row>
    <row r="25" spans="1:15" ht="12.75">
      <c r="A25" s="136">
        <v>22</v>
      </c>
      <c r="B25" s="148" t="s">
        <v>159</v>
      </c>
      <c r="C25" s="149" t="s">
        <v>160</v>
      </c>
      <c r="D25" s="149" t="s">
        <v>213</v>
      </c>
      <c r="E25" s="149"/>
      <c r="F25" s="203"/>
      <c r="G25" s="152" t="s">
        <v>390</v>
      </c>
      <c r="H25" s="165"/>
      <c r="I25" s="207" t="s">
        <v>326</v>
      </c>
      <c r="J25" s="208" t="s">
        <v>326</v>
      </c>
      <c r="K25" s="208" t="s">
        <v>63</v>
      </c>
      <c r="L25" s="208" t="s">
        <v>327</v>
      </c>
      <c r="M25" s="209" t="s">
        <v>326</v>
      </c>
      <c r="N25">
        <f>VLOOKUP(B25&amp;C25,'р. м. st'!$A$6:$F$63,6,FALSE)</f>
        <v>2</v>
      </c>
      <c r="O25">
        <f>VLOOKUP(B25&amp;C25,'р. м. sp'!$A$6:$F$100,6,FALSE)</f>
        <v>13</v>
      </c>
    </row>
    <row r="26" spans="1:15" ht="12.75">
      <c r="A26" s="136">
        <v>23</v>
      </c>
      <c r="B26" s="150" t="s">
        <v>280</v>
      </c>
      <c r="C26" s="151" t="s">
        <v>145</v>
      </c>
      <c r="D26" s="151" t="s">
        <v>205</v>
      </c>
      <c r="E26" s="151" t="s">
        <v>225</v>
      </c>
      <c r="F26" s="203"/>
      <c r="G26" s="152" t="s">
        <v>390</v>
      </c>
      <c r="H26" s="165"/>
      <c r="I26" s="207" t="s">
        <v>326</v>
      </c>
      <c r="J26" s="208" t="s">
        <v>63</v>
      </c>
      <c r="K26" s="208" t="s">
        <v>63</v>
      </c>
      <c r="L26" s="208" t="s">
        <v>327</v>
      </c>
      <c r="M26" s="209" t="s">
        <v>63</v>
      </c>
      <c r="N26">
        <f>VLOOKUP(B26&amp;C26,'р. м. st'!$A$6:$F$63,6,FALSE)</f>
        <v>5</v>
      </c>
      <c r="O26" t="e">
        <f>VLOOKUP(B26&amp;C26,'р. м. sp'!$A$6:$F$100,6,FALSE)</f>
        <v>#N/A</v>
      </c>
    </row>
    <row r="27" spans="1:15" ht="12.75">
      <c r="A27" s="136">
        <v>24</v>
      </c>
      <c r="B27" s="148" t="s">
        <v>152</v>
      </c>
      <c r="C27" s="149" t="s">
        <v>153</v>
      </c>
      <c r="D27" s="149" t="s">
        <v>205</v>
      </c>
      <c r="E27" s="149"/>
      <c r="F27" s="203"/>
      <c r="G27" s="152" t="s">
        <v>390</v>
      </c>
      <c r="H27" s="165"/>
      <c r="I27" s="207" t="s">
        <v>63</v>
      </c>
      <c r="J27" s="208" t="s">
        <v>63</v>
      </c>
      <c r="K27" s="208" t="s">
        <v>64</v>
      </c>
      <c r="L27" s="208"/>
      <c r="M27" s="209" t="s">
        <v>326</v>
      </c>
      <c r="N27" t="e">
        <f>VLOOKUP(B27&amp;C27,'р. м. st'!$A$6:$F$63,6,FALSE)</f>
        <v>#N/A</v>
      </c>
      <c r="O27" t="e">
        <f>VLOOKUP(B27&amp;C27,'р. м. sp'!$A$6:$F$100,6,FALSE)</f>
        <v>#N/A</v>
      </c>
    </row>
    <row r="28" spans="1:15" ht="12.75">
      <c r="A28" s="136">
        <v>25</v>
      </c>
      <c r="B28" s="150" t="s">
        <v>190</v>
      </c>
      <c r="C28" s="151" t="s">
        <v>191</v>
      </c>
      <c r="D28" s="151" t="s">
        <v>205</v>
      </c>
      <c r="E28" s="151"/>
      <c r="F28" s="203"/>
      <c r="G28" s="152" t="s">
        <v>389</v>
      </c>
      <c r="H28" s="165"/>
      <c r="I28" s="207" t="s">
        <v>64</v>
      </c>
      <c r="J28" s="208" t="s">
        <v>64</v>
      </c>
      <c r="K28" s="208" t="s">
        <v>63</v>
      </c>
      <c r="L28" s="208"/>
      <c r="M28" s="209" t="s">
        <v>63</v>
      </c>
      <c r="N28">
        <f>VLOOKUP(B28&amp;C28,'р. ж. st'!$A$6:$F$63,6,FALSE)</f>
        <v>12</v>
      </c>
      <c r="O28">
        <f>VLOOKUP(B28&amp;C28,'р. ж. sp'!$A$6:$F$16,6,FALSE)</f>
        <v>8</v>
      </c>
    </row>
    <row r="29" spans="1:15" ht="12.75">
      <c r="A29" s="136">
        <v>26</v>
      </c>
      <c r="B29" s="150" t="s">
        <v>184</v>
      </c>
      <c r="C29" s="151" t="s">
        <v>185</v>
      </c>
      <c r="D29" s="151" t="s">
        <v>223</v>
      </c>
      <c r="E29" s="151" t="s">
        <v>224</v>
      </c>
      <c r="F29" s="203"/>
      <c r="G29" s="152" t="s">
        <v>390</v>
      </c>
      <c r="H29" s="165"/>
      <c r="I29" s="207" t="s">
        <v>63</v>
      </c>
      <c r="J29" s="208" t="s">
        <v>63</v>
      </c>
      <c r="K29" s="208" t="s">
        <v>63</v>
      </c>
      <c r="L29" s="208"/>
      <c r="M29" s="209" t="s">
        <v>326</v>
      </c>
      <c r="N29" t="e">
        <f>VLOOKUP(B29&amp;C29,'р. м. st'!$A$6:$F$63,6,FALSE)</f>
        <v>#N/A</v>
      </c>
      <c r="O29" t="e">
        <f>VLOOKUP(B29&amp;C29,'р. м. sp'!$A$6:$F$100,6,FALSE)</f>
        <v>#N/A</v>
      </c>
    </row>
    <row r="30" spans="1:15" ht="12.75">
      <c r="A30" s="136">
        <v>27</v>
      </c>
      <c r="B30" s="150" t="s">
        <v>163</v>
      </c>
      <c r="C30" s="151" t="s">
        <v>145</v>
      </c>
      <c r="D30" s="151" t="s">
        <v>214</v>
      </c>
      <c r="E30" s="151" t="s">
        <v>215</v>
      </c>
      <c r="F30" s="203"/>
      <c r="G30" s="152" t="s">
        <v>390</v>
      </c>
      <c r="H30" s="165"/>
      <c r="I30" s="207" t="s">
        <v>63</v>
      </c>
      <c r="J30" s="208" t="s">
        <v>63</v>
      </c>
      <c r="K30" s="208" t="s">
        <v>326</v>
      </c>
      <c r="L30" s="208"/>
      <c r="M30" s="209" t="s">
        <v>63</v>
      </c>
      <c r="N30" t="e">
        <f>VLOOKUP(B30&amp;C30,'р. м. st'!$A$6:$F$63,6,FALSE)</f>
        <v>#N/A</v>
      </c>
      <c r="O30" t="e">
        <f>VLOOKUP(B30&amp;C30,'р. м. sp'!$A$6:$F$100,6,FALSE)</f>
        <v>#N/A</v>
      </c>
    </row>
    <row r="31" spans="1:15" ht="12.75">
      <c r="A31" s="136">
        <v>28</v>
      </c>
      <c r="B31" s="148" t="s">
        <v>142</v>
      </c>
      <c r="C31" s="149" t="s">
        <v>143</v>
      </c>
      <c r="D31" s="151" t="s">
        <v>205</v>
      </c>
      <c r="E31" s="149"/>
      <c r="F31" s="203"/>
      <c r="G31" s="152" t="s">
        <v>390</v>
      </c>
      <c r="H31" s="165"/>
      <c r="I31" s="207" t="s">
        <v>326</v>
      </c>
      <c r="J31" s="208" t="s">
        <v>63</v>
      </c>
      <c r="K31" s="208" t="s">
        <v>63</v>
      </c>
      <c r="L31" s="208" t="s">
        <v>327</v>
      </c>
      <c r="M31" s="209" t="s">
        <v>63</v>
      </c>
      <c r="N31" t="e">
        <f>VLOOKUP(B31&amp;C31,'р. м. st'!$A$6:$F$63,6,FALSE)</f>
        <v>#N/A</v>
      </c>
      <c r="O31" t="e">
        <f>VLOOKUP(B31&amp;C31,'р. м. sp'!$A$6:$F$100,6,FALSE)</f>
        <v>#N/A</v>
      </c>
    </row>
    <row r="32" spans="1:15" ht="12.75">
      <c r="A32" s="136">
        <v>30</v>
      </c>
      <c r="B32" s="148" t="s">
        <v>140</v>
      </c>
      <c r="C32" s="149" t="s">
        <v>141</v>
      </c>
      <c r="D32" s="149" t="s">
        <v>205</v>
      </c>
      <c r="E32" s="149"/>
      <c r="F32" s="203"/>
      <c r="G32" s="152" t="s">
        <v>390</v>
      </c>
      <c r="H32" s="165"/>
      <c r="I32" s="207" t="s">
        <v>326</v>
      </c>
      <c r="J32" s="208" t="s">
        <v>63</v>
      </c>
      <c r="K32" s="208" t="s">
        <v>63</v>
      </c>
      <c r="L32" s="208" t="s">
        <v>327</v>
      </c>
      <c r="M32" s="209" t="s">
        <v>63</v>
      </c>
      <c r="N32">
        <f>VLOOKUP(B32&amp;C32,'р. м. st'!$A$6:$F$63,6,FALSE)</f>
        <v>8</v>
      </c>
      <c r="O32" t="e">
        <f>VLOOKUP(B32&amp;C32,'р. м. sp'!$A$6:$F$100,6,FALSE)</f>
        <v>#N/A</v>
      </c>
    </row>
    <row r="33" spans="1:15" ht="12.75">
      <c r="A33" s="136">
        <v>31</v>
      </c>
      <c r="B33" s="148" t="s">
        <v>150</v>
      </c>
      <c r="C33" s="149" t="s">
        <v>151</v>
      </c>
      <c r="D33" s="149" t="s">
        <v>205</v>
      </c>
      <c r="E33" s="149" t="s">
        <v>209</v>
      </c>
      <c r="F33" s="203"/>
      <c r="G33" s="152" t="s">
        <v>390</v>
      </c>
      <c r="H33" s="165"/>
      <c r="I33" s="207" t="s">
        <v>326</v>
      </c>
      <c r="J33" s="208" t="s">
        <v>326</v>
      </c>
      <c r="K33" s="208" t="s">
        <v>326</v>
      </c>
      <c r="L33" s="208"/>
      <c r="M33" s="209" t="s">
        <v>326</v>
      </c>
      <c r="N33">
        <f>VLOOKUP(B33&amp;C33,'р. м. st'!$A$6:$F$63,6,FALSE)</f>
        <v>9</v>
      </c>
      <c r="O33">
        <f>VLOOKUP(B33&amp;C33,'р. м. sp'!$A$6:$F$100,6,FALSE)</f>
        <v>1</v>
      </c>
    </row>
    <row r="34" spans="1:15" ht="12.75">
      <c r="A34" s="136">
        <v>32</v>
      </c>
      <c r="B34" s="150" t="s">
        <v>199</v>
      </c>
      <c r="C34" s="151" t="s">
        <v>200</v>
      </c>
      <c r="D34" s="151" t="s">
        <v>205</v>
      </c>
      <c r="E34" s="151"/>
      <c r="F34" s="203"/>
      <c r="G34" s="152" t="s">
        <v>390</v>
      </c>
      <c r="H34" s="165"/>
      <c r="I34" s="207" t="s">
        <v>63</v>
      </c>
      <c r="J34" s="208" t="s">
        <v>63</v>
      </c>
      <c r="K34" s="208" t="s">
        <v>64</v>
      </c>
      <c r="L34" s="208"/>
      <c r="M34" s="209" t="s">
        <v>326</v>
      </c>
      <c r="N34">
        <f>VLOOKUP(B34&amp;C34,'р. м. st'!$A$6:$F$63,6,FALSE)</f>
        <v>52</v>
      </c>
      <c r="O34" t="e">
        <f>VLOOKUP(B34&amp;C34,'р. м. sp'!$A$6:$F$100,6,FALSE)</f>
        <v>#N/A</v>
      </c>
    </row>
    <row r="35" spans="1:15" ht="12.75">
      <c r="A35" s="136">
        <v>33</v>
      </c>
      <c r="B35" s="150" t="s">
        <v>186</v>
      </c>
      <c r="C35" s="151" t="s">
        <v>187</v>
      </c>
      <c r="D35" s="151" t="s">
        <v>205</v>
      </c>
      <c r="E35" s="151"/>
      <c r="F35" s="203"/>
      <c r="G35" s="152" t="s">
        <v>390</v>
      </c>
      <c r="H35" s="165"/>
      <c r="I35" s="207" t="s">
        <v>63</v>
      </c>
      <c r="J35" s="208" t="s">
        <v>63</v>
      </c>
      <c r="K35" s="208" t="s">
        <v>63</v>
      </c>
      <c r="L35" s="208"/>
      <c r="M35" s="209" t="s">
        <v>326</v>
      </c>
      <c r="N35" t="e">
        <f>VLOOKUP(B35&amp;C35,'р. м. st'!$A$6:$F$63,6,FALSE)</f>
        <v>#N/A</v>
      </c>
      <c r="O35" t="e">
        <f>VLOOKUP(B35&amp;C35,'р. м. sp'!$A$6:$F$100,6,FALSE)</f>
        <v>#N/A</v>
      </c>
    </row>
    <row r="36" spans="1:15" ht="12.75">
      <c r="A36" s="136">
        <v>34</v>
      </c>
      <c r="B36" s="150" t="s">
        <v>171</v>
      </c>
      <c r="C36" s="151" t="s">
        <v>172</v>
      </c>
      <c r="D36" s="151" t="s">
        <v>218</v>
      </c>
      <c r="E36" s="151" t="s">
        <v>219</v>
      </c>
      <c r="F36" s="203"/>
      <c r="G36" s="152" t="s">
        <v>390</v>
      </c>
      <c r="H36" s="165"/>
      <c r="I36" s="207" t="s">
        <v>64</v>
      </c>
      <c r="J36" s="208" t="s">
        <v>64</v>
      </c>
      <c r="K36" s="208" t="s">
        <v>64</v>
      </c>
      <c r="L36" s="208"/>
      <c r="M36" s="209" t="s">
        <v>64</v>
      </c>
      <c r="N36">
        <f>VLOOKUP(B36&amp;C36,'р. м. st'!$A$6:$F$63,6,FALSE)</f>
        <v>43</v>
      </c>
      <c r="O36">
        <f>VLOOKUP(B36&amp;C36,'р. м. sp'!$A$6:$F$100,6,FALSE)</f>
        <v>11</v>
      </c>
    </row>
    <row r="37" spans="1:15" ht="12.75">
      <c r="A37" s="136">
        <v>35</v>
      </c>
      <c r="B37" s="150" t="s">
        <v>166</v>
      </c>
      <c r="C37" s="151" t="s">
        <v>167</v>
      </c>
      <c r="D37" s="151" t="s">
        <v>216</v>
      </c>
      <c r="E37" s="151"/>
      <c r="F37" s="203"/>
      <c r="G37" s="152" t="s">
        <v>390</v>
      </c>
      <c r="H37" s="165"/>
      <c r="I37" s="207" t="s">
        <v>326</v>
      </c>
      <c r="J37" s="208" t="s">
        <v>63</v>
      </c>
      <c r="K37" s="208" t="s">
        <v>63</v>
      </c>
      <c r="L37" s="208" t="s">
        <v>327</v>
      </c>
      <c r="M37" s="209" t="s">
        <v>63</v>
      </c>
      <c r="N37">
        <f>VLOOKUP(B37&amp;C37,'р. м. st'!$A$6:$F$63,6,FALSE)</f>
        <v>14</v>
      </c>
      <c r="O37" t="e">
        <f>VLOOKUP(B37&amp;C37,'р. м. sp'!$A$6:$F$100,6,FALSE)</f>
        <v>#N/A</v>
      </c>
    </row>
    <row r="38" spans="1:15" ht="12.75">
      <c r="A38" s="136">
        <v>36</v>
      </c>
      <c r="B38" s="148" t="s">
        <v>137</v>
      </c>
      <c r="C38" s="149" t="s">
        <v>249</v>
      </c>
      <c r="D38" s="149" t="s">
        <v>205</v>
      </c>
      <c r="E38" s="149"/>
      <c r="F38" s="203"/>
      <c r="G38" s="152" t="s">
        <v>390</v>
      </c>
      <c r="H38" s="165"/>
      <c r="I38" s="207" t="s">
        <v>326</v>
      </c>
      <c r="J38" s="208" t="s">
        <v>326</v>
      </c>
      <c r="K38" s="208" t="s">
        <v>63</v>
      </c>
      <c r="L38" s="208" t="s">
        <v>327</v>
      </c>
      <c r="M38" s="209" t="s">
        <v>63</v>
      </c>
      <c r="N38">
        <f>VLOOKUP(B38&amp;C38,'р. м. st'!$A$6:$F$63,6,FALSE)</f>
        <v>31</v>
      </c>
      <c r="O38">
        <f>VLOOKUP(B38&amp;C38,'р. м. sp'!$A$6:$F$100,6,FALSE)</f>
        <v>14</v>
      </c>
    </row>
    <row r="39" spans="1:15" ht="12.75">
      <c r="A39" s="136">
        <v>37</v>
      </c>
      <c r="B39" s="150" t="s">
        <v>324</v>
      </c>
      <c r="C39" s="151" t="s">
        <v>181</v>
      </c>
      <c r="D39" s="151" t="s">
        <v>205</v>
      </c>
      <c r="E39" s="151"/>
      <c r="F39" s="203"/>
      <c r="G39" s="152" t="s">
        <v>389</v>
      </c>
      <c r="H39" s="165"/>
      <c r="I39" s="207" t="s">
        <v>63</v>
      </c>
      <c r="J39" s="208" t="s">
        <v>63</v>
      </c>
      <c r="K39" s="208" t="s">
        <v>63</v>
      </c>
      <c r="L39" s="208"/>
      <c r="M39" s="209" t="s">
        <v>326</v>
      </c>
      <c r="N39" t="e">
        <f>VLOOKUP(B39&amp;C39,'р. ж. st'!$A$6:$F$63,6,FALSE)</f>
        <v>#N/A</v>
      </c>
      <c r="O39" t="e">
        <f>VLOOKUP(B39&amp;C39,'р. ж. sp'!$A$6:$F$16,6,FALSE)</f>
        <v>#N/A</v>
      </c>
    </row>
    <row r="40" spans="1:15" ht="12.75">
      <c r="A40" s="136">
        <v>38</v>
      </c>
      <c r="B40" s="148" t="s">
        <v>146</v>
      </c>
      <c r="C40" s="149" t="s">
        <v>147</v>
      </c>
      <c r="D40" s="149" t="s">
        <v>205</v>
      </c>
      <c r="E40" s="149"/>
      <c r="F40" s="203"/>
      <c r="G40" s="152" t="s">
        <v>390</v>
      </c>
      <c r="H40" s="165"/>
      <c r="I40" s="207" t="s">
        <v>63</v>
      </c>
      <c r="J40" s="208" t="s">
        <v>63</v>
      </c>
      <c r="K40" s="208" t="s">
        <v>326</v>
      </c>
      <c r="L40" s="208"/>
      <c r="M40" s="209" t="s">
        <v>326</v>
      </c>
      <c r="N40" t="e">
        <f>VLOOKUP(B40&amp;C40,'р. м. st'!$A$6:$F$63,6,FALSE)</f>
        <v>#N/A</v>
      </c>
      <c r="O40" t="e">
        <f>VLOOKUP(B40&amp;C40,'р. м. sp'!$A$6:$F$100,6,FALSE)</f>
        <v>#N/A</v>
      </c>
    </row>
    <row r="41" spans="1:15" ht="12.75">
      <c r="A41" s="136">
        <v>39</v>
      </c>
      <c r="B41" s="148" t="s">
        <v>157</v>
      </c>
      <c r="C41" s="149" t="s">
        <v>141</v>
      </c>
      <c r="D41" s="149" t="s">
        <v>205</v>
      </c>
      <c r="E41" s="149"/>
      <c r="F41" s="203"/>
      <c r="G41" s="152" t="s">
        <v>390</v>
      </c>
      <c r="H41" s="165"/>
      <c r="I41" s="207" t="s">
        <v>326</v>
      </c>
      <c r="J41" s="208" t="s">
        <v>326</v>
      </c>
      <c r="K41" s="208" t="s">
        <v>326</v>
      </c>
      <c r="L41" s="208" t="s">
        <v>327</v>
      </c>
      <c r="M41" s="209" t="s">
        <v>326</v>
      </c>
      <c r="N41">
        <f>VLOOKUP(B41&amp;C41,'р. м. st'!$A$6:$F$63,6,FALSE)</f>
        <v>13</v>
      </c>
      <c r="O41">
        <f>VLOOKUP(B41&amp;C41,'р. м. sp'!$A$6:$F$100,6,FALSE)</f>
        <v>2</v>
      </c>
    </row>
    <row r="42" spans="1:15" ht="12.75">
      <c r="A42" s="136">
        <v>40</v>
      </c>
      <c r="B42" s="150" t="s">
        <v>168</v>
      </c>
      <c r="C42" s="151" t="s">
        <v>169</v>
      </c>
      <c r="D42" s="151" t="s">
        <v>205</v>
      </c>
      <c r="E42" s="151"/>
      <c r="F42" s="203"/>
      <c r="G42" s="152" t="s">
        <v>390</v>
      </c>
      <c r="H42" s="165"/>
      <c r="I42" s="207" t="s">
        <v>63</v>
      </c>
      <c r="J42" s="208" t="s">
        <v>64</v>
      </c>
      <c r="K42" s="208" t="s">
        <v>63</v>
      </c>
      <c r="L42" s="208"/>
      <c r="M42" s="209" t="s">
        <v>326</v>
      </c>
      <c r="N42" t="e">
        <f>VLOOKUP(B42&amp;C42,'р. м. st'!$A$6:$F$63,6,FALSE)</f>
        <v>#N/A</v>
      </c>
      <c r="O42" t="e">
        <f>VLOOKUP(B42&amp;C42,'р. м. sp'!$A$6:$F$100,6,FALSE)</f>
        <v>#N/A</v>
      </c>
    </row>
    <row r="43" spans="1:15" ht="12.75">
      <c r="A43" s="136">
        <v>41</v>
      </c>
      <c r="B43" s="148" t="s">
        <v>158</v>
      </c>
      <c r="C43" s="149" t="s">
        <v>145</v>
      </c>
      <c r="D43" s="149" t="s">
        <v>205</v>
      </c>
      <c r="E43" s="149"/>
      <c r="F43" s="203"/>
      <c r="G43" s="152" t="s">
        <v>390</v>
      </c>
      <c r="H43" s="165"/>
      <c r="I43" s="207" t="s">
        <v>326</v>
      </c>
      <c r="J43" s="208" t="s">
        <v>326</v>
      </c>
      <c r="K43" s="208" t="s">
        <v>63</v>
      </c>
      <c r="L43" s="208" t="s">
        <v>327</v>
      </c>
      <c r="M43" s="209" t="s">
        <v>63</v>
      </c>
      <c r="N43">
        <f>VLOOKUP(B43&amp;C43,'р. м. st'!$A$6:$F$63,6,FALSE)</f>
        <v>1</v>
      </c>
      <c r="O43">
        <f>VLOOKUP(B43&amp;C43,'р. м. sp'!$A$6:$F$100,6,FALSE)</f>
        <v>17</v>
      </c>
    </row>
    <row r="44" spans="1:15" ht="12.75">
      <c r="A44" s="136">
        <v>42</v>
      </c>
      <c r="B44" s="150" t="s">
        <v>193</v>
      </c>
      <c r="C44" s="151" t="s">
        <v>194</v>
      </c>
      <c r="D44" s="151" t="s">
        <v>205</v>
      </c>
      <c r="E44" s="151"/>
      <c r="F44" s="203"/>
      <c r="G44" s="152" t="s">
        <v>389</v>
      </c>
      <c r="H44" s="165"/>
      <c r="I44" s="207" t="s">
        <v>326</v>
      </c>
      <c r="J44" s="208" t="s">
        <v>63</v>
      </c>
      <c r="K44" s="208" t="s">
        <v>63</v>
      </c>
      <c r="L44" s="208" t="s">
        <v>328</v>
      </c>
      <c r="M44" s="209" t="s">
        <v>63</v>
      </c>
      <c r="N44" t="e">
        <f>VLOOKUP(B44&amp;C44,'р. ж. st'!$A$6:$F$63,6,FALSE)</f>
        <v>#N/A</v>
      </c>
      <c r="O44" t="e">
        <f>VLOOKUP(B44&amp;C44,'р. ж. sp'!$A$6:$F$16,6,FALSE)</f>
        <v>#N/A</v>
      </c>
    </row>
    <row r="45" spans="1:15" ht="12.75">
      <c r="A45" s="136">
        <v>43</v>
      </c>
      <c r="B45" s="148" t="s">
        <v>155</v>
      </c>
      <c r="C45" s="149" t="s">
        <v>156</v>
      </c>
      <c r="D45" s="149" t="s">
        <v>211</v>
      </c>
      <c r="E45" s="149" t="s">
        <v>212</v>
      </c>
      <c r="F45" s="203"/>
      <c r="G45" s="152" t="s">
        <v>390</v>
      </c>
      <c r="H45" s="165"/>
      <c r="I45" s="207" t="s">
        <v>326</v>
      </c>
      <c r="J45" s="208" t="s">
        <v>326</v>
      </c>
      <c r="K45" s="208" t="s">
        <v>63</v>
      </c>
      <c r="L45" s="208" t="s">
        <v>327</v>
      </c>
      <c r="M45" s="209" t="s">
        <v>326</v>
      </c>
      <c r="N45" t="e">
        <f>VLOOKUP(B45&amp;C45,'р. м. st'!$A$6:$F$63,6,FALSE)</f>
        <v>#N/A</v>
      </c>
      <c r="O45" t="e">
        <f>VLOOKUP(B45&amp;C45,'р. м. sp'!$A$6:$F$100,6,FALSE)</f>
        <v>#N/A</v>
      </c>
    </row>
    <row r="46" spans="1:15" ht="12.75">
      <c r="A46" s="136">
        <v>44</v>
      </c>
      <c r="B46" s="150" t="s">
        <v>192</v>
      </c>
      <c r="C46" s="151" t="s">
        <v>172</v>
      </c>
      <c r="D46" s="151" t="s">
        <v>205</v>
      </c>
      <c r="E46" s="151"/>
      <c r="F46" s="203"/>
      <c r="G46" s="152" t="s">
        <v>390</v>
      </c>
      <c r="H46" s="165"/>
      <c r="I46" s="207" t="s">
        <v>326</v>
      </c>
      <c r="J46" s="208" t="s">
        <v>326</v>
      </c>
      <c r="K46" s="208" t="s">
        <v>63</v>
      </c>
      <c r="L46" s="208" t="s">
        <v>327</v>
      </c>
      <c r="M46" s="209" t="s">
        <v>63</v>
      </c>
      <c r="N46">
        <f>VLOOKUP(B46&amp;C46,'р. м. st'!$A$6:$F$63,6,FALSE)</f>
        <v>3</v>
      </c>
      <c r="O46">
        <f>VLOOKUP(B46&amp;C46,'р. м. sp'!$A$6:$F$100,6,FALSE)</f>
        <v>3</v>
      </c>
    </row>
    <row r="47" spans="1:15" ht="12.75">
      <c r="A47" s="136">
        <v>45</v>
      </c>
      <c r="B47" s="150" t="s">
        <v>188</v>
      </c>
      <c r="C47" s="151" t="s">
        <v>189</v>
      </c>
      <c r="D47" s="151" t="s">
        <v>205</v>
      </c>
      <c r="E47" s="151"/>
      <c r="F47" s="203"/>
      <c r="G47" s="152" t="s">
        <v>390</v>
      </c>
      <c r="H47" s="165"/>
      <c r="I47" s="207" t="s">
        <v>63</v>
      </c>
      <c r="J47" s="208" t="s">
        <v>63</v>
      </c>
      <c r="K47" s="208" t="s">
        <v>64</v>
      </c>
      <c r="L47" s="208"/>
      <c r="M47" s="209" t="s">
        <v>63</v>
      </c>
      <c r="N47" t="e">
        <f>VLOOKUP(B47&amp;C47,'р. м. st'!$A$6:$F$63,6,FALSE)</f>
        <v>#N/A</v>
      </c>
      <c r="O47" t="e">
        <f>VLOOKUP(B47&amp;C47,'р. м. sp'!$A$6:$F$100,6,FALSE)</f>
        <v>#N/A</v>
      </c>
    </row>
    <row r="48" spans="1:15" ht="12.75">
      <c r="A48" s="136">
        <v>46</v>
      </c>
      <c r="B48" s="150" t="s">
        <v>247</v>
      </c>
      <c r="C48" s="151" t="s">
        <v>248</v>
      </c>
      <c r="D48" s="151" t="s">
        <v>205</v>
      </c>
      <c r="E48" s="151"/>
      <c r="F48" s="203"/>
      <c r="G48" s="152" t="s">
        <v>390</v>
      </c>
      <c r="H48" s="165"/>
      <c r="I48" s="207" t="s">
        <v>326</v>
      </c>
      <c r="J48" s="208" t="s">
        <v>326</v>
      </c>
      <c r="K48" s="208" t="s">
        <v>63</v>
      </c>
      <c r="L48" s="208" t="s">
        <v>327</v>
      </c>
      <c r="M48" s="209" t="s">
        <v>63</v>
      </c>
      <c r="N48">
        <f>VLOOKUP(B48&amp;C48,'р. м. st'!$A$6:$F$63,6,FALSE)</f>
        <v>17</v>
      </c>
      <c r="O48">
        <f>VLOOKUP(B48&amp;C48,'р. м. sp'!$A$6:$F$100,6,FALSE)</f>
        <v>12</v>
      </c>
    </row>
    <row r="49" spans="1:15" ht="12.75">
      <c r="A49" s="136">
        <v>47</v>
      </c>
      <c r="B49" s="150" t="s">
        <v>329</v>
      </c>
      <c r="C49" s="151" t="s">
        <v>169</v>
      </c>
      <c r="D49" s="151" t="s">
        <v>205</v>
      </c>
      <c r="E49" s="151"/>
      <c r="F49" s="203"/>
      <c r="G49" s="152" t="s">
        <v>390</v>
      </c>
      <c r="H49" s="165"/>
      <c r="I49" s="207" t="s">
        <v>326</v>
      </c>
      <c r="J49" s="208" t="s">
        <v>63</v>
      </c>
      <c r="K49" s="208" t="s">
        <v>63</v>
      </c>
      <c r="L49" s="208" t="s">
        <v>327</v>
      </c>
      <c r="M49" s="209" t="s">
        <v>326</v>
      </c>
      <c r="N49" t="e">
        <f>VLOOKUP(B49&amp;C49,'р. м. st'!$A$6:$F$63,6,FALSE)</f>
        <v>#N/A</v>
      </c>
      <c r="O49" t="e">
        <f>VLOOKUP(B49&amp;C49,'р. м. sp'!$A$6:$F$100,6,FALSE)</f>
        <v>#N/A</v>
      </c>
    </row>
    <row r="50" spans="1:15" ht="12.75">
      <c r="A50" s="136">
        <v>48</v>
      </c>
      <c r="B50" s="150" t="s">
        <v>315</v>
      </c>
      <c r="C50" s="151" t="s">
        <v>316</v>
      </c>
      <c r="D50" s="151" t="s">
        <v>205</v>
      </c>
      <c r="E50" s="151"/>
      <c r="F50" s="203"/>
      <c r="G50" s="152" t="s">
        <v>390</v>
      </c>
      <c r="H50" s="165"/>
      <c r="I50" s="207" t="s">
        <v>326</v>
      </c>
      <c r="J50" s="208"/>
      <c r="K50" s="208"/>
      <c r="L50" s="208"/>
      <c r="M50" s="209"/>
      <c r="N50">
        <f>VLOOKUP(B50&amp;C50,'р. м. st'!$A$6:$F$63,6,FALSE)</f>
        <v>43</v>
      </c>
      <c r="O50" t="e">
        <f>VLOOKUP(B50&amp;C50,'р. м. sp'!$A$6:$F$100,6,FALSE)</f>
        <v>#N/A</v>
      </c>
    </row>
    <row r="51" spans="1:15" ht="12.75">
      <c r="A51" s="136">
        <v>49</v>
      </c>
      <c r="B51" s="150" t="s">
        <v>314</v>
      </c>
      <c r="C51" s="151" t="s">
        <v>145</v>
      </c>
      <c r="D51" s="151" t="s">
        <v>205</v>
      </c>
      <c r="E51" s="151"/>
      <c r="F51" s="203"/>
      <c r="G51" s="152" t="s">
        <v>390</v>
      </c>
      <c r="H51" s="165"/>
      <c r="I51" s="207" t="s">
        <v>326</v>
      </c>
      <c r="J51" s="208"/>
      <c r="K51" s="208"/>
      <c r="L51" s="208"/>
      <c r="M51" s="209"/>
      <c r="N51">
        <f>VLOOKUP(B51&amp;C51,'р. м. st'!$A$6:$F$63,6,FALSE)</f>
        <v>43</v>
      </c>
      <c r="O51" t="e">
        <f>VLOOKUP(B51&amp;C51,'р. м. sp'!$A$6:$F$100,6,FALSE)</f>
        <v>#N/A</v>
      </c>
    </row>
    <row r="52" spans="1:15" ht="12.75">
      <c r="A52" s="136">
        <v>50</v>
      </c>
      <c r="B52" s="150" t="s">
        <v>321</v>
      </c>
      <c r="C52" s="151" t="s">
        <v>191</v>
      </c>
      <c r="D52" s="151" t="s">
        <v>205</v>
      </c>
      <c r="E52" s="151"/>
      <c r="F52" s="203"/>
      <c r="G52" s="152" t="s">
        <v>389</v>
      </c>
      <c r="H52" s="165"/>
      <c r="I52" s="207"/>
      <c r="J52" s="208" t="s">
        <v>326</v>
      </c>
      <c r="K52" s="208" t="s">
        <v>326</v>
      </c>
      <c r="L52" s="208"/>
      <c r="M52" s="209"/>
      <c r="N52" t="e">
        <f>VLOOKUP(B52&amp;C52,'р. м. st'!$A$6:$F$63,6,FALSE)</f>
        <v>#N/A</v>
      </c>
      <c r="O52" t="e">
        <f>VLOOKUP(B52&amp;C52,'р. м. sp'!$A$6:$F$100,6,FALSE)</f>
        <v>#N/A</v>
      </c>
    </row>
    <row r="53" spans="1:15" ht="12.75">
      <c r="A53" s="136">
        <v>51</v>
      </c>
      <c r="B53" s="150" t="s">
        <v>330</v>
      </c>
      <c r="C53" s="151" t="s">
        <v>176</v>
      </c>
      <c r="D53" s="151" t="s">
        <v>205</v>
      </c>
      <c r="E53" s="151"/>
      <c r="F53" s="203"/>
      <c r="G53" s="152" t="s">
        <v>390</v>
      </c>
      <c r="H53" s="165"/>
      <c r="I53" s="207"/>
      <c r="J53" s="208"/>
      <c r="K53" s="208" t="s">
        <v>326</v>
      </c>
      <c r="L53" s="208"/>
      <c r="M53" s="209"/>
      <c r="N53" t="e">
        <f>VLOOKUP(B53&amp;C53,'р. м. st'!$A$6:$F$63,6,FALSE)</f>
        <v>#N/A</v>
      </c>
      <c r="O53" t="e">
        <f>VLOOKUP(B53&amp;C53,'р. м. sp'!$A$6:$F$100,6,FALSE)</f>
        <v>#N/A</v>
      </c>
    </row>
    <row r="54" spans="1:15" ht="12.75">
      <c r="A54" s="136">
        <v>52</v>
      </c>
      <c r="B54" s="150" t="s">
        <v>331</v>
      </c>
      <c r="C54" s="151" t="s">
        <v>187</v>
      </c>
      <c r="D54" s="151" t="s">
        <v>205</v>
      </c>
      <c r="E54" s="151"/>
      <c r="F54" s="203"/>
      <c r="G54" s="152" t="s">
        <v>390</v>
      </c>
      <c r="H54" s="165"/>
      <c r="I54" s="207"/>
      <c r="J54" s="208"/>
      <c r="K54" s="208" t="s">
        <v>326</v>
      </c>
      <c r="L54" s="208"/>
      <c r="M54" s="209"/>
      <c r="N54" t="e">
        <f>VLOOKUP(B54&amp;C54,'р. м. st'!$A$6:$F$63,6,FALSE)</f>
        <v>#N/A</v>
      </c>
      <c r="O54" t="e">
        <f>VLOOKUP(B54&amp;C54,'р. м. sp'!$A$6:$F$100,6,FALSE)</f>
        <v>#N/A</v>
      </c>
    </row>
    <row r="55" spans="1:15" ht="12.75">
      <c r="A55" s="136">
        <v>53</v>
      </c>
      <c r="B55" s="150" t="s">
        <v>332</v>
      </c>
      <c r="C55" s="151" t="s">
        <v>197</v>
      </c>
      <c r="D55" s="151" t="s">
        <v>205</v>
      </c>
      <c r="E55" s="151"/>
      <c r="F55" s="203"/>
      <c r="G55" s="152" t="s">
        <v>389</v>
      </c>
      <c r="H55" s="165"/>
      <c r="I55" s="207"/>
      <c r="J55" s="208"/>
      <c r="K55" s="208" t="s">
        <v>326</v>
      </c>
      <c r="L55" s="208"/>
      <c r="M55" s="209"/>
      <c r="N55" t="e">
        <f>VLOOKUP(B55&amp;C55,'р. м. st'!$A$6:$F$63,6,FALSE)</f>
        <v>#N/A</v>
      </c>
      <c r="O55" t="e">
        <f>VLOOKUP(B55&amp;C55,'р. м. sp'!$A$6:$F$100,6,FALSE)</f>
        <v>#N/A</v>
      </c>
    </row>
    <row r="56" spans="1:15" ht="12.75">
      <c r="A56" s="136">
        <v>54</v>
      </c>
      <c r="B56" s="150" t="s">
        <v>322</v>
      </c>
      <c r="C56" s="151" t="s">
        <v>323</v>
      </c>
      <c r="D56" s="151" t="s">
        <v>205</v>
      </c>
      <c r="E56" s="151"/>
      <c r="F56" s="203"/>
      <c r="G56" s="152" t="s">
        <v>389</v>
      </c>
      <c r="H56" s="165"/>
      <c r="I56" s="207"/>
      <c r="J56" s="208"/>
      <c r="K56" s="208" t="s">
        <v>326</v>
      </c>
      <c r="L56" s="208"/>
      <c r="M56" s="209"/>
      <c r="N56" t="e">
        <f>VLOOKUP(B56&amp;C56,'р. м. st'!$A$6:$F$63,6,FALSE)</f>
        <v>#N/A</v>
      </c>
      <c r="O56" t="e">
        <f>VLOOKUP(B56&amp;C56,'р. м. sp'!$A$6:$F$100,6,FALSE)</f>
        <v>#N/A</v>
      </c>
    </row>
    <row r="57" spans="1:15" ht="12.75">
      <c r="A57" s="136">
        <v>55</v>
      </c>
      <c r="B57" s="150" t="s">
        <v>333</v>
      </c>
      <c r="C57" s="151" t="s">
        <v>334</v>
      </c>
      <c r="D57" s="151" t="s">
        <v>205</v>
      </c>
      <c r="E57" s="151"/>
      <c r="F57" s="203"/>
      <c r="G57" s="152" t="s">
        <v>389</v>
      </c>
      <c r="H57" s="165"/>
      <c r="I57" s="207"/>
      <c r="J57" s="208"/>
      <c r="K57" s="208" t="s">
        <v>326</v>
      </c>
      <c r="L57" s="208"/>
      <c r="M57" s="209"/>
      <c r="N57" t="e">
        <f>VLOOKUP(B57&amp;C57,'р. м. st'!$A$6:$F$63,6,FALSE)</f>
        <v>#N/A</v>
      </c>
      <c r="O57" t="e">
        <f>VLOOKUP(B57&amp;C57,'р. м. sp'!$A$6:$F$100,6,FALSE)</f>
        <v>#N/A</v>
      </c>
    </row>
    <row r="58" spans="1:15" ht="12.75">
      <c r="A58" s="136">
        <v>56</v>
      </c>
      <c r="B58" s="150" t="s">
        <v>338</v>
      </c>
      <c r="C58" s="151" t="s">
        <v>339</v>
      </c>
      <c r="D58" s="151" t="s">
        <v>340</v>
      </c>
      <c r="E58" s="151"/>
      <c r="F58" s="203"/>
      <c r="G58" s="152" t="s">
        <v>390</v>
      </c>
      <c r="H58" s="165"/>
      <c r="I58" s="207"/>
      <c r="J58" s="208"/>
      <c r="K58" s="208"/>
      <c r="L58" s="208"/>
      <c r="M58" s="209" t="s">
        <v>326</v>
      </c>
      <c r="N58" t="e">
        <f>VLOOKUP(B58&amp;C58,'р. м. st'!$A$6:$F$63,6,FALSE)</f>
        <v>#N/A</v>
      </c>
      <c r="O58" t="e">
        <f>VLOOKUP(B58&amp;C58,'р. м. sp'!$A$6:$F$100,6,FALSE)</f>
        <v>#N/A</v>
      </c>
    </row>
    <row r="59" spans="1:15" ht="12.75">
      <c r="A59" s="136">
        <v>57</v>
      </c>
      <c r="B59" s="150" t="s">
        <v>341</v>
      </c>
      <c r="C59" s="151" t="s">
        <v>239</v>
      </c>
      <c r="D59" s="151" t="s">
        <v>205</v>
      </c>
      <c r="E59" s="151"/>
      <c r="F59" s="203"/>
      <c r="G59" s="152" t="s">
        <v>390</v>
      </c>
      <c r="H59" s="165"/>
      <c r="I59" s="207"/>
      <c r="J59" s="208"/>
      <c r="K59" s="208"/>
      <c r="L59" s="208"/>
      <c r="M59" s="209" t="s">
        <v>326</v>
      </c>
      <c r="N59" t="e">
        <f>VLOOKUP(B59&amp;C59,'р. м. st'!$A$6:$F$63,6,FALSE)</f>
        <v>#N/A</v>
      </c>
      <c r="O59" t="e">
        <f>VLOOKUP(B59&amp;C59,'р. м. sp'!$A$6:$F$100,6,FALSE)</f>
        <v>#N/A</v>
      </c>
    </row>
    <row r="60" spans="1:15" ht="12.75">
      <c r="A60" s="136">
        <v>58</v>
      </c>
      <c r="B60" s="150" t="s">
        <v>309</v>
      </c>
      <c r="C60" s="151" t="s">
        <v>187</v>
      </c>
      <c r="D60" s="151" t="s">
        <v>205</v>
      </c>
      <c r="E60" s="151"/>
      <c r="F60" s="203"/>
      <c r="G60" s="152" t="s">
        <v>390</v>
      </c>
      <c r="H60" s="165"/>
      <c r="I60" s="207"/>
      <c r="J60" s="208"/>
      <c r="K60" s="208"/>
      <c r="L60" s="208"/>
      <c r="M60" s="209" t="s">
        <v>326</v>
      </c>
      <c r="N60">
        <f>VLOOKUP(B60&amp;C60,'р. м. st'!$A$6:$F$63,6,FALSE)</f>
        <v>41</v>
      </c>
      <c r="O60" t="e">
        <f>VLOOKUP(B60&amp;C60,'р. м. sp'!$A$6:$F$100,6,FALSE)</f>
        <v>#N/A</v>
      </c>
    </row>
    <row r="61" spans="1:15" ht="12.75">
      <c r="A61" s="136">
        <v>59</v>
      </c>
      <c r="B61" s="150" t="s">
        <v>342</v>
      </c>
      <c r="C61" s="151" t="s">
        <v>293</v>
      </c>
      <c r="D61" s="151" t="s">
        <v>205</v>
      </c>
      <c r="E61" s="151"/>
      <c r="F61" s="203"/>
      <c r="G61" s="152" t="s">
        <v>390</v>
      </c>
      <c r="H61" s="165"/>
      <c r="I61" s="207"/>
      <c r="J61" s="208"/>
      <c r="K61" s="208"/>
      <c r="L61" s="208"/>
      <c r="M61" s="209" t="s">
        <v>326</v>
      </c>
      <c r="N61" t="e">
        <f>VLOOKUP(B61&amp;C61,'р. м. st'!$A$6:$F$63,6,FALSE)</f>
        <v>#N/A</v>
      </c>
      <c r="O61" t="e">
        <f>VLOOKUP(B61&amp;C61,'р. м. sp'!$A$6:$F$100,6,FALSE)</f>
        <v>#N/A</v>
      </c>
    </row>
    <row r="62" spans="1:13" ht="12.75">
      <c r="A62" s="136">
        <v>60</v>
      </c>
      <c r="B62" s="150"/>
      <c r="C62" s="151"/>
      <c r="D62" s="151"/>
      <c r="E62" s="151"/>
      <c r="F62" s="203"/>
      <c r="G62" s="152" t="s">
        <v>390</v>
      </c>
      <c r="H62" s="165"/>
      <c r="I62" s="207"/>
      <c r="J62" s="208"/>
      <c r="K62" s="208"/>
      <c r="L62" s="208"/>
      <c r="M62" s="209"/>
    </row>
    <row r="63" spans="1:13" ht="12.75">
      <c r="A63" s="136">
        <v>61</v>
      </c>
      <c r="B63" s="150"/>
      <c r="C63" s="151"/>
      <c r="D63" s="151"/>
      <c r="E63" s="151"/>
      <c r="F63" s="203"/>
      <c r="G63" s="152"/>
      <c r="H63" s="165"/>
      <c r="I63" s="207"/>
      <c r="J63" s="208"/>
      <c r="K63" s="208"/>
      <c r="L63" s="208"/>
      <c r="M63" s="209"/>
    </row>
    <row r="64" spans="1:13" ht="12.75">
      <c r="A64" s="136">
        <v>62</v>
      </c>
      <c r="B64" s="150"/>
      <c r="C64" s="151"/>
      <c r="D64" s="151"/>
      <c r="E64" s="151"/>
      <c r="F64" s="203"/>
      <c r="G64" s="152"/>
      <c r="H64" s="165"/>
      <c r="I64" s="207"/>
      <c r="J64" s="208"/>
      <c r="K64" s="208"/>
      <c r="L64" s="208"/>
      <c r="M64" s="209"/>
    </row>
    <row r="65" spans="1:13" ht="12.75">
      <c r="A65" s="136">
        <v>63</v>
      </c>
      <c r="B65" s="150"/>
      <c r="C65" s="151"/>
      <c r="D65" s="151"/>
      <c r="E65" s="151"/>
      <c r="F65" s="203"/>
      <c r="G65" s="152"/>
      <c r="H65" s="165"/>
      <c r="I65" s="207"/>
      <c r="J65" s="208"/>
      <c r="K65" s="208"/>
      <c r="L65" s="208"/>
      <c r="M65" s="209"/>
    </row>
    <row r="66" spans="1:13" ht="12.75">
      <c r="A66" s="136">
        <v>64</v>
      </c>
      <c r="B66" s="150"/>
      <c r="C66" s="151"/>
      <c r="D66" s="151"/>
      <c r="E66" s="151"/>
      <c r="F66" s="203"/>
      <c r="G66" s="152"/>
      <c r="H66" s="165"/>
      <c r="I66" s="207"/>
      <c r="J66" s="208"/>
      <c r="K66" s="208"/>
      <c r="L66" s="208"/>
      <c r="M66" s="209"/>
    </row>
    <row r="67" spans="1:13" ht="12.75">
      <c r="A67" s="136">
        <v>65</v>
      </c>
      <c r="B67" s="150"/>
      <c r="C67" s="151"/>
      <c r="D67" s="151"/>
      <c r="E67" s="151"/>
      <c r="F67" s="203"/>
      <c r="G67" s="152"/>
      <c r="H67" s="165"/>
      <c r="I67" s="207"/>
      <c r="J67" s="208"/>
      <c r="K67" s="208"/>
      <c r="L67" s="208"/>
      <c r="M67" s="209"/>
    </row>
    <row r="68" spans="1:13" ht="12.75">
      <c r="A68" s="136">
        <v>66</v>
      </c>
      <c r="B68" s="150"/>
      <c r="C68" s="151"/>
      <c r="D68" s="151"/>
      <c r="E68" s="151"/>
      <c r="F68" s="203"/>
      <c r="G68" s="152"/>
      <c r="H68" s="165"/>
      <c r="I68" s="207"/>
      <c r="J68" s="208"/>
      <c r="K68" s="208"/>
      <c r="L68" s="208"/>
      <c r="M68" s="209"/>
    </row>
    <row r="69" spans="1:13" ht="12.75">
      <c r="A69" s="136">
        <v>67</v>
      </c>
      <c r="B69" s="150"/>
      <c r="C69" s="151"/>
      <c r="D69" s="151"/>
      <c r="E69" s="151"/>
      <c r="F69" s="203"/>
      <c r="G69" s="152"/>
      <c r="H69" s="165"/>
      <c r="I69" s="207"/>
      <c r="J69" s="208"/>
      <c r="K69" s="208"/>
      <c r="L69" s="208"/>
      <c r="M69" s="209"/>
    </row>
    <row r="70" spans="1:13" ht="12.75">
      <c r="A70" s="136">
        <v>68</v>
      </c>
      <c r="B70" s="150"/>
      <c r="C70" s="151"/>
      <c r="D70" s="151"/>
      <c r="E70" s="151"/>
      <c r="F70" s="203"/>
      <c r="G70" s="152"/>
      <c r="H70" s="165"/>
      <c r="I70" s="207"/>
      <c r="J70" s="208"/>
      <c r="K70" s="208"/>
      <c r="L70" s="208"/>
      <c r="M70" s="209"/>
    </row>
    <row r="71" spans="1:13" ht="12.75">
      <c r="A71" s="136">
        <v>69</v>
      </c>
      <c r="B71" s="150"/>
      <c r="C71" s="151"/>
      <c r="D71" s="151"/>
      <c r="E71" s="151"/>
      <c r="F71" s="203"/>
      <c r="G71" s="152"/>
      <c r="H71" s="165"/>
      <c r="I71" s="207"/>
      <c r="J71" s="208"/>
      <c r="K71" s="208"/>
      <c r="L71" s="208"/>
      <c r="M71" s="209"/>
    </row>
    <row r="72" spans="1:13" ht="12.75">
      <c r="A72" s="136">
        <v>70</v>
      </c>
      <c r="B72" s="150"/>
      <c r="C72" s="151"/>
      <c r="D72" s="151"/>
      <c r="E72" s="151"/>
      <c r="F72" s="203"/>
      <c r="G72" s="152"/>
      <c r="H72" s="165"/>
      <c r="I72" s="207"/>
      <c r="J72" s="208"/>
      <c r="K72" s="208"/>
      <c r="L72" s="208"/>
      <c r="M72" s="209"/>
    </row>
    <row r="73" spans="1:13" ht="12.75">
      <c r="A73" s="136">
        <v>71</v>
      </c>
      <c r="B73" s="150"/>
      <c r="C73" s="151"/>
      <c r="D73" s="151"/>
      <c r="E73" s="151"/>
      <c r="F73" s="203"/>
      <c r="G73" s="152"/>
      <c r="H73" s="165"/>
      <c r="I73" s="207"/>
      <c r="J73" s="208"/>
      <c r="K73" s="208"/>
      <c r="L73" s="208"/>
      <c r="M73" s="209"/>
    </row>
    <row r="74" spans="1:13" ht="12.75">
      <c r="A74" s="136">
        <v>72</v>
      </c>
      <c r="B74" s="150"/>
      <c r="C74" s="151"/>
      <c r="D74" s="151"/>
      <c r="E74" s="151"/>
      <c r="F74" s="203"/>
      <c r="G74" s="152"/>
      <c r="H74" s="165"/>
      <c r="I74" s="207"/>
      <c r="J74" s="208"/>
      <c r="K74" s="208"/>
      <c r="L74" s="208"/>
      <c r="M74" s="209"/>
    </row>
    <row r="75" spans="1:13" ht="12.75">
      <c r="A75" s="136">
        <v>73</v>
      </c>
      <c r="B75" s="150"/>
      <c r="C75" s="151"/>
      <c r="D75" s="151"/>
      <c r="E75" s="151"/>
      <c r="F75" s="203"/>
      <c r="G75" s="152"/>
      <c r="H75" s="165"/>
      <c r="I75" s="207"/>
      <c r="J75" s="208"/>
      <c r="K75" s="208"/>
      <c r="L75" s="208"/>
      <c r="M75" s="209"/>
    </row>
    <row r="76" spans="1:13" ht="12.75">
      <c r="A76" s="136">
        <v>74</v>
      </c>
      <c r="B76" s="150"/>
      <c r="C76" s="151"/>
      <c r="D76" s="151"/>
      <c r="E76" s="151"/>
      <c r="F76" s="203"/>
      <c r="G76" s="152"/>
      <c r="H76" s="165"/>
      <c r="I76" s="207"/>
      <c r="J76" s="208"/>
      <c r="K76" s="208"/>
      <c r="L76" s="208"/>
      <c r="M76" s="209"/>
    </row>
    <row r="77" spans="1:13" ht="12.75">
      <c r="A77" s="136">
        <v>75</v>
      </c>
      <c r="B77" s="150"/>
      <c r="C77" s="151"/>
      <c r="D77" s="151"/>
      <c r="E77" s="151"/>
      <c r="F77" s="203"/>
      <c r="G77" s="152"/>
      <c r="H77" s="165"/>
      <c r="I77" s="207"/>
      <c r="J77" s="208"/>
      <c r="K77" s="208"/>
      <c r="L77" s="208"/>
      <c r="M77" s="209"/>
    </row>
    <row r="78" spans="1:13" ht="12.75">
      <c r="A78" s="136">
        <v>76</v>
      </c>
      <c r="B78" s="150"/>
      <c r="C78" s="151"/>
      <c r="D78" s="151"/>
      <c r="E78" s="151"/>
      <c r="F78" s="203"/>
      <c r="G78" s="152"/>
      <c r="H78" s="165"/>
      <c r="I78" s="207"/>
      <c r="J78" s="208"/>
      <c r="K78" s="208"/>
      <c r="L78" s="208"/>
      <c r="M78" s="209"/>
    </row>
    <row r="79" spans="1:13" ht="12.75">
      <c r="A79" s="136">
        <v>77</v>
      </c>
      <c r="B79" s="150"/>
      <c r="C79" s="151"/>
      <c r="D79" s="151"/>
      <c r="E79" s="151"/>
      <c r="F79" s="203"/>
      <c r="G79" s="152"/>
      <c r="H79" s="165"/>
      <c r="I79" s="207"/>
      <c r="J79" s="208"/>
      <c r="K79" s="208"/>
      <c r="L79" s="208"/>
      <c r="M79" s="209"/>
    </row>
    <row r="80" spans="1:13" ht="12.75">
      <c r="A80" s="136">
        <v>78</v>
      </c>
      <c r="B80" s="150"/>
      <c r="C80" s="151"/>
      <c r="D80" s="151"/>
      <c r="E80" s="151"/>
      <c r="F80" s="203"/>
      <c r="G80" s="152"/>
      <c r="H80" s="165"/>
      <c r="I80" s="207"/>
      <c r="J80" s="208"/>
      <c r="K80" s="208"/>
      <c r="L80" s="208"/>
      <c r="M80" s="209"/>
    </row>
    <row r="81" spans="1:13" ht="12.75">
      <c r="A81" s="136">
        <v>79</v>
      </c>
      <c r="B81" s="150"/>
      <c r="C81" s="151"/>
      <c r="D81" s="151"/>
      <c r="E81" s="151"/>
      <c r="F81" s="203"/>
      <c r="G81" s="152"/>
      <c r="H81" s="165"/>
      <c r="I81" s="207"/>
      <c r="J81" s="208"/>
      <c r="K81" s="208"/>
      <c r="L81" s="208"/>
      <c r="M81" s="209"/>
    </row>
    <row r="82" spans="1:13" ht="12.75">
      <c r="A82" s="136">
        <v>80</v>
      </c>
      <c r="B82" s="150"/>
      <c r="C82" s="151"/>
      <c r="D82" s="151"/>
      <c r="E82" s="151"/>
      <c r="F82" s="203"/>
      <c r="G82" s="152"/>
      <c r="H82" s="165"/>
      <c r="I82" s="207"/>
      <c r="J82" s="208"/>
      <c r="K82" s="208"/>
      <c r="L82" s="208"/>
      <c r="M82" s="209"/>
    </row>
    <row r="83" spans="1:13" ht="12.75">
      <c r="A83" s="136">
        <v>81</v>
      </c>
      <c r="B83" s="150"/>
      <c r="C83" s="151"/>
      <c r="D83" s="151"/>
      <c r="E83" s="151"/>
      <c r="F83" s="203"/>
      <c r="G83" s="152"/>
      <c r="H83" s="165"/>
      <c r="I83" s="207"/>
      <c r="J83" s="208"/>
      <c r="K83" s="208"/>
      <c r="L83" s="208"/>
      <c r="M83" s="209"/>
    </row>
    <row r="84" spans="1:13" ht="12.75">
      <c r="A84" s="136">
        <v>82</v>
      </c>
      <c r="B84" s="150"/>
      <c r="C84" s="151"/>
      <c r="D84" s="151"/>
      <c r="E84" s="151"/>
      <c r="F84" s="203"/>
      <c r="G84" s="152"/>
      <c r="H84" s="165"/>
      <c r="I84" s="207"/>
      <c r="J84" s="208"/>
      <c r="K84" s="208"/>
      <c r="L84" s="208"/>
      <c r="M84" s="209"/>
    </row>
    <row r="85" spans="1:13" ht="12.75">
      <c r="A85" s="136">
        <v>83</v>
      </c>
      <c r="B85" s="150"/>
      <c r="C85" s="151"/>
      <c r="D85" s="151"/>
      <c r="E85" s="151"/>
      <c r="F85" s="203"/>
      <c r="G85" s="152"/>
      <c r="H85" s="165"/>
      <c r="I85" s="207"/>
      <c r="J85" s="208"/>
      <c r="K85" s="208"/>
      <c r="L85" s="208"/>
      <c r="M85" s="209"/>
    </row>
    <row r="86" spans="1:13" ht="12.75">
      <c r="A86" s="136">
        <v>84</v>
      </c>
      <c r="B86" s="150"/>
      <c r="C86" s="151"/>
      <c r="D86" s="151"/>
      <c r="E86" s="151"/>
      <c r="F86" s="203"/>
      <c r="G86" s="152"/>
      <c r="H86" s="165"/>
      <c r="I86" s="207"/>
      <c r="J86" s="208"/>
      <c r="K86" s="208"/>
      <c r="L86" s="208"/>
      <c r="M86" s="209"/>
    </row>
    <row r="87" spans="1:13" ht="12.75">
      <c r="A87" s="136">
        <v>85</v>
      </c>
      <c r="B87" s="150"/>
      <c r="C87" s="151"/>
      <c r="D87" s="151"/>
      <c r="E87" s="151"/>
      <c r="F87" s="203"/>
      <c r="G87" s="152"/>
      <c r="H87" s="165"/>
      <c r="I87" s="207"/>
      <c r="J87" s="208"/>
      <c r="K87" s="208"/>
      <c r="L87" s="208"/>
      <c r="M87" s="209"/>
    </row>
    <row r="88" spans="1:13" ht="12.75">
      <c r="A88" s="136">
        <v>86</v>
      </c>
      <c r="B88" s="150"/>
      <c r="C88" s="151"/>
      <c r="D88" s="151"/>
      <c r="E88" s="151"/>
      <c r="F88" s="203"/>
      <c r="G88" s="152"/>
      <c r="H88" s="165"/>
      <c r="I88" s="207"/>
      <c r="J88" s="208"/>
      <c r="K88" s="208"/>
      <c r="L88" s="208"/>
      <c r="M88" s="209"/>
    </row>
    <row r="89" spans="1:13" ht="12.75">
      <c r="A89" s="136">
        <v>87</v>
      </c>
      <c r="B89" s="150"/>
      <c r="C89" s="151"/>
      <c r="D89" s="151"/>
      <c r="E89" s="151"/>
      <c r="F89" s="203"/>
      <c r="G89" s="152"/>
      <c r="H89" s="165"/>
      <c r="I89" s="207"/>
      <c r="J89" s="208"/>
      <c r="K89" s="208"/>
      <c r="L89" s="208"/>
      <c r="M89" s="209"/>
    </row>
    <row r="90" spans="1:13" ht="12.75">
      <c r="A90" s="136">
        <v>88</v>
      </c>
      <c r="B90" s="150"/>
      <c r="C90" s="151"/>
      <c r="D90" s="151"/>
      <c r="E90" s="151"/>
      <c r="F90" s="203"/>
      <c r="G90" s="152"/>
      <c r="H90" s="165"/>
      <c r="I90" s="207"/>
      <c r="J90" s="208"/>
      <c r="K90" s="208"/>
      <c r="L90" s="208"/>
      <c r="M90" s="209"/>
    </row>
    <row r="91" spans="1:13" ht="12.75">
      <c r="A91" s="136">
        <v>89</v>
      </c>
      <c r="B91" s="150"/>
      <c r="C91" s="151"/>
      <c r="D91" s="151"/>
      <c r="E91" s="151"/>
      <c r="F91" s="203"/>
      <c r="G91" s="152"/>
      <c r="H91" s="165"/>
      <c r="I91" s="207"/>
      <c r="J91" s="208"/>
      <c r="K91" s="208"/>
      <c r="L91" s="208"/>
      <c r="M91" s="209"/>
    </row>
    <row r="92" spans="1:13" ht="12.75">
      <c r="A92" s="136">
        <v>90</v>
      </c>
      <c r="B92" s="150"/>
      <c r="C92" s="151"/>
      <c r="D92" s="151"/>
      <c r="E92" s="151"/>
      <c r="F92" s="203"/>
      <c r="G92" s="152"/>
      <c r="H92" s="165"/>
      <c r="I92" s="207"/>
      <c r="J92" s="208"/>
      <c r="K92" s="208"/>
      <c r="L92" s="208"/>
      <c r="M92" s="209"/>
    </row>
    <row r="93" spans="1:13" ht="12.75">
      <c r="A93" s="136">
        <v>91</v>
      </c>
      <c r="B93" s="150"/>
      <c r="C93" s="151"/>
      <c r="D93" s="151"/>
      <c r="E93" s="151"/>
      <c r="F93" s="203"/>
      <c r="G93" s="152"/>
      <c r="H93" s="165"/>
      <c r="I93" s="207"/>
      <c r="J93" s="208"/>
      <c r="K93" s="208"/>
      <c r="L93" s="208"/>
      <c r="M93" s="209"/>
    </row>
    <row r="94" spans="1:13" ht="12.75">
      <c r="A94" s="136">
        <v>92</v>
      </c>
      <c r="B94" s="150"/>
      <c r="C94" s="151"/>
      <c r="D94" s="151"/>
      <c r="E94" s="151"/>
      <c r="F94" s="203"/>
      <c r="G94" s="152"/>
      <c r="H94" s="165"/>
      <c r="I94" s="207"/>
      <c r="J94" s="208"/>
      <c r="K94" s="208"/>
      <c r="L94" s="208"/>
      <c r="M94" s="209"/>
    </row>
    <row r="95" spans="1:13" ht="12.75">
      <c r="A95" s="136">
        <v>93</v>
      </c>
      <c r="B95" s="150"/>
      <c r="C95" s="151"/>
      <c r="D95" s="151"/>
      <c r="E95" s="151"/>
      <c r="F95" s="203"/>
      <c r="G95" s="152"/>
      <c r="H95" s="165"/>
      <c r="I95" s="207"/>
      <c r="J95" s="208"/>
      <c r="K95" s="208"/>
      <c r="L95" s="208"/>
      <c r="M95" s="209"/>
    </row>
    <row r="96" spans="1:13" ht="12.75">
      <c r="A96" s="136">
        <v>94</v>
      </c>
      <c r="B96" s="150"/>
      <c r="C96" s="151"/>
      <c r="D96" s="151"/>
      <c r="E96" s="151"/>
      <c r="F96" s="203"/>
      <c r="G96" s="152"/>
      <c r="H96" s="165"/>
      <c r="I96" s="207"/>
      <c r="J96" s="208"/>
      <c r="K96" s="208"/>
      <c r="L96" s="208"/>
      <c r="M96" s="209"/>
    </row>
    <row r="97" spans="1:13" ht="12.75">
      <c r="A97" s="136">
        <v>95</v>
      </c>
      <c r="B97" s="150"/>
      <c r="C97" s="151"/>
      <c r="D97" s="151"/>
      <c r="E97" s="151"/>
      <c r="F97" s="203"/>
      <c r="G97" s="152"/>
      <c r="H97" s="165"/>
      <c r="I97" s="207"/>
      <c r="J97" s="208"/>
      <c r="K97" s="208"/>
      <c r="L97" s="208"/>
      <c r="M97" s="209"/>
    </row>
    <row r="98" spans="1:13" ht="12.75">
      <c r="A98" s="136">
        <v>96</v>
      </c>
      <c r="B98" s="150"/>
      <c r="C98" s="151"/>
      <c r="D98" s="151"/>
      <c r="E98" s="151"/>
      <c r="F98" s="203"/>
      <c r="G98" s="152"/>
      <c r="H98" s="165"/>
      <c r="I98" s="207"/>
      <c r="J98" s="208"/>
      <c r="K98" s="208"/>
      <c r="L98" s="208"/>
      <c r="M98" s="209"/>
    </row>
    <row r="99" spans="1:13" ht="12.75">
      <c r="A99" s="136">
        <v>97</v>
      </c>
      <c r="B99" s="150"/>
      <c r="C99" s="151"/>
      <c r="D99" s="151"/>
      <c r="E99" s="151"/>
      <c r="F99" s="203"/>
      <c r="G99" s="152"/>
      <c r="H99" s="165"/>
      <c r="I99" s="207"/>
      <c r="J99" s="208"/>
      <c r="K99" s="208"/>
      <c r="L99" s="208"/>
      <c r="M99" s="209"/>
    </row>
    <row r="100" spans="1:13" ht="12.75">
      <c r="A100" s="136">
        <v>98</v>
      </c>
      <c r="B100" s="150"/>
      <c r="C100" s="151"/>
      <c r="D100" s="151"/>
      <c r="E100" s="151"/>
      <c r="F100" s="203"/>
      <c r="G100" s="152"/>
      <c r="H100" s="165"/>
      <c r="I100" s="207"/>
      <c r="J100" s="208"/>
      <c r="K100" s="208"/>
      <c r="L100" s="208"/>
      <c r="M100" s="209"/>
    </row>
    <row r="101" spans="1:13" ht="12.75">
      <c r="A101" s="136">
        <v>99</v>
      </c>
      <c r="B101" s="150"/>
      <c r="C101" s="151"/>
      <c r="D101" s="151"/>
      <c r="E101" s="151"/>
      <c r="F101" s="203"/>
      <c r="G101" s="152"/>
      <c r="H101" s="165"/>
      <c r="I101" s="207"/>
      <c r="J101" s="208"/>
      <c r="K101" s="208"/>
      <c r="L101" s="208"/>
      <c r="M101" s="209"/>
    </row>
    <row r="102" spans="1:13" ht="12.75">
      <c r="A102" s="136">
        <v>100</v>
      </c>
      <c r="B102" s="150"/>
      <c r="C102" s="151"/>
      <c r="D102" s="151"/>
      <c r="E102" s="151"/>
      <c r="F102" s="203"/>
      <c r="G102" s="152"/>
      <c r="H102" s="165"/>
      <c r="I102" s="207"/>
      <c r="J102" s="208"/>
      <c r="K102" s="208"/>
      <c r="L102" s="208"/>
      <c r="M102" s="209"/>
    </row>
    <row r="103" spans="1:13" ht="12.75">
      <c r="A103" s="136">
        <v>101</v>
      </c>
      <c r="B103" s="150"/>
      <c r="C103" s="151"/>
      <c r="D103" s="151"/>
      <c r="E103" s="151"/>
      <c r="F103" s="203"/>
      <c r="G103" s="152"/>
      <c r="H103" s="165"/>
      <c r="I103" s="207"/>
      <c r="J103" s="208"/>
      <c r="K103" s="208"/>
      <c r="L103" s="208"/>
      <c r="M103" s="209"/>
    </row>
    <row r="104" spans="1:13" ht="12.75">
      <c r="A104" s="136">
        <v>102</v>
      </c>
      <c r="B104" s="150"/>
      <c r="C104" s="151"/>
      <c r="D104" s="151"/>
      <c r="E104" s="151"/>
      <c r="F104" s="203"/>
      <c r="G104" s="152"/>
      <c r="H104" s="165"/>
      <c r="I104" s="207"/>
      <c r="J104" s="208"/>
      <c r="K104" s="208"/>
      <c r="L104" s="208"/>
      <c r="M104" s="209"/>
    </row>
    <row r="105" spans="1:13" ht="12.75">
      <c r="A105" s="136">
        <v>103</v>
      </c>
      <c r="B105" s="150"/>
      <c r="C105" s="151"/>
      <c r="D105" s="151"/>
      <c r="E105" s="151"/>
      <c r="F105" s="203"/>
      <c r="G105" s="152"/>
      <c r="H105" s="165"/>
      <c r="I105" s="207"/>
      <c r="J105" s="208"/>
      <c r="K105" s="208"/>
      <c r="L105" s="208"/>
      <c r="M105" s="209"/>
    </row>
    <row r="106" spans="1:13" ht="12.75">
      <c r="A106" s="136">
        <v>104</v>
      </c>
      <c r="B106" s="150"/>
      <c r="C106" s="151"/>
      <c r="D106" s="151"/>
      <c r="E106" s="151"/>
      <c r="F106" s="203"/>
      <c r="G106" s="152"/>
      <c r="H106" s="165"/>
      <c r="I106" s="207"/>
      <c r="J106" s="208"/>
      <c r="K106" s="208"/>
      <c r="L106" s="208"/>
      <c r="M106" s="209"/>
    </row>
    <row r="107" spans="1:13" ht="12.75">
      <c r="A107" s="136">
        <v>105</v>
      </c>
      <c r="B107" s="150"/>
      <c r="C107" s="151"/>
      <c r="D107" s="151"/>
      <c r="E107" s="151"/>
      <c r="F107" s="203"/>
      <c r="G107" s="152"/>
      <c r="H107" s="165"/>
      <c r="I107" s="207"/>
      <c r="J107" s="208"/>
      <c r="K107" s="208"/>
      <c r="L107" s="208"/>
      <c r="M107" s="209"/>
    </row>
    <row r="108" spans="1:13" ht="12.75">
      <c r="A108" s="136">
        <v>106</v>
      </c>
      <c r="B108" s="150"/>
      <c r="C108" s="151"/>
      <c r="D108" s="151"/>
      <c r="E108" s="151"/>
      <c r="F108" s="203"/>
      <c r="G108" s="152"/>
      <c r="H108" s="165"/>
      <c r="I108" s="207"/>
      <c r="J108" s="208"/>
      <c r="K108" s="208"/>
      <c r="L108" s="208"/>
      <c r="M108" s="209"/>
    </row>
    <row r="109" spans="1:13" ht="12.75">
      <c r="A109" s="136">
        <v>107</v>
      </c>
      <c r="B109" s="150"/>
      <c r="C109" s="151"/>
      <c r="D109" s="151"/>
      <c r="E109" s="151"/>
      <c r="F109" s="203"/>
      <c r="G109" s="152"/>
      <c r="H109" s="165"/>
      <c r="I109" s="207"/>
      <c r="J109" s="208"/>
      <c r="K109" s="208"/>
      <c r="L109" s="208"/>
      <c r="M109" s="209"/>
    </row>
    <row r="110" spans="1:13" ht="12.75">
      <c r="A110" s="136">
        <v>108</v>
      </c>
      <c r="B110" s="150"/>
      <c r="C110" s="151"/>
      <c r="D110" s="151"/>
      <c r="E110" s="151"/>
      <c r="F110" s="203"/>
      <c r="G110" s="152"/>
      <c r="H110" s="165"/>
      <c r="I110" s="207"/>
      <c r="J110" s="208"/>
      <c r="K110" s="208"/>
      <c r="L110" s="208"/>
      <c r="M110" s="209"/>
    </row>
    <row r="111" spans="1:13" ht="12.75">
      <c r="A111" s="136">
        <v>109</v>
      </c>
      <c r="B111" s="150"/>
      <c r="C111" s="151"/>
      <c r="D111" s="151"/>
      <c r="E111" s="151"/>
      <c r="F111" s="203"/>
      <c r="G111" s="152"/>
      <c r="H111" s="165"/>
      <c r="I111" s="207"/>
      <c r="J111" s="208"/>
      <c r="K111" s="208"/>
      <c r="L111" s="208"/>
      <c r="M111" s="209"/>
    </row>
    <row r="112" spans="1:13" ht="12.75">
      <c r="A112" s="136">
        <v>110</v>
      </c>
      <c r="B112" s="150"/>
      <c r="C112" s="151"/>
      <c r="D112" s="151"/>
      <c r="E112" s="151"/>
      <c r="F112" s="203"/>
      <c r="G112" s="152"/>
      <c r="H112" s="165"/>
      <c r="I112" s="207"/>
      <c r="J112" s="208"/>
      <c r="K112" s="208"/>
      <c r="L112" s="208"/>
      <c r="M112" s="209"/>
    </row>
    <row r="113" spans="1:13" ht="12.75">
      <c r="A113" s="136">
        <v>111</v>
      </c>
      <c r="B113" s="150"/>
      <c r="C113" s="151"/>
      <c r="D113" s="151"/>
      <c r="E113" s="151"/>
      <c r="F113" s="203"/>
      <c r="G113" s="152"/>
      <c r="H113" s="165"/>
      <c r="I113" s="207"/>
      <c r="J113" s="208"/>
      <c r="K113" s="208"/>
      <c r="L113" s="208"/>
      <c r="M113" s="209"/>
    </row>
    <row r="114" spans="1:13" ht="12.75">
      <c r="A114" s="136">
        <v>112</v>
      </c>
      <c r="B114" s="150"/>
      <c r="C114" s="151"/>
      <c r="D114" s="151"/>
      <c r="E114" s="151"/>
      <c r="F114" s="203"/>
      <c r="G114" s="152"/>
      <c r="H114" s="165"/>
      <c r="I114" s="207"/>
      <c r="J114" s="208"/>
      <c r="K114" s="208"/>
      <c r="L114" s="208"/>
      <c r="M114" s="209"/>
    </row>
    <row r="115" spans="1:13" ht="12.75">
      <c r="A115" s="136">
        <v>113</v>
      </c>
      <c r="B115" s="150"/>
      <c r="C115" s="151"/>
      <c r="D115" s="151"/>
      <c r="E115" s="151"/>
      <c r="F115" s="203"/>
      <c r="G115" s="152"/>
      <c r="H115" s="165"/>
      <c r="I115" s="207"/>
      <c r="J115" s="208"/>
      <c r="K115" s="208"/>
      <c r="L115" s="208"/>
      <c r="M115" s="209"/>
    </row>
    <row r="116" spans="1:13" ht="12.75">
      <c r="A116" s="136">
        <v>114</v>
      </c>
      <c r="B116" s="150"/>
      <c r="C116" s="151"/>
      <c r="D116" s="151"/>
      <c r="E116" s="151"/>
      <c r="F116" s="203"/>
      <c r="G116" s="152"/>
      <c r="H116" s="165"/>
      <c r="I116" s="207"/>
      <c r="J116" s="208"/>
      <c r="K116" s="208"/>
      <c r="L116" s="208"/>
      <c r="M116" s="209"/>
    </row>
    <row r="117" spans="1:13" ht="12.75">
      <c r="A117" s="136">
        <v>115</v>
      </c>
      <c r="B117" s="150"/>
      <c r="C117" s="151"/>
      <c r="D117" s="151"/>
      <c r="E117" s="151"/>
      <c r="F117" s="203"/>
      <c r="G117" s="152"/>
      <c r="H117" s="165"/>
      <c r="I117" s="207"/>
      <c r="J117" s="208"/>
      <c r="K117" s="208"/>
      <c r="L117" s="208"/>
      <c r="M117" s="209"/>
    </row>
    <row r="118" spans="1:13" ht="12.75">
      <c r="A118" s="136">
        <v>116</v>
      </c>
      <c r="B118" s="150"/>
      <c r="C118" s="151"/>
      <c r="D118" s="151"/>
      <c r="E118" s="151"/>
      <c r="F118" s="203"/>
      <c r="G118" s="152"/>
      <c r="H118" s="165"/>
      <c r="I118" s="207"/>
      <c r="J118" s="208"/>
      <c r="K118" s="208"/>
      <c r="L118" s="208"/>
      <c r="M118" s="209"/>
    </row>
    <row r="119" spans="1:13" ht="12.75">
      <c r="A119" s="136">
        <v>117</v>
      </c>
      <c r="B119" s="150"/>
      <c r="C119" s="151"/>
      <c r="D119" s="151"/>
      <c r="E119" s="151"/>
      <c r="F119" s="203"/>
      <c r="G119" s="152"/>
      <c r="H119" s="165"/>
      <c r="I119" s="207"/>
      <c r="J119" s="208"/>
      <c r="K119" s="208"/>
      <c r="L119" s="208"/>
      <c r="M119" s="209"/>
    </row>
    <row r="120" spans="1:13" ht="12.75">
      <c r="A120" s="136">
        <v>118</v>
      </c>
      <c r="B120" s="150"/>
      <c r="C120" s="151"/>
      <c r="D120" s="151"/>
      <c r="E120" s="151"/>
      <c r="F120" s="203"/>
      <c r="G120" s="152"/>
      <c r="H120" s="165"/>
      <c r="I120" s="207"/>
      <c r="J120" s="208"/>
      <c r="K120" s="208"/>
      <c r="L120" s="208"/>
      <c r="M120" s="209"/>
    </row>
    <row r="121" spans="1:13" ht="12.75">
      <c r="A121" s="136">
        <v>119</v>
      </c>
      <c r="B121" s="150"/>
      <c r="C121" s="151"/>
      <c r="D121" s="151"/>
      <c r="E121" s="151"/>
      <c r="F121" s="203"/>
      <c r="G121" s="152"/>
      <c r="H121" s="165"/>
      <c r="I121" s="207"/>
      <c r="J121" s="208"/>
      <c r="K121" s="208"/>
      <c r="L121" s="208"/>
      <c r="M121" s="209"/>
    </row>
    <row r="122" spans="1:13" ht="12.75">
      <c r="A122" s="136">
        <v>120</v>
      </c>
      <c r="B122" s="150"/>
      <c r="C122" s="151"/>
      <c r="D122" s="151"/>
      <c r="E122" s="151"/>
      <c r="F122" s="203"/>
      <c r="G122" s="152"/>
      <c r="H122" s="165"/>
      <c r="I122" s="207"/>
      <c r="J122" s="208"/>
      <c r="K122" s="208"/>
      <c r="L122" s="208"/>
      <c r="M122" s="209"/>
    </row>
    <row r="123" spans="1:13" ht="12.75">
      <c r="A123" s="136">
        <v>121</v>
      </c>
      <c r="B123" s="150"/>
      <c r="C123" s="151"/>
      <c r="D123" s="151"/>
      <c r="E123" s="151"/>
      <c r="F123" s="203"/>
      <c r="G123" s="152"/>
      <c r="H123" s="165"/>
      <c r="I123" s="207"/>
      <c r="J123" s="208"/>
      <c r="K123" s="208"/>
      <c r="L123" s="208"/>
      <c r="M123" s="209"/>
    </row>
    <row r="124" spans="1:13" ht="12.75">
      <c r="A124" s="136">
        <v>122</v>
      </c>
      <c r="B124" s="150"/>
      <c r="C124" s="151"/>
      <c r="D124" s="151"/>
      <c r="E124" s="151"/>
      <c r="F124" s="203"/>
      <c r="G124" s="152"/>
      <c r="H124" s="165"/>
      <c r="I124" s="207"/>
      <c r="J124" s="208"/>
      <c r="K124" s="208"/>
      <c r="L124" s="208"/>
      <c r="M124" s="209"/>
    </row>
    <row r="125" spans="1:13" ht="12.75">
      <c r="A125" s="136">
        <v>123</v>
      </c>
      <c r="B125" s="150"/>
      <c r="C125" s="151"/>
      <c r="D125" s="151"/>
      <c r="E125" s="151"/>
      <c r="F125" s="203"/>
      <c r="G125" s="152"/>
      <c r="H125" s="165"/>
      <c r="I125" s="207"/>
      <c r="J125" s="208"/>
      <c r="K125" s="208"/>
      <c r="L125" s="208"/>
      <c r="M125" s="209"/>
    </row>
    <row r="126" spans="1:13" ht="12.75">
      <c r="A126" s="136">
        <v>124</v>
      </c>
      <c r="B126" s="150"/>
      <c r="C126" s="151"/>
      <c r="D126" s="151"/>
      <c r="E126" s="151"/>
      <c r="F126" s="203"/>
      <c r="G126" s="152"/>
      <c r="H126" s="165"/>
      <c r="I126" s="207"/>
      <c r="J126" s="208"/>
      <c r="K126" s="208"/>
      <c r="L126" s="208"/>
      <c r="M126" s="209"/>
    </row>
    <row r="127" spans="1:13" ht="12.75">
      <c r="A127" s="136">
        <v>125</v>
      </c>
      <c r="B127" s="150"/>
      <c r="C127" s="151"/>
      <c r="D127" s="151"/>
      <c r="E127" s="151"/>
      <c r="F127" s="203"/>
      <c r="G127" s="152"/>
      <c r="H127" s="165"/>
      <c r="I127" s="207"/>
      <c r="J127" s="208"/>
      <c r="K127" s="208"/>
      <c r="L127" s="208"/>
      <c r="M127" s="209"/>
    </row>
    <row r="128" spans="1:13" ht="12.75">
      <c r="A128" s="136">
        <v>126</v>
      </c>
      <c r="B128" s="150"/>
      <c r="C128" s="151"/>
      <c r="D128" s="151"/>
      <c r="E128" s="151"/>
      <c r="F128" s="203"/>
      <c r="G128" s="152"/>
      <c r="H128" s="165"/>
      <c r="I128" s="207"/>
      <c r="J128" s="208"/>
      <c r="K128" s="208"/>
      <c r="L128" s="208"/>
      <c r="M128" s="209"/>
    </row>
    <row r="129" spans="1:13" ht="12.75">
      <c r="A129" s="136">
        <v>127</v>
      </c>
      <c r="B129" s="150"/>
      <c r="C129" s="151"/>
      <c r="D129" s="151"/>
      <c r="E129" s="151"/>
      <c r="F129" s="203"/>
      <c r="G129" s="152"/>
      <c r="H129" s="165"/>
      <c r="I129" s="207"/>
      <c r="J129" s="208"/>
      <c r="K129" s="208"/>
      <c r="L129" s="208"/>
      <c r="M129" s="209"/>
    </row>
    <row r="130" spans="1:13" ht="12.75">
      <c r="A130" s="136">
        <v>128</v>
      </c>
      <c r="B130" s="150"/>
      <c r="C130" s="151"/>
      <c r="D130" s="151"/>
      <c r="E130" s="151"/>
      <c r="F130" s="203"/>
      <c r="G130" s="152"/>
      <c r="H130" s="165"/>
      <c r="I130" s="207"/>
      <c r="J130" s="208"/>
      <c r="K130" s="208"/>
      <c r="L130" s="208"/>
      <c r="M130" s="209"/>
    </row>
    <row r="131" spans="1:13" ht="12.75">
      <c r="A131" s="136">
        <v>129</v>
      </c>
      <c r="B131" s="150"/>
      <c r="C131" s="151"/>
      <c r="D131" s="151"/>
      <c r="E131" s="151"/>
      <c r="F131" s="203"/>
      <c r="G131" s="152"/>
      <c r="H131" s="165"/>
      <c r="I131" s="207"/>
      <c r="J131" s="208"/>
      <c r="K131" s="208"/>
      <c r="L131" s="208"/>
      <c r="M131" s="209"/>
    </row>
    <row r="132" spans="1:13" ht="12.75">
      <c r="A132" s="136">
        <v>130</v>
      </c>
      <c r="B132" s="150"/>
      <c r="C132" s="151"/>
      <c r="D132" s="151"/>
      <c r="E132" s="151"/>
      <c r="F132" s="203"/>
      <c r="G132" s="152"/>
      <c r="H132" s="165"/>
      <c r="I132" s="207"/>
      <c r="J132" s="208"/>
      <c r="K132" s="208"/>
      <c r="L132" s="208"/>
      <c r="M132" s="209"/>
    </row>
    <row r="133" spans="1:13" ht="12.75">
      <c r="A133" s="136">
        <v>131</v>
      </c>
      <c r="B133" s="150"/>
      <c r="C133" s="151"/>
      <c r="D133" s="151"/>
      <c r="E133" s="151"/>
      <c r="F133" s="203"/>
      <c r="G133" s="152"/>
      <c r="H133" s="165"/>
      <c r="I133" s="207"/>
      <c r="J133" s="208"/>
      <c r="K133" s="208"/>
      <c r="L133" s="208"/>
      <c r="M133" s="209"/>
    </row>
    <row r="134" spans="1:13" ht="12.75">
      <c r="A134" s="136">
        <v>132</v>
      </c>
      <c r="B134" s="150"/>
      <c r="C134" s="151"/>
      <c r="D134" s="151"/>
      <c r="E134" s="151"/>
      <c r="F134" s="203"/>
      <c r="G134" s="152"/>
      <c r="H134" s="165"/>
      <c r="I134" s="207"/>
      <c r="J134" s="208"/>
      <c r="K134" s="208"/>
      <c r="L134" s="208"/>
      <c r="M134" s="209"/>
    </row>
    <row r="135" spans="1:13" ht="12.75">
      <c r="A135" s="136">
        <v>133</v>
      </c>
      <c r="B135" s="150"/>
      <c r="C135" s="151"/>
      <c r="D135" s="151"/>
      <c r="E135" s="151"/>
      <c r="F135" s="203"/>
      <c r="G135" s="152"/>
      <c r="H135" s="165"/>
      <c r="I135" s="207"/>
      <c r="J135" s="208"/>
      <c r="K135" s="208"/>
      <c r="L135" s="208"/>
      <c r="M135" s="209"/>
    </row>
    <row r="136" spans="1:13" ht="12.75">
      <c r="A136" s="136">
        <v>134</v>
      </c>
      <c r="B136" s="150"/>
      <c r="C136" s="151"/>
      <c r="D136" s="151"/>
      <c r="E136" s="151"/>
      <c r="F136" s="203"/>
      <c r="G136" s="152"/>
      <c r="H136" s="165"/>
      <c r="I136" s="207"/>
      <c r="J136" s="208"/>
      <c r="K136" s="208"/>
      <c r="L136" s="208"/>
      <c r="M136" s="209"/>
    </row>
    <row r="137" spans="1:13" ht="12.75">
      <c r="A137" s="136">
        <v>135</v>
      </c>
      <c r="B137" s="150"/>
      <c r="C137" s="151"/>
      <c r="D137" s="151"/>
      <c r="E137" s="151"/>
      <c r="F137" s="203"/>
      <c r="G137" s="152"/>
      <c r="H137" s="165"/>
      <c r="I137" s="207"/>
      <c r="J137" s="208"/>
      <c r="K137" s="208"/>
      <c r="L137" s="208"/>
      <c r="M137" s="209"/>
    </row>
    <row r="138" spans="1:13" ht="12.75">
      <c r="A138" s="136">
        <v>136</v>
      </c>
      <c r="B138" s="150"/>
      <c r="C138" s="151"/>
      <c r="D138" s="151"/>
      <c r="E138" s="151"/>
      <c r="F138" s="203"/>
      <c r="G138" s="152"/>
      <c r="H138" s="165"/>
      <c r="I138" s="207"/>
      <c r="J138" s="208"/>
      <c r="K138" s="208"/>
      <c r="L138" s="208"/>
      <c r="M138" s="209"/>
    </row>
    <row r="139" spans="1:13" ht="12.75">
      <c r="A139" s="136">
        <v>137</v>
      </c>
      <c r="B139" s="150"/>
      <c r="C139" s="151"/>
      <c r="D139" s="151"/>
      <c r="E139" s="151"/>
      <c r="F139" s="203"/>
      <c r="G139" s="152"/>
      <c r="H139" s="165"/>
      <c r="I139" s="207"/>
      <c r="J139" s="208"/>
      <c r="K139" s="208"/>
      <c r="L139" s="208"/>
      <c r="M139" s="209"/>
    </row>
    <row r="140" spans="1:13" ht="12.75">
      <c r="A140" s="136">
        <v>138</v>
      </c>
      <c r="B140" s="150"/>
      <c r="C140" s="151"/>
      <c r="D140" s="151"/>
      <c r="E140" s="151"/>
      <c r="F140" s="203"/>
      <c r="G140" s="152"/>
      <c r="H140" s="165"/>
      <c r="I140" s="207"/>
      <c r="J140" s="208"/>
      <c r="K140" s="208"/>
      <c r="L140" s="208"/>
      <c r="M140" s="209"/>
    </row>
    <row r="141" spans="1:13" ht="12.75">
      <c r="A141" s="136">
        <v>139</v>
      </c>
      <c r="B141" s="150"/>
      <c r="C141" s="151"/>
      <c r="D141" s="151"/>
      <c r="E141" s="151"/>
      <c r="F141" s="203"/>
      <c r="G141" s="152"/>
      <c r="H141" s="165"/>
      <c r="I141" s="207"/>
      <c r="J141" s="208"/>
      <c r="K141" s="208"/>
      <c r="L141" s="208"/>
      <c r="M141" s="209"/>
    </row>
    <row r="142" spans="1:13" ht="12.75">
      <c r="A142" s="136">
        <v>140</v>
      </c>
      <c r="B142" s="150"/>
      <c r="C142" s="151"/>
      <c r="D142" s="151"/>
      <c r="E142" s="151"/>
      <c r="F142" s="203"/>
      <c r="G142" s="152"/>
      <c r="H142" s="165"/>
      <c r="I142" s="207"/>
      <c r="J142" s="208"/>
      <c r="K142" s="208"/>
      <c r="L142" s="208"/>
      <c r="M142" s="209"/>
    </row>
    <row r="143" spans="1:13" ht="12.75">
      <c r="A143" s="136">
        <v>141</v>
      </c>
      <c r="B143" s="150"/>
      <c r="C143" s="151"/>
      <c r="D143" s="151"/>
      <c r="E143" s="151"/>
      <c r="F143" s="203"/>
      <c r="G143" s="152"/>
      <c r="H143" s="165"/>
      <c r="I143" s="207"/>
      <c r="J143" s="208"/>
      <c r="K143" s="208"/>
      <c r="L143" s="208"/>
      <c r="M143" s="209"/>
    </row>
    <row r="144" spans="1:13" ht="12.75">
      <c r="A144" s="136">
        <v>142</v>
      </c>
      <c r="B144" s="150"/>
      <c r="C144" s="151"/>
      <c r="D144" s="151"/>
      <c r="E144" s="151"/>
      <c r="F144" s="203"/>
      <c r="G144" s="152"/>
      <c r="H144" s="165"/>
      <c r="I144" s="207"/>
      <c r="J144" s="208"/>
      <c r="K144" s="208"/>
      <c r="L144" s="208"/>
      <c r="M144" s="209"/>
    </row>
    <row r="145" spans="1:13" ht="12.75">
      <c r="A145" s="136">
        <v>143</v>
      </c>
      <c r="B145" s="150"/>
      <c r="C145" s="151"/>
      <c r="D145" s="151"/>
      <c r="E145" s="151"/>
      <c r="F145" s="203"/>
      <c r="G145" s="152"/>
      <c r="H145" s="165"/>
      <c r="I145" s="207"/>
      <c r="J145" s="208"/>
      <c r="K145" s="208"/>
      <c r="L145" s="208"/>
      <c r="M145" s="209"/>
    </row>
    <row r="146" spans="1:13" ht="12.75">
      <c r="A146" s="136">
        <v>144</v>
      </c>
      <c r="B146" s="150"/>
      <c r="C146" s="151"/>
      <c r="D146" s="151"/>
      <c r="E146" s="151"/>
      <c r="F146" s="203"/>
      <c r="G146" s="152"/>
      <c r="H146" s="165"/>
      <c r="I146" s="207"/>
      <c r="J146" s="208"/>
      <c r="K146" s="208"/>
      <c r="L146" s="208"/>
      <c r="M146" s="209"/>
    </row>
    <row r="147" spans="1:13" ht="12.75">
      <c r="A147" s="136">
        <v>145</v>
      </c>
      <c r="B147" s="150"/>
      <c r="C147" s="151"/>
      <c r="D147" s="151"/>
      <c r="E147" s="151"/>
      <c r="F147" s="203"/>
      <c r="G147" s="152"/>
      <c r="H147" s="165"/>
      <c r="I147" s="207"/>
      <c r="J147" s="208"/>
      <c r="K147" s="208"/>
      <c r="L147" s="208"/>
      <c r="M147" s="209"/>
    </row>
    <row r="148" spans="1:13" ht="12.75">
      <c r="A148" s="136">
        <v>146</v>
      </c>
      <c r="B148" s="150"/>
      <c r="C148" s="151"/>
      <c r="D148" s="151"/>
      <c r="E148" s="151"/>
      <c r="F148" s="203"/>
      <c r="G148" s="152"/>
      <c r="H148" s="165"/>
      <c r="I148" s="207"/>
      <c r="J148" s="208"/>
      <c r="K148" s="208"/>
      <c r="L148" s="208"/>
      <c r="M148" s="209"/>
    </row>
    <row r="149" spans="1:13" ht="12.75">
      <c r="A149" s="136">
        <v>147</v>
      </c>
      <c r="B149" s="150"/>
      <c r="C149" s="151"/>
      <c r="D149" s="151"/>
      <c r="E149" s="151"/>
      <c r="F149" s="203"/>
      <c r="G149" s="152"/>
      <c r="H149" s="165"/>
      <c r="I149" s="207"/>
      <c r="J149" s="208"/>
      <c r="K149" s="208"/>
      <c r="L149" s="208"/>
      <c r="M149" s="209"/>
    </row>
    <row r="150" spans="1:13" ht="12.75">
      <c r="A150" s="136">
        <v>148</v>
      </c>
      <c r="B150" s="150"/>
      <c r="C150" s="151"/>
      <c r="D150" s="151"/>
      <c r="E150" s="151"/>
      <c r="F150" s="203"/>
      <c r="G150" s="152"/>
      <c r="H150" s="165"/>
      <c r="I150" s="207"/>
      <c r="J150" s="208"/>
      <c r="K150" s="208"/>
      <c r="L150" s="208"/>
      <c r="M150" s="209"/>
    </row>
    <row r="151" spans="1:13" ht="12.75">
      <c r="A151" s="136">
        <v>149</v>
      </c>
      <c r="B151" s="150"/>
      <c r="C151" s="151"/>
      <c r="D151" s="151"/>
      <c r="E151" s="151"/>
      <c r="F151" s="203"/>
      <c r="G151" s="152"/>
      <c r="H151" s="165"/>
      <c r="I151" s="207"/>
      <c r="J151" s="208"/>
      <c r="K151" s="208"/>
      <c r="L151" s="208"/>
      <c r="M151" s="209"/>
    </row>
    <row r="152" spans="1:13" ht="12.75">
      <c r="A152" s="136">
        <v>150</v>
      </c>
      <c r="B152" s="150"/>
      <c r="C152" s="151"/>
      <c r="D152" s="151"/>
      <c r="E152" s="151"/>
      <c r="F152" s="203"/>
      <c r="G152" s="152"/>
      <c r="H152" s="165"/>
      <c r="I152" s="207"/>
      <c r="J152" s="208"/>
      <c r="K152" s="208"/>
      <c r="L152" s="208"/>
      <c r="M152" s="209"/>
    </row>
    <row r="153" spans="1:13" ht="12.75">
      <c r="A153" s="136">
        <v>151</v>
      </c>
      <c r="B153" s="150"/>
      <c r="C153" s="151"/>
      <c r="D153" s="151"/>
      <c r="E153" s="151"/>
      <c r="F153" s="203"/>
      <c r="G153" s="152"/>
      <c r="H153" s="165"/>
      <c r="I153" s="207"/>
      <c r="J153" s="208"/>
      <c r="K153" s="208"/>
      <c r="L153" s="208"/>
      <c r="M153" s="209"/>
    </row>
    <row r="154" spans="1:13" ht="12.75">
      <c r="A154" s="136">
        <v>152</v>
      </c>
      <c r="B154" s="150"/>
      <c r="C154" s="151"/>
      <c r="D154" s="151"/>
      <c r="E154" s="151"/>
      <c r="F154" s="203"/>
      <c r="G154" s="152"/>
      <c r="H154" s="165"/>
      <c r="I154" s="207"/>
      <c r="J154" s="208"/>
      <c r="K154" s="208"/>
      <c r="L154" s="208"/>
      <c r="M154" s="209"/>
    </row>
    <row r="155" spans="1:13" ht="12.75">
      <c r="A155" s="136">
        <v>153</v>
      </c>
      <c r="B155" s="150"/>
      <c r="C155" s="151"/>
      <c r="D155" s="151"/>
      <c r="E155" s="151"/>
      <c r="F155" s="203"/>
      <c r="G155" s="152"/>
      <c r="H155" s="165"/>
      <c r="I155" s="207"/>
      <c r="J155" s="208"/>
      <c r="K155" s="208"/>
      <c r="L155" s="208"/>
      <c r="M155" s="209"/>
    </row>
    <row r="156" spans="1:13" ht="12.75">
      <c r="A156" s="136">
        <v>154</v>
      </c>
      <c r="B156" s="150"/>
      <c r="C156" s="151"/>
      <c r="D156" s="151"/>
      <c r="E156" s="151"/>
      <c r="F156" s="203"/>
      <c r="G156" s="152"/>
      <c r="H156" s="165"/>
      <c r="I156" s="207"/>
      <c r="J156" s="208"/>
      <c r="K156" s="208"/>
      <c r="L156" s="208"/>
      <c r="M156" s="209"/>
    </row>
    <row r="157" spans="1:13" ht="12.75">
      <c r="A157" s="136">
        <v>155</v>
      </c>
      <c r="B157" s="150"/>
      <c r="C157" s="151"/>
      <c r="D157" s="151"/>
      <c r="E157" s="151"/>
      <c r="F157" s="203"/>
      <c r="G157" s="152"/>
      <c r="H157" s="165"/>
      <c r="I157" s="207"/>
      <c r="J157" s="208"/>
      <c r="K157" s="208"/>
      <c r="L157" s="208"/>
      <c r="M157" s="209"/>
    </row>
    <row r="158" spans="1:13" ht="12.75">
      <c r="A158" s="136">
        <v>156</v>
      </c>
      <c r="B158" s="150"/>
      <c r="C158" s="151"/>
      <c r="D158" s="151"/>
      <c r="E158" s="151"/>
      <c r="F158" s="203"/>
      <c r="G158" s="152"/>
      <c r="H158" s="165"/>
      <c r="I158" s="207"/>
      <c r="J158" s="208"/>
      <c r="K158" s="208"/>
      <c r="L158" s="208"/>
      <c r="M158" s="209"/>
    </row>
    <row r="159" spans="1:13" ht="12.75">
      <c r="A159" s="136">
        <v>157</v>
      </c>
      <c r="B159" s="150"/>
      <c r="C159" s="151"/>
      <c r="D159" s="151"/>
      <c r="E159" s="151"/>
      <c r="F159" s="203"/>
      <c r="G159" s="152"/>
      <c r="H159" s="165"/>
      <c r="I159" s="207"/>
      <c r="J159" s="208"/>
      <c r="K159" s="208"/>
      <c r="L159" s="208"/>
      <c r="M159" s="209"/>
    </row>
    <row r="160" spans="1:13" ht="12.75">
      <c r="A160" s="136">
        <v>158</v>
      </c>
      <c r="B160" s="150"/>
      <c r="C160" s="151"/>
      <c r="D160" s="151"/>
      <c r="E160" s="151"/>
      <c r="F160" s="203"/>
      <c r="G160" s="152"/>
      <c r="H160" s="165"/>
      <c r="I160" s="207"/>
      <c r="J160" s="208"/>
      <c r="K160" s="208"/>
      <c r="L160" s="208"/>
      <c r="M160" s="209"/>
    </row>
    <row r="161" spans="1:13" ht="12.75">
      <c r="A161" s="136">
        <v>159</v>
      </c>
      <c r="B161" s="150"/>
      <c r="C161" s="151"/>
      <c r="D161" s="151"/>
      <c r="E161" s="151"/>
      <c r="F161" s="203"/>
      <c r="G161" s="152"/>
      <c r="H161" s="165"/>
      <c r="I161" s="207"/>
      <c r="J161" s="208"/>
      <c r="K161" s="208"/>
      <c r="L161" s="208"/>
      <c r="M161" s="209"/>
    </row>
    <row r="162" spans="1:13" ht="12.75">
      <c r="A162" s="136">
        <v>160</v>
      </c>
      <c r="B162" s="150"/>
      <c r="C162" s="151"/>
      <c r="D162" s="151"/>
      <c r="E162" s="151"/>
      <c r="F162" s="203"/>
      <c r="G162" s="152"/>
      <c r="H162" s="165"/>
      <c r="I162" s="207"/>
      <c r="J162" s="208"/>
      <c r="K162" s="208"/>
      <c r="L162" s="208"/>
      <c r="M162" s="209"/>
    </row>
    <row r="163" spans="1:13" ht="12.75">
      <c r="A163" s="136">
        <v>161</v>
      </c>
      <c r="B163" s="150"/>
      <c r="C163" s="151"/>
      <c r="D163" s="151"/>
      <c r="E163" s="151"/>
      <c r="F163" s="203"/>
      <c r="G163" s="152"/>
      <c r="H163" s="165"/>
      <c r="I163" s="207"/>
      <c r="J163" s="208"/>
      <c r="K163" s="208"/>
      <c r="L163" s="208"/>
      <c r="M163" s="209"/>
    </row>
    <row r="164" spans="1:13" ht="12.75">
      <c r="A164" s="136">
        <v>162</v>
      </c>
      <c r="B164" s="150"/>
      <c r="C164" s="151"/>
      <c r="D164" s="151"/>
      <c r="E164" s="151"/>
      <c r="F164" s="203"/>
      <c r="G164" s="152"/>
      <c r="H164" s="165"/>
      <c r="I164" s="207"/>
      <c r="J164" s="208"/>
      <c r="K164" s="208"/>
      <c r="L164" s="208"/>
      <c r="M164" s="209"/>
    </row>
    <row r="165" spans="1:13" ht="12.75">
      <c r="A165" s="136">
        <v>163</v>
      </c>
      <c r="B165" s="150"/>
      <c r="C165" s="151"/>
      <c r="D165" s="151"/>
      <c r="E165" s="151"/>
      <c r="F165" s="203"/>
      <c r="G165" s="152"/>
      <c r="H165" s="165"/>
      <c r="I165" s="207"/>
      <c r="J165" s="208"/>
      <c r="K165" s="208"/>
      <c r="L165" s="208"/>
      <c r="M165" s="209"/>
    </row>
    <row r="166" spans="1:13" ht="12.75">
      <c r="A166" s="136">
        <v>164</v>
      </c>
      <c r="B166" s="150"/>
      <c r="C166" s="151"/>
      <c r="D166" s="151"/>
      <c r="E166" s="151"/>
      <c r="F166" s="203"/>
      <c r="G166" s="152"/>
      <c r="H166" s="165"/>
      <c r="I166" s="207"/>
      <c r="J166" s="208"/>
      <c r="K166" s="208"/>
      <c r="L166" s="208"/>
      <c r="M166" s="209"/>
    </row>
    <row r="167" spans="1:13" ht="12.75">
      <c r="A167" s="136">
        <v>165</v>
      </c>
      <c r="B167" s="150"/>
      <c r="C167" s="151"/>
      <c r="D167" s="151"/>
      <c r="E167" s="151"/>
      <c r="F167" s="203"/>
      <c r="G167" s="152"/>
      <c r="H167" s="165"/>
      <c r="I167" s="207"/>
      <c r="J167" s="208"/>
      <c r="K167" s="208"/>
      <c r="L167" s="208"/>
      <c r="M167" s="209"/>
    </row>
    <row r="168" spans="1:13" ht="12.75">
      <c r="A168" s="136">
        <v>166</v>
      </c>
      <c r="B168" s="150"/>
      <c r="C168" s="151"/>
      <c r="D168" s="151"/>
      <c r="E168" s="151"/>
      <c r="F168" s="203"/>
      <c r="G168" s="152"/>
      <c r="H168" s="165"/>
      <c r="I168" s="207"/>
      <c r="J168" s="208"/>
      <c r="K168" s="208"/>
      <c r="L168" s="208"/>
      <c r="M168" s="209"/>
    </row>
    <row r="169" spans="1:13" ht="12.75">
      <c r="A169" s="136">
        <v>167</v>
      </c>
      <c r="B169" s="150"/>
      <c r="C169" s="151"/>
      <c r="D169" s="151"/>
      <c r="E169" s="151"/>
      <c r="F169" s="203"/>
      <c r="G169" s="152"/>
      <c r="H169" s="165"/>
      <c r="I169" s="207"/>
      <c r="J169" s="208"/>
      <c r="K169" s="208"/>
      <c r="L169" s="208"/>
      <c r="M169" s="209"/>
    </row>
    <row r="170" spans="1:13" ht="12.75">
      <c r="A170" s="136">
        <v>168</v>
      </c>
      <c r="B170" s="150"/>
      <c r="C170" s="151"/>
      <c r="D170" s="151"/>
      <c r="E170" s="151"/>
      <c r="F170" s="203"/>
      <c r="G170" s="152"/>
      <c r="H170" s="165"/>
      <c r="I170" s="207"/>
      <c r="J170" s="208"/>
      <c r="K170" s="208"/>
      <c r="L170" s="208"/>
      <c r="M170" s="209"/>
    </row>
    <row r="171" spans="1:13" ht="12.75">
      <c r="A171" s="136">
        <v>169</v>
      </c>
      <c r="B171" s="150"/>
      <c r="C171" s="151"/>
      <c r="D171" s="151"/>
      <c r="E171" s="151"/>
      <c r="F171" s="203"/>
      <c r="G171" s="152"/>
      <c r="H171" s="165"/>
      <c r="I171" s="207"/>
      <c r="J171" s="208"/>
      <c r="K171" s="208"/>
      <c r="L171" s="208"/>
      <c r="M171" s="209"/>
    </row>
    <row r="172" spans="1:13" ht="12.75">
      <c r="A172" s="136">
        <v>170</v>
      </c>
      <c r="B172" s="150"/>
      <c r="C172" s="151"/>
      <c r="D172" s="151"/>
      <c r="E172" s="151"/>
      <c r="F172" s="203"/>
      <c r="G172" s="152"/>
      <c r="H172" s="165"/>
      <c r="I172" s="207"/>
      <c r="J172" s="208"/>
      <c r="K172" s="208"/>
      <c r="L172" s="208"/>
      <c r="M172" s="209"/>
    </row>
    <row r="173" spans="1:13" ht="12.75">
      <c r="A173" s="136">
        <v>171</v>
      </c>
      <c r="B173" s="150"/>
      <c r="C173" s="151"/>
      <c r="D173" s="151"/>
      <c r="E173" s="151"/>
      <c r="F173" s="203"/>
      <c r="G173" s="152"/>
      <c r="H173" s="165"/>
      <c r="I173" s="207"/>
      <c r="J173" s="208"/>
      <c r="K173" s="208"/>
      <c r="L173" s="208"/>
      <c r="M173" s="209"/>
    </row>
    <row r="174" spans="1:13" ht="12.75">
      <c r="A174" s="136">
        <v>172</v>
      </c>
      <c r="B174" s="150"/>
      <c r="C174" s="151"/>
      <c r="D174" s="151"/>
      <c r="E174" s="151"/>
      <c r="F174" s="203"/>
      <c r="G174" s="152"/>
      <c r="H174" s="165"/>
      <c r="I174" s="207"/>
      <c r="J174" s="208"/>
      <c r="K174" s="208"/>
      <c r="L174" s="208"/>
      <c r="M174" s="209"/>
    </row>
    <row r="175" spans="1:13" ht="12.75">
      <c r="A175" s="136">
        <v>173</v>
      </c>
      <c r="B175" s="150"/>
      <c r="C175" s="151"/>
      <c r="D175" s="151"/>
      <c r="E175" s="151"/>
      <c r="F175" s="203"/>
      <c r="G175" s="152"/>
      <c r="H175" s="165"/>
      <c r="I175" s="207"/>
      <c r="J175" s="208"/>
      <c r="K175" s="208"/>
      <c r="L175" s="208"/>
      <c r="M175" s="209"/>
    </row>
    <row r="176" spans="1:13" ht="12.75">
      <c r="A176" s="136">
        <v>174</v>
      </c>
      <c r="B176" s="150"/>
      <c r="C176" s="151"/>
      <c r="D176" s="151"/>
      <c r="E176" s="151"/>
      <c r="F176" s="203"/>
      <c r="G176" s="152"/>
      <c r="H176" s="165"/>
      <c r="I176" s="207"/>
      <c r="J176" s="208"/>
      <c r="K176" s="208"/>
      <c r="L176" s="208"/>
      <c r="M176" s="209"/>
    </row>
    <row r="177" spans="1:13" ht="12.75">
      <c r="A177" s="136">
        <v>175</v>
      </c>
      <c r="B177" s="150"/>
      <c r="C177" s="151"/>
      <c r="D177" s="151"/>
      <c r="E177" s="151"/>
      <c r="F177" s="203"/>
      <c r="G177" s="152"/>
      <c r="H177" s="165"/>
      <c r="I177" s="207"/>
      <c r="J177" s="208"/>
      <c r="K177" s="208"/>
      <c r="L177" s="208"/>
      <c r="M177" s="209"/>
    </row>
    <row r="178" spans="1:13" ht="12.75">
      <c r="A178" s="136">
        <v>176</v>
      </c>
      <c r="B178" s="150"/>
      <c r="C178" s="151"/>
      <c r="D178" s="151"/>
      <c r="E178" s="151"/>
      <c r="F178" s="203"/>
      <c r="G178" s="152"/>
      <c r="H178" s="165"/>
      <c r="I178" s="207"/>
      <c r="J178" s="208"/>
      <c r="K178" s="208"/>
      <c r="L178" s="208"/>
      <c r="M178" s="209"/>
    </row>
    <row r="179" spans="1:13" ht="12.75">
      <c r="A179" s="136">
        <v>177</v>
      </c>
      <c r="B179" s="150"/>
      <c r="C179" s="151"/>
      <c r="D179" s="151"/>
      <c r="E179" s="151"/>
      <c r="F179" s="203"/>
      <c r="G179" s="152"/>
      <c r="H179" s="165"/>
      <c r="I179" s="207"/>
      <c r="J179" s="208"/>
      <c r="K179" s="208"/>
      <c r="L179" s="208"/>
      <c r="M179" s="209"/>
    </row>
    <row r="180" spans="1:13" ht="12.75">
      <c r="A180" s="136">
        <v>178</v>
      </c>
      <c r="B180" s="150"/>
      <c r="C180" s="151"/>
      <c r="D180" s="151"/>
      <c r="E180" s="151"/>
      <c r="F180" s="203"/>
      <c r="G180" s="152"/>
      <c r="H180" s="165"/>
      <c r="I180" s="207"/>
      <c r="J180" s="208"/>
      <c r="K180" s="208"/>
      <c r="L180" s="208"/>
      <c r="M180" s="209"/>
    </row>
    <row r="181" spans="1:13" ht="12.75">
      <c r="A181" s="136">
        <v>179</v>
      </c>
      <c r="B181" s="150"/>
      <c r="C181" s="151"/>
      <c r="D181" s="151"/>
      <c r="E181" s="151"/>
      <c r="F181" s="203"/>
      <c r="G181" s="152"/>
      <c r="H181" s="165"/>
      <c r="I181" s="207"/>
      <c r="J181" s="208"/>
      <c r="K181" s="208"/>
      <c r="L181" s="208"/>
      <c r="M181" s="209"/>
    </row>
    <row r="182" spans="1:13" ht="12.75">
      <c r="A182" s="136">
        <v>180</v>
      </c>
      <c r="B182" s="150"/>
      <c r="C182" s="151"/>
      <c r="D182" s="151"/>
      <c r="E182" s="151"/>
      <c r="F182" s="203"/>
      <c r="G182" s="152"/>
      <c r="H182" s="165"/>
      <c r="I182" s="207"/>
      <c r="J182" s="208"/>
      <c r="K182" s="208"/>
      <c r="L182" s="208"/>
      <c r="M182" s="209"/>
    </row>
    <row r="183" spans="1:13" ht="12.75">
      <c r="A183" s="136">
        <v>181</v>
      </c>
      <c r="B183" s="150"/>
      <c r="C183" s="151"/>
      <c r="D183" s="151"/>
      <c r="E183" s="151"/>
      <c r="F183" s="203"/>
      <c r="G183" s="152"/>
      <c r="H183" s="165"/>
      <c r="I183" s="207"/>
      <c r="J183" s="208"/>
      <c r="K183" s="208"/>
      <c r="L183" s="208"/>
      <c r="M183" s="209"/>
    </row>
    <row r="184" spans="1:13" ht="12.75">
      <c r="A184" s="136">
        <v>182</v>
      </c>
      <c r="B184" s="150"/>
      <c r="C184" s="151"/>
      <c r="D184" s="151"/>
      <c r="E184" s="151"/>
      <c r="F184" s="203"/>
      <c r="G184" s="152"/>
      <c r="H184" s="165"/>
      <c r="I184" s="207"/>
      <c r="J184" s="208"/>
      <c r="K184" s="208"/>
      <c r="L184" s="208"/>
      <c r="M184" s="209"/>
    </row>
    <row r="185" spans="1:13" ht="12.75">
      <c r="A185" s="136">
        <v>183</v>
      </c>
      <c r="B185" s="150"/>
      <c r="C185" s="151"/>
      <c r="D185" s="151"/>
      <c r="E185" s="151"/>
      <c r="F185" s="203"/>
      <c r="G185" s="152"/>
      <c r="H185" s="165"/>
      <c r="I185" s="207"/>
      <c r="J185" s="208"/>
      <c r="K185" s="208"/>
      <c r="L185" s="208"/>
      <c r="M185" s="209"/>
    </row>
    <row r="186" spans="1:13" ht="12.75">
      <c r="A186" s="136">
        <v>184</v>
      </c>
      <c r="B186" s="150"/>
      <c r="C186" s="151"/>
      <c r="D186" s="151"/>
      <c r="E186" s="151"/>
      <c r="F186" s="203"/>
      <c r="G186" s="152"/>
      <c r="H186" s="165"/>
      <c r="I186" s="207"/>
      <c r="J186" s="208"/>
      <c r="K186" s="208"/>
      <c r="L186" s="208"/>
      <c r="M186" s="209"/>
    </row>
    <row r="187" spans="1:13" ht="12.75">
      <c r="A187" s="136">
        <v>185</v>
      </c>
      <c r="B187" s="150"/>
      <c r="C187" s="151"/>
      <c r="D187" s="151"/>
      <c r="E187" s="151"/>
      <c r="F187" s="203"/>
      <c r="G187" s="152"/>
      <c r="H187" s="165"/>
      <c r="I187" s="207"/>
      <c r="J187" s="208"/>
      <c r="K187" s="208"/>
      <c r="L187" s="208"/>
      <c r="M187" s="209"/>
    </row>
    <row r="188" spans="1:13" ht="12.75">
      <c r="A188" s="136">
        <v>186</v>
      </c>
      <c r="B188" s="150"/>
      <c r="C188" s="151"/>
      <c r="D188" s="151"/>
      <c r="E188" s="151"/>
      <c r="F188" s="203"/>
      <c r="G188" s="152"/>
      <c r="H188" s="165"/>
      <c r="I188" s="207"/>
      <c r="J188" s="208"/>
      <c r="K188" s="208"/>
      <c r="L188" s="208"/>
      <c r="M188" s="209"/>
    </row>
    <row r="189" spans="1:13" ht="12.75">
      <c r="A189" s="136">
        <v>187</v>
      </c>
      <c r="B189" s="150"/>
      <c r="C189" s="151"/>
      <c r="D189" s="151"/>
      <c r="E189" s="151"/>
      <c r="F189" s="203"/>
      <c r="G189" s="152"/>
      <c r="H189" s="165"/>
      <c r="I189" s="207"/>
      <c r="J189" s="208"/>
      <c r="K189" s="208"/>
      <c r="L189" s="208"/>
      <c r="M189" s="209"/>
    </row>
    <row r="190" spans="1:13" ht="12.75">
      <c r="A190" s="136">
        <v>188</v>
      </c>
      <c r="B190" s="150"/>
      <c r="C190" s="151"/>
      <c r="D190" s="151"/>
      <c r="E190" s="151"/>
      <c r="F190" s="203"/>
      <c r="G190" s="152"/>
      <c r="H190" s="165"/>
      <c r="I190" s="207"/>
      <c r="J190" s="208"/>
      <c r="K190" s="208"/>
      <c r="L190" s="208"/>
      <c r="M190" s="209"/>
    </row>
    <row r="191" spans="1:13" ht="12.75">
      <c r="A191" s="136">
        <v>189</v>
      </c>
      <c r="B191" s="150"/>
      <c r="C191" s="151"/>
      <c r="D191" s="151"/>
      <c r="E191" s="151"/>
      <c r="F191" s="203"/>
      <c r="G191" s="152"/>
      <c r="H191" s="165"/>
      <c r="I191" s="207"/>
      <c r="J191" s="208"/>
      <c r="K191" s="208"/>
      <c r="L191" s="208"/>
      <c r="M191" s="209"/>
    </row>
    <row r="192" spans="1:13" ht="12.75">
      <c r="A192" s="136">
        <v>190</v>
      </c>
      <c r="B192" s="150"/>
      <c r="C192" s="151"/>
      <c r="D192" s="151"/>
      <c r="E192" s="151"/>
      <c r="F192" s="203"/>
      <c r="G192" s="152"/>
      <c r="H192" s="165"/>
      <c r="I192" s="207"/>
      <c r="J192" s="208"/>
      <c r="K192" s="208"/>
      <c r="L192" s="208"/>
      <c r="M192" s="209"/>
    </row>
    <row r="193" spans="1:13" ht="12.75">
      <c r="A193" s="136">
        <v>191</v>
      </c>
      <c r="B193" s="150"/>
      <c r="C193" s="151"/>
      <c r="D193" s="151"/>
      <c r="E193" s="151"/>
      <c r="F193" s="203"/>
      <c r="G193" s="152"/>
      <c r="H193" s="165"/>
      <c r="I193" s="207"/>
      <c r="J193" s="208"/>
      <c r="K193" s="208"/>
      <c r="L193" s="208"/>
      <c r="M193" s="209"/>
    </row>
    <row r="194" spans="1:13" ht="12.75">
      <c r="A194" s="136">
        <v>192</v>
      </c>
      <c r="B194" s="150"/>
      <c r="C194" s="151"/>
      <c r="D194" s="151"/>
      <c r="E194" s="151"/>
      <c r="F194" s="203"/>
      <c r="G194" s="152"/>
      <c r="H194" s="165"/>
      <c r="I194" s="207"/>
      <c r="J194" s="208"/>
      <c r="K194" s="208"/>
      <c r="L194" s="208"/>
      <c r="M194" s="209"/>
    </row>
    <row r="195" spans="1:13" ht="12.75">
      <c r="A195" s="136">
        <v>193</v>
      </c>
      <c r="B195" s="150"/>
      <c r="C195" s="151"/>
      <c r="D195" s="151"/>
      <c r="E195" s="151"/>
      <c r="F195" s="203"/>
      <c r="G195" s="152"/>
      <c r="H195" s="165"/>
      <c r="I195" s="207"/>
      <c r="J195" s="208"/>
      <c r="K195" s="208"/>
      <c r="L195" s="208"/>
      <c r="M195" s="209"/>
    </row>
    <row r="196" spans="1:13" ht="12.75">
      <c r="A196" s="136">
        <v>194</v>
      </c>
      <c r="B196" s="150"/>
      <c r="C196" s="151"/>
      <c r="D196" s="151"/>
      <c r="E196" s="151"/>
      <c r="F196" s="203"/>
      <c r="G196" s="152"/>
      <c r="H196" s="165"/>
      <c r="I196" s="207"/>
      <c r="J196" s="208"/>
      <c r="K196" s="208"/>
      <c r="L196" s="208"/>
      <c r="M196" s="209"/>
    </row>
    <row r="197" spans="1:13" ht="12.75">
      <c r="A197" s="136">
        <v>195</v>
      </c>
      <c r="B197" s="150"/>
      <c r="C197" s="151"/>
      <c r="D197" s="151"/>
      <c r="E197" s="151"/>
      <c r="F197" s="203"/>
      <c r="G197" s="152"/>
      <c r="H197" s="165"/>
      <c r="I197" s="207"/>
      <c r="J197" s="208"/>
      <c r="K197" s="208"/>
      <c r="L197" s="208"/>
      <c r="M197" s="209"/>
    </row>
    <row r="198" spans="1:13" ht="12.75">
      <c r="A198" s="136">
        <v>196</v>
      </c>
      <c r="B198" s="150"/>
      <c r="C198" s="151"/>
      <c r="D198" s="151"/>
      <c r="E198" s="151"/>
      <c r="F198" s="203"/>
      <c r="G198" s="152"/>
      <c r="H198" s="165"/>
      <c r="I198" s="207"/>
      <c r="J198" s="208"/>
      <c r="K198" s="208"/>
      <c r="L198" s="208"/>
      <c r="M198" s="209"/>
    </row>
    <row r="199" spans="1:13" ht="12.75">
      <c r="A199" s="136">
        <v>197</v>
      </c>
      <c r="B199" s="150"/>
      <c r="C199" s="151"/>
      <c r="D199" s="151"/>
      <c r="E199" s="151"/>
      <c r="F199" s="203"/>
      <c r="G199" s="152"/>
      <c r="H199" s="165"/>
      <c r="I199" s="207"/>
      <c r="J199" s="208"/>
      <c r="K199" s="208"/>
      <c r="L199" s="208"/>
      <c r="M199" s="209"/>
    </row>
    <row r="200" spans="1:13" ht="12.75">
      <c r="A200" s="136">
        <v>198</v>
      </c>
      <c r="B200" s="150"/>
      <c r="C200" s="151"/>
      <c r="D200" s="151"/>
      <c r="E200" s="151"/>
      <c r="F200" s="203"/>
      <c r="G200" s="152"/>
      <c r="H200" s="165"/>
      <c r="I200" s="207"/>
      <c r="J200" s="208"/>
      <c r="K200" s="208"/>
      <c r="L200" s="208"/>
      <c r="M200" s="209"/>
    </row>
    <row r="201" spans="1:13" ht="12.75">
      <c r="A201" s="136">
        <v>199</v>
      </c>
      <c r="B201" s="150"/>
      <c r="C201" s="151"/>
      <c r="D201" s="151"/>
      <c r="E201" s="151"/>
      <c r="F201" s="203"/>
      <c r="G201" s="152"/>
      <c r="H201" s="165"/>
      <c r="I201" s="207"/>
      <c r="J201" s="208"/>
      <c r="K201" s="208"/>
      <c r="L201" s="208"/>
      <c r="M201" s="209"/>
    </row>
    <row r="202" spans="1:13" ht="12.75">
      <c r="A202" s="136">
        <v>200</v>
      </c>
      <c r="B202" s="150"/>
      <c r="C202" s="151"/>
      <c r="D202" s="151"/>
      <c r="E202" s="151"/>
      <c r="F202" s="203"/>
      <c r="G202" s="152"/>
      <c r="H202" s="165"/>
      <c r="I202" s="210"/>
      <c r="J202" s="211"/>
      <c r="K202" s="211"/>
      <c r="L202" s="211"/>
      <c r="M202" s="212"/>
    </row>
  </sheetData>
  <sheetProtection/>
  <autoFilter ref="G4:M62"/>
  <mergeCells count="2">
    <mergeCell ref="B1:M1"/>
    <mergeCell ref="B2:M2"/>
  </mergeCells>
  <conditionalFormatting sqref="I203:K65536 I3:J4 K3">
    <cfRule type="cellIs" priority="1" dxfId="6" operator="equal" stopIfTrue="1">
      <formula>"oui"</formula>
    </cfRule>
    <cfRule type="cellIs" priority="2" dxfId="0" operator="equal" stopIfTrue="1">
      <formula>"non"</formula>
    </cfRule>
  </conditionalFormatting>
  <conditionalFormatting sqref="I5:M202">
    <cfRule type="cellIs" priority="3" dxfId="4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51"/>
  <sheetViews>
    <sheetView tabSelected="1" zoomScale="75" zoomScaleNormal="75" zoomScalePageLayoutView="0" workbookViewId="0" topLeftCell="A1">
      <pane ySplit="6" topLeftCell="A7" activePane="bottomLeft" state="frozen"/>
      <selection pane="topLeft" activeCell="G19" sqref="G19"/>
      <selection pane="bottomLeft" activeCell="C33" sqref="C33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7.8515625" style="8" customWidth="1"/>
    <col min="9" max="9" width="7.8515625" style="15" customWidth="1"/>
    <col min="10" max="13" width="7.8515625" style="8" customWidth="1"/>
    <col min="14" max="14" width="11.140625" style="15" customWidth="1"/>
    <col min="15" max="15" width="2.140625" style="1" customWidth="1"/>
    <col min="16" max="16" width="11.140625" style="16" customWidth="1"/>
    <col min="17" max="17" width="7.140625" style="56" customWidth="1"/>
    <col min="18" max="18" width="11.28125" style="1" customWidth="1"/>
    <col min="19" max="19" width="11.28125" style="165" customWidth="1"/>
    <col min="20" max="16384" width="11.28125" style="1" customWidth="1"/>
  </cols>
  <sheetData>
    <row r="1" spans="1:17" ht="23.25">
      <c r="A1" s="59"/>
      <c r="B1" s="60"/>
      <c r="C1" s="60"/>
      <c r="D1" s="40"/>
      <c r="E1" s="41"/>
      <c r="F1" s="41"/>
      <c r="G1" s="41"/>
      <c r="H1" s="48" t="str">
        <f>V!$E$17</f>
        <v>Чемпионат Федерации по фристайлу</v>
      </c>
      <c r="I1" s="42"/>
      <c r="J1" s="41"/>
      <c r="K1" s="41"/>
      <c r="L1" s="41"/>
      <c r="M1" s="41"/>
      <c r="N1" s="42"/>
      <c r="O1" s="42"/>
      <c r="P1" s="57"/>
      <c r="Q1" s="43"/>
    </row>
    <row r="2" spans="1:17" ht="24" thickBot="1">
      <c r="A2" s="61"/>
      <c r="B2" s="62"/>
      <c r="C2" s="62"/>
      <c r="D2" s="44"/>
      <c r="E2" s="45"/>
      <c r="F2" s="45"/>
      <c r="G2" s="45"/>
      <c r="H2" s="49" t="str">
        <f>V!$E$18</f>
        <v>Москва, 25-26.07.2009</v>
      </c>
      <c r="I2" s="46"/>
      <c r="J2" s="45"/>
      <c r="K2" s="45"/>
      <c r="L2" s="45"/>
      <c r="M2" s="45"/>
      <c r="N2" s="46"/>
      <c r="O2" s="46"/>
      <c r="P2" s="58"/>
      <c r="Q2" s="47"/>
    </row>
    <row r="3" spans="1:17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121" t="s">
        <v>68</v>
      </c>
      <c r="B5" s="1"/>
      <c r="C5" s="1"/>
      <c r="D5" s="4"/>
      <c r="E5" s="11"/>
      <c r="F5" s="13" t="s">
        <v>84</v>
      </c>
      <c r="G5" s="13"/>
      <c r="H5" s="13"/>
      <c r="I5" s="14"/>
      <c r="J5" s="13"/>
      <c r="K5" s="13" t="s">
        <v>85</v>
      </c>
      <c r="L5" s="13"/>
      <c r="M5" s="13"/>
      <c r="N5" s="14"/>
      <c r="P5" s="17"/>
      <c r="Q5" s="17"/>
    </row>
    <row r="6" spans="1:19" s="53" customFormat="1" ht="24" customHeight="1">
      <c r="A6" s="33" t="s">
        <v>66</v>
      </c>
      <c r="B6" s="33" t="s">
        <v>65</v>
      </c>
      <c r="C6" s="33" t="s">
        <v>71</v>
      </c>
      <c r="D6" s="34"/>
      <c r="E6" s="50" t="s">
        <v>77</v>
      </c>
      <c r="F6" s="50" t="s">
        <v>78</v>
      </c>
      <c r="G6" s="50" t="s">
        <v>79</v>
      </c>
      <c r="H6" s="51" t="s">
        <v>80</v>
      </c>
      <c r="I6" s="52" t="s">
        <v>81</v>
      </c>
      <c r="J6" s="50" t="s">
        <v>77</v>
      </c>
      <c r="K6" s="50" t="s">
        <v>78</v>
      </c>
      <c r="L6" s="50" t="s">
        <v>79</v>
      </c>
      <c r="M6" s="51" t="s">
        <v>80</v>
      </c>
      <c r="N6" s="52" t="s">
        <v>81</v>
      </c>
      <c r="P6" s="54" t="s">
        <v>82</v>
      </c>
      <c r="Q6" s="54" t="s">
        <v>83</v>
      </c>
      <c r="S6" s="193"/>
    </row>
    <row r="7" spans="1:19" s="53" customFormat="1" ht="18.75" customHeight="1">
      <c r="A7" s="189" t="s">
        <v>69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3"/>
      <c r="S7" s="193"/>
    </row>
    <row r="8" spans="1:18" ht="14.25" customHeight="1">
      <c r="A8" s="153" t="s">
        <v>261</v>
      </c>
      <c r="B8" s="153" t="s">
        <v>203</v>
      </c>
      <c r="C8" s="153" t="s">
        <v>205</v>
      </c>
      <c r="D8" s="194"/>
      <c r="E8" s="154">
        <v>31.5</v>
      </c>
      <c r="F8" s="154">
        <v>16</v>
      </c>
      <c r="G8" s="154">
        <v>16</v>
      </c>
      <c r="H8" s="154">
        <v>0.5</v>
      </c>
      <c r="I8" s="195">
        <f>E8+F8+G8-H8</f>
        <v>63</v>
      </c>
      <c r="J8" s="154">
        <v>31.25</v>
      </c>
      <c r="K8" s="154">
        <v>16.3</v>
      </c>
      <c r="L8" s="154">
        <v>16.5</v>
      </c>
      <c r="M8" s="154">
        <v>1.5</v>
      </c>
      <c r="N8" s="195">
        <f aca="true" t="shared" si="0" ref="N8:N13">J8+K8+L8-M8</f>
        <v>62.55</v>
      </c>
      <c r="O8" s="183"/>
      <c r="P8" s="188">
        <f aca="true" t="shared" si="1" ref="P8:P13">MAX(N8,I8)</f>
        <v>63</v>
      </c>
      <c r="Q8" s="155">
        <v>1</v>
      </c>
      <c r="R8" s="165"/>
    </row>
    <row r="9" spans="1:18" ht="14.25" customHeight="1">
      <c r="A9" s="153" t="s">
        <v>258</v>
      </c>
      <c r="B9" s="153" t="s">
        <v>195</v>
      </c>
      <c r="C9" s="153" t="s">
        <v>205</v>
      </c>
      <c r="D9" s="194"/>
      <c r="E9" s="154">
        <v>35.7</v>
      </c>
      <c r="F9" s="154">
        <v>15</v>
      </c>
      <c r="G9" s="154">
        <v>13.5</v>
      </c>
      <c r="H9" s="154">
        <v>2</v>
      </c>
      <c r="I9" s="195">
        <f>E9+F9+G9-H9</f>
        <v>62.2</v>
      </c>
      <c r="J9" s="154">
        <v>29</v>
      </c>
      <c r="K9" s="154">
        <v>14</v>
      </c>
      <c r="L9" s="154">
        <v>13</v>
      </c>
      <c r="M9" s="154">
        <v>1.5</v>
      </c>
      <c r="N9" s="195">
        <f t="shared" si="0"/>
        <v>54.5</v>
      </c>
      <c r="O9" s="183"/>
      <c r="P9" s="188">
        <f t="shared" si="1"/>
        <v>62.2</v>
      </c>
      <c r="Q9" s="155">
        <v>2</v>
      </c>
      <c r="R9" s="165"/>
    </row>
    <row r="10" spans="1:18" ht="14.25" customHeight="1">
      <c r="A10" s="153" t="s">
        <v>161</v>
      </c>
      <c r="B10" s="153" t="s">
        <v>162</v>
      </c>
      <c r="C10" s="153" t="s">
        <v>205</v>
      </c>
      <c r="D10" s="194"/>
      <c r="E10" s="154">
        <v>23.25</v>
      </c>
      <c r="F10" s="154">
        <v>13.25</v>
      </c>
      <c r="G10" s="154">
        <v>11.5</v>
      </c>
      <c r="H10" s="154">
        <v>0.5</v>
      </c>
      <c r="I10" s="195">
        <f>E10+F10+G10-H10</f>
        <v>47.5</v>
      </c>
      <c r="J10" s="154">
        <v>23</v>
      </c>
      <c r="K10" s="154">
        <v>15.2</v>
      </c>
      <c r="L10" s="154">
        <v>12</v>
      </c>
      <c r="M10" s="154">
        <v>1.5</v>
      </c>
      <c r="N10" s="195">
        <f t="shared" si="0"/>
        <v>48.7</v>
      </c>
      <c r="O10" s="183"/>
      <c r="P10" s="188">
        <f t="shared" si="1"/>
        <v>48.7</v>
      </c>
      <c r="Q10" s="155">
        <v>3</v>
      </c>
      <c r="R10" s="165"/>
    </row>
    <row r="11" spans="1:18" ht="14.25" customHeight="1">
      <c r="A11" s="153" t="s">
        <v>196</v>
      </c>
      <c r="B11" s="153" t="s">
        <v>197</v>
      </c>
      <c r="C11" s="153" t="s">
        <v>205</v>
      </c>
      <c r="D11" s="194"/>
      <c r="E11" s="154">
        <v>23</v>
      </c>
      <c r="F11" s="154">
        <v>14.7</v>
      </c>
      <c r="G11" s="154">
        <v>9</v>
      </c>
      <c r="H11" s="154">
        <v>4.5</v>
      </c>
      <c r="I11" s="195">
        <f>E11+F11+G11-H11</f>
        <v>42.2</v>
      </c>
      <c r="J11" s="154">
        <v>22</v>
      </c>
      <c r="K11" s="154">
        <v>15.9</v>
      </c>
      <c r="L11" s="154">
        <v>10</v>
      </c>
      <c r="M11" s="154">
        <v>2.5</v>
      </c>
      <c r="N11" s="195">
        <f t="shared" si="0"/>
        <v>45.4</v>
      </c>
      <c r="O11" s="183"/>
      <c r="P11" s="188">
        <f t="shared" si="1"/>
        <v>45.4</v>
      </c>
      <c r="Q11" s="155">
        <v>4</v>
      </c>
      <c r="R11" s="165"/>
    </row>
    <row r="12" spans="1:18" ht="14.25" customHeight="1">
      <c r="A12" s="153" t="s">
        <v>193</v>
      </c>
      <c r="B12" s="153" t="s">
        <v>194</v>
      </c>
      <c r="C12" s="153" t="s">
        <v>205</v>
      </c>
      <c r="D12" s="194"/>
      <c r="E12" s="154">
        <v>13.25</v>
      </c>
      <c r="F12" s="154">
        <v>9.5</v>
      </c>
      <c r="G12" s="154">
        <v>11</v>
      </c>
      <c r="H12" s="154">
        <v>6</v>
      </c>
      <c r="I12" s="195">
        <f>E12+F12+G12-H12</f>
        <v>27.75</v>
      </c>
      <c r="J12" s="154">
        <v>18.75</v>
      </c>
      <c r="K12" s="154">
        <v>13</v>
      </c>
      <c r="L12" s="154">
        <v>13.5</v>
      </c>
      <c r="M12" s="154">
        <v>4</v>
      </c>
      <c r="N12" s="195">
        <f t="shared" si="0"/>
        <v>41.25</v>
      </c>
      <c r="O12" s="183"/>
      <c r="P12" s="188">
        <f t="shared" si="1"/>
        <v>41.25</v>
      </c>
      <c r="Q12" s="155">
        <v>5</v>
      </c>
      <c r="R12" s="165"/>
    </row>
    <row r="13" spans="1:18" ht="14.25" customHeight="1">
      <c r="A13" s="153"/>
      <c r="B13" s="153"/>
      <c r="C13" s="153"/>
      <c r="D13" s="194"/>
      <c r="E13" s="154"/>
      <c r="F13" s="154"/>
      <c r="G13" s="154"/>
      <c r="H13" s="154"/>
      <c r="I13" s="195">
        <f aca="true" t="shared" si="2" ref="I13:I56">E13+F13+G13-H13</f>
        <v>0</v>
      </c>
      <c r="J13" s="154"/>
      <c r="K13" s="154"/>
      <c r="L13" s="154"/>
      <c r="M13" s="154"/>
      <c r="N13" s="195">
        <f t="shared" si="0"/>
        <v>0</v>
      </c>
      <c r="O13" s="183"/>
      <c r="P13" s="188">
        <f t="shared" si="1"/>
        <v>0</v>
      </c>
      <c r="Q13" s="155"/>
      <c r="R13" s="165"/>
    </row>
    <row r="14" spans="1:18" ht="14.25" customHeight="1" hidden="1">
      <c r="A14" s="153"/>
      <c r="B14" s="153"/>
      <c r="C14" s="153"/>
      <c r="D14" s="194"/>
      <c r="E14" s="154"/>
      <c r="F14" s="154"/>
      <c r="G14" s="154"/>
      <c r="H14" s="154"/>
      <c r="I14" s="195">
        <f t="shared" si="2"/>
        <v>0</v>
      </c>
      <c r="J14" s="154"/>
      <c r="K14" s="154"/>
      <c r="L14" s="154"/>
      <c r="M14" s="154"/>
      <c r="N14" s="195">
        <f>J14+K14+L14-M14</f>
        <v>0</v>
      </c>
      <c r="O14" s="183"/>
      <c r="P14" s="188">
        <f aca="true" t="shared" si="3" ref="P14:P23">MAX(N14,I14)</f>
        <v>0</v>
      </c>
      <c r="Q14" s="155"/>
      <c r="R14" s="165"/>
    </row>
    <row r="15" spans="1:18" ht="14.25" customHeight="1" hidden="1">
      <c r="A15" s="153"/>
      <c r="B15" s="153"/>
      <c r="C15" s="153"/>
      <c r="D15" s="194"/>
      <c r="E15" s="154"/>
      <c r="F15" s="154"/>
      <c r="G15" s="154"/>
      <c r="H15" s="154"/>
      <c r="I15" s="195">
        <f t="shared" si="2"/>
        <v>0</v>
      </c>
      <c r="J15" s="154"/>
      <c r="K15" s="154"/>
      <c r="L15" s="154"/>
      <c r="M15" s="154"/>
      <c r="N15" s="195">
        <f>J15+K15+L15-M15</f>
        <v>0</v>
      </c>
      <c r="O15" s="183"/>
      <c r="P15" s="188">
        <f t="shared" si="3"/>
        <v>0</v>
      </c>
      <c r="Q15" s="155"/>
      <c r="R15" s="165"/>
    </row>
    <row r="16" spans="1:18" ht="14.25" customHeight="1" hidden="1">
      <c r="A16" s="153"/>
      <c r="B16" s="153"/>
      <c r="C16" s="153"/>
      <c r="D16" s="194"/>
      <c r="E16" s="154"/>
      <c r="F16" s="154"/>
      <c r="G16" s="154"/>
      <c r="H16" s="154"/>
      <c r="I16" s="195">
        <f t="shared" si="2"/>
        <v>0</v>
      </c>
      <c r="J16" s="154"/>
      <c r="K16" s="154"/>
      <c r="L16" s="154"/>
      <c r="M16" s="154"/>
      <c r="N16" s="195">
        <f>J16+K16+L16-M16</f>
        <v>0</v>
      </c>
      <c r="O16" s="183"/>
      <c r="P16" s="188">
        <f t="shared" si="3"/>
        <v>0</v>
      </c>
      <c r="Q16" s="155"/>
      <c r="R16" s="165"/>
    </row>
    <row r="17" spans="1:18" ht="14.25" customHeight="1" hidden="1">
      <c r="A17" s="153"/>
      <c r="B17" s="153"/>
      <c r="C17" s="153"/>
      <c r="D17" s="194"/>
      <c r="E17" s="154"/>
      <c r="F17" s="154"/>
      <c r="G17" s="154"/>
      <c r="H17" s="154"/>
      <c r="I17" s="195">
        <f t="shared" si="2"/>
        <v>0</v>
      </c>
      <c r="J17" s="154"/>
      <c r="K17" s="154"/>
      <c r="L17" s="154"/>
      <c r="M17" s="154"/>
      <c r="N17" s="195">
        <f aca="true" t="shared" si="4" ref="N17:N23">J17+K17+L17-M17</f>
        <v>0</v>
      </c>
      <c r="O17" s="183"/>
      <c r="P17" s="188">
        <f t="shared" si="3"/>
        <v>0</v>
      </c>
      <c r="Q17" s="155"/>
      <c r="R17" s="165"/>
    </row>
    <row r="18" spans="1:18" ht="14.25" customHeight="1" hidden="1">
      <c r="A18" s="153"/>
      <c r="B18" s="153"/>
      <c r="C18" s="153"/>
      <c r="D18" s="194"/>
      <c r="E18" s="154"/>
      <c r="F18" s="154"/>
      <c r="G18" s="154"/>
      <c r="H18" s="154"/>
      <c r="I18" s="195">
        <f t="shared" si="2"/>
        <v>0</v>
      </c>
      <c r="J18" s="154"/>
      <c r="K18" s="154"/>
      <c r="L18" s="154"/>
      <c r="M18" s="154"/>
      <c r="N18" s="195">
        <f t="shared" si="4"/>
        <v>0</v>
      </c>
      <c r="O18" s="183"/>
      <c r="P18" s="188">
        <f t="shared" si="3"/>
        <v>0</v>
      </c>
      <c r="Q18" s="155"/>
      <c r="R18" s="165"/>
    </row>
    <row r="19" spans="1:18" ht="14.25" customHeight="1" hidden="1">
      <c r="A19" s="153"/>
      <c r="B19" s="153"/>
      <c r="C19" s="153"/>
      <c r="D19" s="194"/>
      <c r="E19" s="154"/>
      <c r="F19" s="154"/>
      <c r="G19" s="154"/>
      <c r="H19" s="154"/>
      <c r="I19" s="195">
        <f t="shared" si="2"/>
        <v>0</v>
      </c>
      <c r="J19" s="154"/>
      <c r="K19" s="154"/>
      <c r="L19" s="154"/>
      <c r="M19" s="154"/>
      <c r="N19" s="195">
        <f t="shared" si="4"/>
        <v>0</v>
      </c>
      <c r="O19" s="183"/>
      <c r="P19" s="188">
        <f t="shared" si="3"/>
        <v>0</v>
      </c>
      <c r="Q19" s="155"/>
      <c r="R19" s="165"/>
    </row>
    <row r="20" spans="1:18" ht="14.25" customHeight="1" hidden="1">
      <c r="A20" s="153"/>
      <c r="B20" s="153"/>
      <c r="C20" s="153"/>
      <c r="D20" s="194"/>
      <c r="E20" s="154"/>
      <c r="F20" s="154"/>
      <c r="G20" s="154"/>
      <c r="H20" s="154"/>
      <c r="I20" s="195">
        <f t="shared" si="2"/>
        <v>0</v>
      </c>
      <c r="J20" s="154"/>
      <c r="K20" s="154"/>
      <c r="L20" s="154"/>
      <c r="M20" s="154"/>
      <c r="N20" s="195">
        <f t="shared" si="4"/>
        <v>0</v>
      </c>
      <c r="O20" s="183"/>
      <c r="P20" s="188">
        <f t="shared" si="3"/>
        <v>0</v>
      </c>
      <c r="Q20" s="155"/>
      <c r="R20" s="165"/>
    </row>
    <row r="21" spans="1:18" ht="14.25" customHeight="1" hidden="1">
      <c r="A21" s="153"/>
      <c r="B21" s="153"/>
      <c r="C21" s="153"/>
      <c r="D21" s="194"/>
      <c r="E21" s="154"/>
      <c r="F21" s="154"/>
      <c r="G21" s="154"/>
      <c r="H21" s="154"/>
      <c r="I21" s="195">
        <f t="shared" si="2"/>
        <v>0</v>
      </c>
      <c r="J21" s="154"/>
      <c r="K21" s="154"/>
      <c r="L21" s="154"/>
      <c r="M21" s="154"/>
      <c r="N21" s="195">
        <f t="shared" si="4"/>
        <v>0</v>
      </c>
      <c r="O21" s="183"/>
      <c r="P21" s="188">
        <f t="shared" si="3"/>
        <v>0</v>
      </c>
      <c r="Q21" s="155"/>
      <c r="R21" s="165"/>
    </row>
    <row r="22" spans="1:18" ht="14.25" customHeight="1" hidden="1">
      <c r="A22" s="153"/>
      <c r="B22" s="153"/>
      <c r="C22" s="153"/>
      <c r="D22" s="194"/>
      <c r="E22" s="154"/>
      <c r="F22" s="154"/>
      <c r="G22" s="154"/>
      <c r="H22" s="154"/>
      <c r="I22" s="195">
        <f t="shared" si="2"/>
        <v>0</v>
      </c>
      <c r="J22" s="154"/>
      <c r="K22" s="154"/>
      <c r="L22" s="154"/>
      <c r="M22" s="154"/>
      <c r="N22" s="195">
        <f t="shared" si="4"/>
        <v>0</v>
      </c>
      <c r="O22" s="183"/>
      <c r="P22" s="188">
        <f t="shared" si="3"/>
        <v>0</v>
      </c>
      <c r="Q22" s="155"/>
      <c r="R22" s="165"/>
    </row>
    <row r="23" spans="1:18" ht="14.25" customHeight="1" hidden="1">
      <c r="A23" s="153"/>
      <c r="B23" s="153"/>
      <c r="C23" s="153"/>
      <c r="D23" s="194"/>
      <c r="E23" s="154"/>
      <c r="F23" s="154"/>
      <c r="G23" s="154"/>
      <c r="H23" s="154"/>
      <c r="I23" s="195">
        <f t="shared" si="2"/>
        <v>0</v>
      </c>
      <c r="J23" s="154"/>
      <c r="K23" s="154"/>
      <c r="L23" s="154"/>
      <c r="M23" s="154"/>
      <c r="N23" s="195">
        <f t="shared" si="4"/>
        <v>0</v>
      </c>
      <c r="O23" s="183"/>
      <c r="P23" s="188">
        <f t="shared" si="3"/>
        <v>0</v>
      </c>
      <c r="Q23" s="155"/>
      <c r="R23" s="165"/>
    </row>
    <row r="24" spans="1:18" ht="22.5" customHeight="1">
      <c r="A24" s="189" t="s">
        <v>70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90"/>
      <c r="R24" s="165"/>
    </row>
    <row r="25" spans="1:18" ht="14.25" customHeight="1">
      <c r="A25" s="150" t="s">
        <v>159</v>
      </c>
      <c r="B25" s="151" t="s">
        <v>160</v>
      </c>
      <c r="C25" s="151" t="s">
        <v>213</v>
      </c>
      <c r="D25" s="194"/>
      <c r="E25" s="154">
        <v>35.5</v>
      </c>
      <c r="F25" s="154">
        <v>15.5</v>
      </c>
      <c r="G25" s="154">
        <v>16.5</v>
      </c>
      <c r="H25" s="154">
        <v>0.5</v>
      </c>
      <c r="I25" s="195">
        <f aca="true" t="shared" si="5" ref="I25:I45">E25+F25+G25-H25</f>
        <v>67</v>
      </c>
      <c r="J25" s="154">
        <v>33</v>
      </c>
      <c r="K25" s="154">
        <v>14.7</v>
      </c>
      <c r="L25" s="154">
        <v>16.5</v>
      </c>
      <c r="M25" s="154">
        <v>0.5</v>
      </c>
      <c r="N25" s="195">
        <f aca="true" t="shared" si="6" ref="N25:N56">J25+K25+L25-M25</f>
        <v>63.7</v>
      </c>
      <c r="O25" s="183"/>
      <c r="P25" s="188">
        <f aca="true" t="shared" si="7" ref="P25:P57">MAX(N25,I25)</f>
        <v>67</v>
      </c>
      <c r="Q25" s="155">
        <v>1</v>
      </c>
      <c r="R25" s="165"/>
    </row>
    <row r="26" spans="1:18" ht="14.25" customHeight="1">
      <c r="A26" s="153" t="s">
        <v>154</v>
      </c>
      <c r="B26" s="153" t="s">
        <v>147</v>
      </c>
      <c r="C26" s="153" t="s">
        <v>205</v>
      </c>
      <c r="D26" s="194"/>
      <c r="E26" s="154">
        <v>36.5</v>
      </c>
      <c r="F26" s="154">
        <v>15.5</v>
      </c>
      <c r="G26" s="154">
        <v>14.5</v>
      </c>
      <c r="H26" s="154">
        <v>1.5</v>
      </c>
      <c r="I26" s="195">
        <f t="shared" si="5"/>
        <v>65</v>
      </c>
      <c r="J26" s="154">
        <v>34.75</v>
      </c>
      <c r="K26" s="154">
        <v>15.5</v>
      </c>
      <c r="L26" s="154">
        <v>15</v>
      </c>
      <c r="M26" s="154">
        <v>4</v>
      </c>
      <c r="N26" s="195">
        <f t="shared" si="6"/>
        <v>61.25</v>
      </c>
      <c r="O26" s="183"/>
      <c r="P26" s="188">
        <f t="shared" si="7"/>
        <v>65</v>
      </c>
      <c r="Q26" s="155">
        <v>2</v>
      </c>
      <c r="R26" s="165"/>
    </row>
    <row r="27" spans="1:18" ht="14.25" customHeight="1">
      <c r="A27" s="150" t="s">
        <v>192</v>
      </c>
      <c r="B27" s="151" t="s">
        <v>172</v>
      </c>
      <c r="C27" s="151" t="s">
        <v>205</v>
      </c>
      <c r="D27" s="194"/>
      <c r="E27" s="154">
        <v>34.5</v>
      </c>
      <c r="F27" s="154">
        <v>16</v>
      </c>
      <c r="G27" s="154">
        <v>13</v>
      </c>
      <c r="H27" s="154">
        <v>1.5</v>
      </c>
      <c r="I27" s="195">
        <f t="shared" si="5"/>
        <v>62</v>
      </c>
      <c r="J27" s="154">
        <v>36.5</v>
      </c>
      <c r="K27" s="154">
        <v>16.2</v>
      </c>
      <c r="L27" s="154">
        <v>13</v>
      </c>
      <c r="M27" s="154">
        <v>1.5</v>
      </c>
      <c r="N27" s="195">
        <f t="shared" si="6"/>
        <v>64.2</v>
      </c>
      <c r="O27" s="183"/>
      <c r="P27" s="188">
        <f t="shared" si="7"/>
        <v>64.2</v>
      </c>
      <c r="Q27" s="155">
        <v>3</v>
      </c>
      <c r="R27" s="165"/>
    </row>
    <row r="28" spans="1:18" ht="14.25" customHeight="1">
      <c r="A28" s="153" t="s">
        <v>140</v>
      </c>
      <c r="B28" s="153" t="s">
        <v>141</v>
      </c>
      <c r="C28" s="153" t="s">
        <v>205</v>
      </c>
      <c r="D28" s="194"/>
      <c r="E28" s="154">
        <v>31.75</v>
      </c>
      <c r="F28" s="154">
        <v>15.1</v>
      </c>
      <c r="G28" s="154">
        <v>16.5</v>
      </c>
      <c r="H28" s="154">
        <v>1</v>
      </c>
      <c r="I28" s="195">
        <f t="shared" si="5"/>
        <v>62.35</v>
      </c>
      <c r="J28" s="154">
        <v>30.5</v>
      </c>
      <c r="K28" s="154">
        <v>16</v>
      </c>
      <c r="L28" s="154">
        <v>16</v>
      </c>
      <c r="M28" s="154">
        <v>2.5</v>
      </c>
      <c r="N28" s="195">
        <f t="shared" si="6"/>
        <v>60</v>
      </c>
      <c r="O28" s="183"/>
      <c r="P28" s="188">
        <f t="shared" si="7"/>
        <v>62.35</v>
      </c>
      <c r="Q28" s="155">
        <v>4</v>
      </c>
      <c r="R28" s="165"/>
    </row>
    <row r="29" spans="1:18" ht="14.25" customHeight="1">
      <c r="A29" s="150" t="s">
        <v>280</v>
      </c>
      <c r="B29" s="151" t="s">
        <v>145</v>
      </c>
      <c r="C29" s="151" t="s">
        <v>205</v>
      </c>
      <c r="D29" s="194"/>
      <c r="E29" s="154">
        <v>31</v>
      </c>
      <c r="F29" s="154">
        <v>15.8</v>
      </c>
      <c r="G29" s="154">
        <v>16</v>
      </c>
      <c r="H29" s="154">
        <v>3</v>
      </c>
      <c r="I29" s="195">
        <f t="shared" si="5"/>
        <v>59.8</v>
      </c>
      <c r="J29" s="154">
        <v>32.5</v>
      </c>
      <c r="K29" s="154">
        <v>17.4</v>
      </c>
      <c r="L29" s="154">
        <v>17.5</v>
      </c>
      <c r="M29" s="154">
        <v>6.5</v>
      </c>
      <c r="N29" s="195">
        <f t="shared" si="6"/>
        <v>60.900000000000006</v>
      </c>
      <c r="O29" s="183"/>
      <c r="P29" s="188">
        <f t="shared" si="7"/>
        <v>60.900000000000006</v>
      </c>
      <c r="Q29" s="155">
        <v>5</v>
      </c>
      <c r="R29" s="165"/>
    </row>
    <row r="30" spans="1:18" ht="14.25" customHeight="1">
      <c r="A30" s="153" t="s">
        <v>158</v>
      </c>
      <c r="B30" s="153" t="s">
        <v>145</v>
      </c>
      <c r="C30" s="153" t="s">
        <v>205</v>
      </c>
      <c r="D30" s="194"/>
      <c r="E30" s="154">
        <v>33</v>
      </c>
      <c r="F30" s="154">
        <v>14.75</v>
      </c>
      <c r="G30" s="154">
        <v>12.5</v>
      </c>
      <c r="H30" s="154">
        <v>5</v>
      </c>
      <c r="I30" s="195">
        <f t="shared" si="5"/>
        <v>55.25</v>
      </c>
      <c r="J30" s="154">
        <v>33.25</v>
      </c>
      <c r="K30" s="154">
        <v>14.3</v>
      </c>
      <c r="L30" s="154">
        <v>13.5</v>
      </c>
      <c r="M30" s="154">
        <v>2</v>
      </c>
      <c r="N30" s="195">
        <f t="shared" si="6"/>
        <v>59.05</v>
      </c>
      <c r="O30" s="183"/>
      <c r="P30" s="188">
        <f t="shared" si="7"/>
        <v>59.05</v>
      </c>
      <c r="Q30" s="155">
        <v>6</v>
      </c>
      <c r="R30" s="165"/>
    </row>
    <row r="31" spans="1:18" ht="14.25" customHeight="1">
      <c r="A31" s="153" t="s">
        <v>166</v>
      </c>
      <c r="B31" s="153" t="s">
        <v>167</v>
      </c>
      <c r="C31" s="153" t="s">
        <v>216</v>
      </c>
      <c r="D31" s="194"/>
      <c r="E31" s="154">
        <v>28</v>
      </c>
      <c r="F31" s="154">
        <v>14.9</v>
      </c>
      <c r="G31" s="154">
        <v>16</v>
      </c>
      <c r="H31" s="154">
        <v>3.5</v>
      </c>
      <c r="I31" s="195">
        <f t="shared" si="5"/>
        <v>55.4</v>
      </c>
      <c r="J31" s="154">
        <v>28</v>
      </c>
      <c r="K31" s="154">
        <v>15.5</v>
      </c>
      <c r="L31" s="154">
        <v>16</v>
      </c>
      <c r="M31" s="154">
        <v>1</v>
      </c>
      <c r="N31" s="195">
        <f t="shared" si="6"/>
        <v>58.5</v>
      </c>
      <c r="O31" s="183"/>
      <c r="P31" s="188">
        <f t="shared" si="7"/>
        <v>58.5</v>
      </c>
      <c r="Q31" s="155">
        <v>7</v>
      </c>
      <c r="R31" s="165"/>
    </row>
    <row r="32" spans="1:18" ht="14.25" customHeight="1">
      <c r="A32" s="153" t="s">
        <v>144</v>
      </c>
      <c r="B32" s="153" t="s">
        <v>145</v>
      </c>
      <c r="C32" s="153" t="s">
        <v>207</v>
      </c>
      <c r="D32" s="194"/>
      <c r="E32" s="154">
        <v>20</v>
      </c>
      <c r="F32" s="154">
        <v>17.25</v>
      </c>
      <c r="G32" s="154">
        <v>14.5</v>
      </c>
      <c r="H32" s="154">
        <v>0.5</v>
      </c>
      <c r="I32" s="195">
        <f t="shared" si="5"/>
        <v>51.25</v>
      </c>
      <c r="J32" s="154">
        <v>23.75</v>
      </c>
      <c r="K32" s="154">
        <v>18.25</v>
      </c>
      <c r="L32" s="154">
        <v>17</v>
      </c>
      <c r="M32" s="154">
        <v>1</v>
      </c>
      <c r="N32" s="195">
        <f t="shared" si="6"/>
        <v>58</v>
      </c>
      <c r="O32" s="183"/>
      <c r="P32" s="188">
        <f t="shared" si="7"/>
        <v>58</v>
      </c>
      <c r="Q32" s="155">
        <v>8</v>
      </c>
      <c r="R32" s="165"/>
    </row>
    <row r="33" spans="1:18" ht="14.25" customHeight="1">
      <c r="A33" s="153" t="s">
        <v>137</v>
      </c>
      <c r="B33" s="153" t="s">
        <v>249</v>
      </c>
      <c r="C33" s="153" t="s">
        <v>205</v>
      </c>
      <c r="D33" s="194"/>
      <c r="E33" s="154">
        <v>26.75</v>
      </c>
      <c r="F33" s="154">
        <v>14.5</v>
      </c>
      <c r="G33" s="154">
        <v>16</v>
      </c>
      <c r="H33" s="154">
        <v>2</v>
      </c>
      <c r="I33" s="195">
        <f t="shared" si="5"/>
        <v>55.25</v>
      </c>
      <c r="J33" s="154">
        <v>26.25</v>
      </c>
      <c r="K33" s="154">
        <v>15.5</v>
      </c>
      <c r="L33" s="154">
        <v>15</v>
      </c>
      <c r="M33" s="154">
        <v>2.5</v>
      </c>
      <c r="N33" s="195">
        <f t="shared" si="6"/>
        <v>54.25</v>
      </c>
      <c r="O33" s="183"/>
      <c r="P33" s="188">
        <f t="shared" si="7"/>
        <v>55.25</v>
      </c>
      <c r="Q33" s="155">
        <v>9</v>
      </c>
      <c r="R33" s="165"/>
    </row>
    <row r="34" spans="1:18" ht="14.25" customHeight="1">
      <c r="A34" s="153" t="s">
        <v>227</v>
      </c>
      <c r="B34" s="153" t="s">
        <v>228</v>
      </c>
      <c r="C34" s="153" t="s">
        <v>204</v>
      </c>
      <c r="D34" s="194"/>
      <c r="E34" s="154">
        <v>28.75</v>
      </c>
      <c r="F34" s="154">
        <v>13.75</v>
      </c>
      <c r="G34" s="154">
        <v>13.5</v>
      </c>
      <c r="H34" s="154">
        <v>1.5</v>
      </c>
      <c r="I34" s="195">
        <f t="shared" si="5"/>
        <v>54.5</v>
      </c>
      <c r="J34" s="154">
        <v>27.25</v>
      </c>
      <c r="K34" s="154">
        <v>13.2</v>
      </c>
      <c r="L34" s="154">
        <v>14</v>
      </c>
      <c r="M34" s="154">
        <v>1</v>
      </c>
      <c r="N34" s="195">
        <f t="shared" si="6"/>
        <v>53.45</v>
      </c>
      <c r="O34" s="183"/>
      <c r="P34" s="188">
        <f t="shared" si="7"/>
        <v>54.5</v>
      </c>
      <c r="Q34" s="155">
        <v>10</v>
      </c>
      <c r="R34" s="165"/>
    </row>
    <row r="35" spans="1:18" ht="14.25" customHeight="1">
      <c r="A35" s="153" t="s">
        <v>201</v>
      </c>
      <c r="B35" s="153" t="s">
        <v>202</v>
      </c>
      <c r="C35" s="153" t="s">
        <v>205</v>
      </c>
      <c r="D35" s="194"/>
      <c r="E35" s="154">
        <v>22.5</v>
      </c>
      <c r="F35" s="154">
        <v>14.5</v>
      </c>
      <c r="G35" s="154">
        <v>15.5</v>
      </c>
      <c r="H35" s="154">
        <v>4.5</v>
      </c>
      <c r="I35" s="195">
        <f t="shared" si="5"/>
        <v>48</v>
      </c>
      <c r="J35" s="154">
        <v>24.25</v>
      </c>
      <c r="K35" s="154">
        <v>14.25</v>
      </c>
      <c r="L35" s="154">
        <v>16.5</v>
      </c>
      <c r="M35" s="154">
        <v>1</v>
      </c>
      <c r="N35" s="195">
        <f t="shared" si="6"/>
        <v>54</v>
      </c>
      <c r="O35" s="183"/>
      <c r="P35" s="188">
        <f t="shared" si="7"/>
        <v>54</v>
      </c>
      <c r="Q35" s="155">
        <v>11</v>
      </c>
      <c r="R35" s="165"/>
    </row>
    <row r="36" spans="1:18" ht="14.25" customHeight="1">
      <c r="A36" s="150" t="s">
        <v>314</v>
      </c>
      <c r="B36" s="151" t="s">
        <v>145</v>
      </c>
      <c r="C36" s="151" t="s">
        <v>205</v>
      </c>
      <c r="D36" s="194"/>
      <c r="E36" s="154">
        <v>22</v>
      </c>
      <c r="F36" s="154">
        <v>13.75</v>
      </c>
      <c r="G36" s="260">
        <v>9</v>
      </c>
      <c r="H36" s="260">
        <v>9.5</v>
      </c>
      <c r="I36" s="195">
        <f t="shared" si="5"/>
        <v>35.25</v>
      </c>
      <c r="J36" s="154">
        <v>26.5</v>
      </c>
      <c r="K36" s="260">
        <v>15.6</v>
      </c>
      <c r="L36" s="260">
        <v>13.5</v>
      </c>
      <c r="M36" s="260">
        <v>2</v>
      </c>
      <c r="N36" s="195">
        <f t="shared" si="6"/>
        <v>53.6</v>
      </c>
      <c r="O36" s="183"/>
      <c r="P36" s="188">
        <f t="shared" si="7"/>
        <v>53.6</v>
      </c>
      <c r="Q36" s="155">
        <v>12</v>
      </c>
      <c r="R36" s="165"/>
    </row>
    <row r="37" spans="1:18" ht="14.25" customHeight="1">
      <c r="A37" s="153" t="s">
        <v>155</v>
      </c>
      <c r="B37" s="153" t="s">
        <v>156</v>
      </c>
      <c r="C37" s="153" t="s">
        <v>211</v>
      </c>
      <c r="D37" s="194"/>
      <c r="E37" s="154">
        <v>25.75</v>
      </c>
      <c r="F37" s="154">
        <v>14.2</v>
      </c>
      <c r="G37" s="260">
        <v>13</v>
      </c>
      <c r="H37" s="260">
        <v>2.5</v>
      </c>
      <c r="I37" s="195">
        <f t="shared" si="5"/>
        <v>50.45</v>
      </c>
      <c r="J37" s="154">
        <v>26</v>
      </c>
      <c r="K37" s="260">
        <v>16.5</v>
      </c>
      <c r="L37" s="260">
        <v>13.5</v>
      </c>
      <c r="M37" s="260">
        <v>3</v>
      </c>
      <c r="N37" s="195">
        <f t="shared" si="6"/>
        <v>53</v>
      </c>
      <c r="O37" s="183"/>
      <c r="P37" s="188">
        <f t="shared" si="7"/>
        <v>53</v>
      </c>
      <c r="Q37" s="155">
        <v>13</v>
      </c>
      <c r="R37" s="165"/>
    </row>
    <row r="38" spans="1:18" ht="14.25" customHeight="1">
      <c r="A38" s="153" t="s">
        <v>150</v>
      </c>
      <c r="B38" s="153" t="s">
        <v>151</v>
      </c>
      <c r="C38" s="153" t="s">
        <v>205</v>
      </c>
      <c r="D38" s="194"/>
      <c r="E38" s="154">
        <v>20.25</v>
      </c>
      <c r="F38" s="154">
        <v>12.6</v>
      </c>
      <c r="G38" s="154">
        <v>9</v>
      </c>
      <c r="H38" s="154">
        <v>11.5</v>
      </c>
      <c r="I38" s="195">
        <f t="shared" si="5"/>
        <v>30.35</v>
      </c>
      <c r="J38" s="154">
        <v>26.5</v>
      </c>
      <c r="K38" s="154">
        <v>14.75</v>
      </c>
      <c r="L38" s="154">
        <v>12</v>
      </c>
      <c r="M38" s="154">
        <v>5</v>
      </c>
      <c r="N38" s="195">
        <f t="shared" si="6"/>
        <v>48.25</v>
      </c>
      <c r="O38" s="183"/>
      <c r="P38" s="188">
        <f t="shared" si="7"/>
        <v>48.25</v>
      </c>
      <c r="Q38" s="155">
        <v>14</v>
      </c>
      <c r="R38" s="165"/>
    </row>
    <row r="39" spans="1:18" ht="14.25" customHeight="1">
      <c r="A39" s="153" t="s">
        <v>157</v>
      </c>
      <c r="B39" s="153" t="s">
        <v>141</v>
      </c>
      <c r="C39" s="153" t="s">
        <v>205</v>
      </c>
      <c r="D39" s="194"/>
      <c r="E39" s="154">
        <v>25</v>
      </c>
      <c r="F39" s="154">
        <v>13</v>
      </c>
      <c r="G39" s="154">
        <v>10</v>
      </c>
      <c r="H39" s="154">
        <v>4</v>
      </c>
      <c r="I39" s="195">
        <f t="shared" si="5"/>
        <v>44</v>
      </c>
      <c r="J39" s="154">
        <v>25.25</v>
      </c>
      <c r="K39" s="154">
        <v>13.5</v>
      </c>
      <c r="L39" s="154">
        <v>11.5</v>
      </c>
      <c r="M39" s="154">
        <v>3</v>
      </c>
      <c r="N39" s="195">
        <f t="shared" si="6"/>
        <v>47.25</v>
      </c>
      <c r="O39" s="183"/>
      <c r="P39" s="188">
        <f t="shared" si="7"/>
        <v>47.25</v>
      </c>
      <c r="Q39" s="155">
        <v>15</v>
      </c>
      <c r="R39" s="165"/>
    </row>
    <row r="40" spans="1:18" ht="14.25" customHeight="1">
      <c r="A40" s="153" t="s">
        <v>329</v>
      </c>
      <c r="B40" s="153" t="s">
        <v>169</v>
      </c>
      <c r="C40" s="153" t="s">
        <v>205</v>
      </c>
      <c r="D40" s="194"/>
      <c r="E40" s="154">
        <v>28.5</v>
      </c>
      <c r="F40" s="154">
        <v>13.5</v>
      </c>
      <c r="G40" s="260">
        <v>9.5</v>
      </c>
      <c r="H40" s="260">
        <v>4.5</v>
      </c>
      <c r="I40" s="195">
        <f t="shared" si="5"/>
        <v>47</v>
      </c>
      <c r="J40" s="154">
        <v>23.25</v>
      </c>
      <c r="K40" s="260">
        <v>14.4</v>
      </c>
      <c r="L40" s="260">
        <v>10.5</v>
      </c>
      <c r="M40" s="260">
        <v>4</v>
      </c>
      <c r="N40" s="195">
        <f t="shared" si="6"/>
        <v>44.15</v>
      </c>
      <c r="O40" s="183"/>
      <c r="P40" s="188">
        <f t="shared" si="7"/>
        <v>47</v>
      </c>
      <c r="Q40" s="155">
        <v>16</v>
      </c>
      <c r="R40" s="165"/>
    </row>
    <row r="41" spans="1:18" ht="14.25" customHeight="1">
      <c r="A41" s="153" t="s">
        <v>138</v>
      </c>
      <c r="B41" s="153" t="s">
        <v>139</v>
      </c>
      <c r="C41" s="153" t="s">
        <v>206</v>
      </c>
      <c r="D41" s="194"/>
      <c r="E41" s="154">
        <v>15.25</v>
      </c>
      <c r="F41" s="154">
        <v>14</v>
      </c>
      <c r="G41" s="154">
        <v>12.5</v>
      </c>
      <c r="H41" s="154">
        <v>6.5</v>
      </c>
      <c r="I41" s="195">
        <f t="shared" si="5"/>
        <v>35.25</v>
      </c>
      <c r="J41" s="154">
        <v>16.5</v>
      </c>
      <c r="K41" s="260">
        <v>15</v>
      </c>
      <c r="L41" s="260">
        <v>11</v>
      </c>
      <c r="M41" s="260">
        <v>5</v>
      </c>
      <c r="N41" s="195">
        <f t="shared" si="6"/>
        <v>37.5</v>
      </c>
      <c r="O41" s="183"/>
      <c r="P41" s="188">
        <f t="shared" si="7"/>
        <v>37.5</v>
      </c>
      <c r="Q41" s="155">
        <v>17</v>
      </c>
      <c r="R41" s="165"/>
    </row>
    <row r="42" spans="1:18" ht="14.25" customHeight="1">
      <c r="A42" s="153" t="s">
        <v>175</v>
      </c>
      <c r="B42" s="153" t="s">
        <v>176</v>
      </c>
      <c r="C42" s="153" t="s">
        <v>205</v>
      </c>
      <c r="D42" s="194"/>
      <c r="E42" s="154">
        <v>16.5</v>
      </c>
      <c r="F42" s="154">
        <v>7.3</v>
      </c>
      <c r="G42" s="154">
        <v>8.5</v>
      </c>
      <c r="H42" s="154">
        <v>7</v>
      </c>
      <c r="I42" s="195">
        <f t="shared" si="5"/>
        <v>25.299999999999997</v>
      </c>
      <c r="J42" s="154">
        <v>14</v>
      </c>
      <c r="K42" s="154">
        <v>9.7</v>
      </c>
      <c r="L42" s="154">
        <v>6</v>
      </c>
      <c r="M42" s="154">
        <v>6.5</v>
      </c>
      <c r="N42" s="195">
        <f t="shared" si="6"/>
        <v>23.2</v>
      </c>
      <c r="O42" s="183"/>
      <c r="P42" s="188">
        <f t="shared" si="7"/>
        <v>25.299999999999997</v>
      </c>
      <c r="Q42" s="155">
        <v>18</v>
      </c>
      <c r="R42" s="165"/>
    </row>
    <row r="43" spans="1:18" ht="14.25" customHeight="1">
      <c r="A43" s="153" t="s">
        <v>247</v>
      </c>
      <c r="B43" s="153" t="s">
        <v>248</v>
      </c>
      <c r="C43" s="153" t="s">
        <v>205</v>
      </c>
      <c r="D43" s="194"/>
      <c r="E43" s="154">
        <v>5</v>
      </c>
      <c r="F43" s="154">
        <v>8</v>
      </c>
      <c r="G43" s="154">
        <v>4.5</v>
      </c>
      <c r="H43" s="154">
        <v>6.5</v>
      </c>
      <c r="I43" s="195">
        <f t="shared" si="5"/>
        <v>11</v>
      </c>
      <c r="J43" s="154">
        <v>11</v>
      </c>
      <c r="K43" s="154">
        <v>9.4</v>
      </c>
      <c r="L43" s="154">
        <v>9</v>
      </c>
      <c r="M43" s="154">
        <v>6.5</v>
      </c>
      <c r="N43" s="195">
        <f t="shared" si="6"/>
        <v>22.9</v>
      </c>
      <c r="O43" s="183"/>
      <c r="P43" s="188">
        <f t="shared" si="7"/>
        <v>22.9</v>
      </c>
      <c r="Q43" s="155">
        <v>19</v>
      </c>
      <c r="R43" s="165"/>
    </row>
    <row r="44" spans="1:18" ht="14.25" customHeight="1">
      <c r="A44" s="150" t="s">
        <v>315</v>
      </c>
      <c r="B44" s="151" t="s">
        <v>316</v>
      </c>
      <c r="C44" s="151" t="s">
        <v>205</v>
      </c>
      <c r="D44" s="194"/>
      <c r="E44" s="154">
        <v>6.25</v>
      </c>
      <c r="F44" s="154">
        <v>7.9</v>
      </c>
      <c r="G44" s="260">
        <v>5.5</v>
      </c>
      <c r="H44" s="260">
        <v>3</v>
      </c>
      <c r="I44" s="195">
        <f t="shared" si="5"/>
        <v>16.65</v>
      </c>
      <c r="J44" s="154">
        <v>6.75</v>
      </c>
      <c r="K44" s="260">
        <v>10.25</v>
      </c>
      <c r="L44" s="260">
        <v>7</v>
      </c>
      <c r="M44" s="260">
        <v>6</v>
      </c>
      <c r="N44" s="195">
        <f t="shared" si="6"/>
        <v>18</v>
      </c>
      <c r="O44" s="183"/>
      <c r="P44" s="188">
        <f t="shared" si="7"/>
        <v>18</v>
      </c>
      <c r="Q44" s="155">
        <v>20</v>
      </c>
      <c r="R44" s="165"/>
    </row>
    <row r="45" spans="1:18" ht="14.25" customHeight="1">
      <c r="A45" s="153" t="s">
        <v>142</v>
      </c>
      <c r="B45" s="153" t="s">
        <v>143</v>
      </c>
      <c r="C45" s="151" t="s">
        <v>205</v>
      </c>
      <c r="D45" s="194"/>
      <c r="E45" s="154">
        <v>5.25</v>
      </c>
      <c r="F45" s="154">
        <v>7.5</v>
      </c>
      <c r="G45" s="260">
        <v>4</v>
      </c>
      <c r="H45" s="260">
        <v>8.5</v>
      </c>
      <c r="I45" s="195">
        <f t="shared" si="5"/>
        <v>8.25</v>
      </c>
      <c r="J45" s="154">
        <v>6.25</v>
      </c>
      <c r="K45" s="260">
        <v>8</v>
      </c>
      <c r="L45" s="260">
        <v>3</v>
      </c>
      <c r="M45" s="260">
        <v>6</v>
      </c>
      <c r="N45" s="195">
        <f t="shared" si="6"/>
        <v>11.25</v>
      </c>
      <c r="O45" s="183"/>
      <c r="P45" s="188">
        <f t="shared" si="7"/>
        <v>11.25</v>
      </c>
      <c r="Q45" s="155">
        <v>21</v>
      </c>
      <c r="R45" s="165"/>
    </row>
    <row r="46" spans="1:18" ht="14.25" customHeight="1">
      <c r="A46" s="150"/>
      <c r="B46" s="151"/>
      <c r="C46" s="151"/>
      <c r="D46" s="194"/>
      <c r="E46" s="154"/>
      <c r="F46" s="154"/>
      <c r="G46" s="154"/>
      <c r="H46" s="154"/>
      <c r="I46" s="195">
        <f t="shared" si="2"/>
        <v>0</v>
      </c>
      <c r="J46" s="154"/>
      <c r="K46" s="154"/>
      <c r="L46" s="154"/>
      <c r="M46" s="154"/>
      <c r="N46" s="195">
        <f t="shared" si="6"/>
        <v>0</v>
      </c>
      <c r="O46" s="183"/>
      <c r="P46" s="188">
        <f t="shared" si="7"/>
        <v>0</v>
      </c>
      <c r="Q46" s="155"/>
      <c r="R46" s="165"/>
    </row>
    <row r="47" spans="1:18" ht="14.25" customHeight="1">
      <c r="A47" s="153"/>
      <c r="B47" s="153"/>
      <c r="C47" s="153"/>
      <c r="D47" s="194"/>
      <c r="E47" s="154"/>
      <c r="F47" s="154"/>
      <c r="G47" s="154"/>
      <c r="H47" s="154"/>
      <c r="I47" s="195">
        <f t="shared" si="2"/>
        <v>0</v>
      </c>
      <c r="J47" s="154"/>
      <c r="K47" s="154"/>
      <c r="L47" s="154"/>
      <c r="M47" s="154"/>
      <c r="N47" s="195">
        <f t="shared" si="6"/>
        <v>0</v>
      </c>
      <c r="O47" s="183"/>
      <c r="P47" s="188">
        <f t="shared" si="7"/>
        <v>0</v>
      </c>
      <c r="Q47" s="155"/>
      <c r="R47" s="165"/>
    </row>
    <row r="48" spans="1:18" ht="14.25" customHeight="1">
      <c r="A48" s="153"/>
      <c r="B48" s="153"/>
      <c r="C48" s="153"/>
      <c r="D48" s="194"/>
      <c r="E48" s="154"/>
      <c r="F48" s="154"/>
      <c r="G48" s="154"/>
      <c r="H48" s="154"/>
      <c r="I48" s="195">
        <f t="shared" si="2"/>
        <v>0</v>
      </c>
      <c r="J48" s="154"/>
      <c r="K48" s="154"/>
      <c r="L48" s="154"/>
      <c r="M48" s="154"/>
      <c r="N48" s="195">
        <f t="shared" si="6"/>
        <v>0</v>
      </c>
      <c r="O48" s="183"/>
      <c r="P48" s="188">
        <f t="shared" si="7"/>
        <v>0</v>
      </c>
      <c r="Q48" s="155"/>
      <c r="R48" s="165"/>
    </row>
    <row r="49" spans="1:18" ht="14.25" customHeight="1">
      <c r="A49" s="153"/>
      <c r="B49" s="153"/>
      <c r="C49" s="153"/>
      <c r="D49" s="194"/>
      <c r="E49" s="154"/>
      <c r="F49" s="154"/>
      <c r="G49" s="154"/>
      <c r="H49" s="154"/>
      <c r="I49" s="195">
        <f t="shared" si="2"/>
        <v>0</v>
      </c>
      <c r="J49" s="154"/>
      <c r="K49" s="154"/>
      <c r="L49" s="154"/>
      <c r="M49" s="154"/>
      <c r="N49" s="195">
        <f t="shared" si="6"/>
        <v>0</v>
      </c>
      <c r="O49" s="183"/>
      <c r="P49" s="188">
        <f t="shared" si="7"/>
        <v>0</v>
      </c>
      <c r="Q49" s="155"/>
      <c r="R49" s="165"/>
    </row>
    <row r="50" spans="1:18" ht="14.25" customHeight="1">
      <c r="A50" s="153"/>
      <c r="B50" s="153"/>
      <c r="C50" s="153"/>
      <c r="D50" s="194"/>
      <c r="E50" s="154"/>
      <c r="F50" s="154"/>
      <c r="G50" s="154"/>
      <c r="H50" s="154"/>
      <c r="I50" s="195">
        <f t="shared" si="2"/>
        <v>0</v>
      </c>
      <c r="J50" s="154"/>
      <c r="K50" s="154"/>
      <c r="L50" s="154"/>
      <c r="M50" s="154"/>
      <c r="N50" s="195">
        <f t="shared" si="6"/>
        <v>0</v>
      </c>
      <c r="O50" s="183"/>
      <c r="P50" s="188">
        <f t="shared" si="7"/>
        <v>0</v>
      </c>
      <c r="Q50" s="155"/>
      <c r="R50" s="165"/>
    </row>
    <row r="51" spans="1:18" ht="14.25" customHeight="1">
      <c r="A51" s="153"/>
      <c r="B51" s="153"/>
      <c r="C51" s="153"/>
      <c r="D51" s="194"/>
      <c r="E51" s="154"/>
      <c r="F51" s="154"/>
      <c r="G51" s="154"/>
      <c r="H51" s="154"/>
      <c r="I51" s="195">
        <f t="shared" si="2"/>
        <v>0</v>
      </c>
      <c r="J51" s="154"/>
      <c r="K51" s="154"/>
      <c r="L51" s="154"/>
      <c r="M51" s="154"/>
      <c r="N51" s="195">
        <f t="shared" si="6"/>
        <v>0</v>
      </c>
      <c r="O51" s="183"/>
      <c r="P51" s="188">
        <f t="shared" si="7"/>
        <v>0</v>
      </c>
      <c r="Q51" s="155"/>
      <c r="R51" s="165"/>
    </row>
    <row r="52" spans="1:18" ht="14.25" customHeight="1">
      <c r="A52" s="153"/>
      <c r="B52" s="153"/>
      <c r="C52" s="153"/>
      <c r="D52" s="194"/>
      <c r="E52" s="154"/>
      <c r="F52" s="154"/>
      <c r="G52" s="154"/>
      <c r="H52" s="154"/>
      <c r="I52" s="195">
        <f t="shared" si="2"/>
        <v>0</v>
      </c>
      <c r="J52" s="154"/>
      <c r="K52" s="154"/>
      <c r="L52" s="154"/>
      <c r="M52" s="154"/>
      <c r="N52" s="195">
        <f t="shared" si="6"/>
        <v>0</v>
      </c>
      <c r="O52" s="183"/>
      <c r="P52" s="188">
        <f t="shared" si="7"/>
        <v>0</v>
      </c>
      <c r="Q52" s="155"/>
      <c r="R52" s="165"/>
    </row>
    <row r="53" spans="1:18" ht="14.25" customHeight="1">
      <c r="A53" s="153"/>
      <c r="B53" s="153"/>
      <c r="C53" s="153"/>
      <c r="D53" s="194"/>
      <c r="E53" s="154"/>
      <c r="F53" s="154"/>
      <c r="G53" s="154"/>
      <c r="H53" s="154"/>
      <c r="I53" s="195">
        <f t="shared" si="2"/>
        <v>0</v>
      </c>
      <c r="J53" s="154"/>
      <c r="K53" s="154"/>
      <c r="L53" s="154"/>
      <c r="M53" s="154"/>
      <c r="N53" s="195">
        <f t="shared" si="6"/>
        <v>0</v>
      </c>
      <c r="O53" s="183"/>
      <c r="P53" s="188">
        <f t="shared" si="7"/>
        <v>0</v>
      </c>
      <c r="Q53" s="155"/>
      <c r="R53" s="165"/>
    </row>
    <row r="54" spans="1:18" ht="14.25" customHeight="1">
      <c r="A54" s="153"/>
      <c r="B54" s="153"/>
      <c r="C54" s="153"/>
      <c r="D54" s="194"/>
      <c r="E54" s="154"/>
      <c r="F54" s="154"/>
      <c r="G54" s="154"/>
      <c r="H54" s="154"/>
      <c r="I54" s="195">
        <f t="shared" si="2"/>
        <v>0</v>
      </c>
      <c r="J54" s="154"/>
      <c r="K54" s="154"/>
      <c r="L54" s="154"/>
      <c r="M54" s="154"/>
      <c r="N54" s="195">
        <f t="shared" si="6"/>
        <v>0</v>
      </c>
      <c r="O54" s="183"/>
      <c r="P54" s="188">
        <f t="shared" si="7"/>
        <v>0</v>
      </c>
      <c r="Q54" s="155"/>
      <c r="R54" s="165"/>
    </row>
    <row r="55" spans="1:18" ht="14.25" customHeight="1">
      <c r="A55" s="153"/>
      <c r="B55" s="153"/>
      <c r="C55" s="153"/>
      <c r="D55" s="194"/>
      <c r="E55" s="154"/>
      <c r="F55" s="154"/>
      <c r="G55" s="154"/>
      <c r="H55" s="154"/>
      <c r="I55" s="195">
        <f t="shared" si="2"/>
        <v>0</v>
      </c>
      <c r="J55" s="154"/>
      <c r="K55" s="154"/>
      <c r="L55" s="154"/>
      <c r="M55" s="154"/>
      <c r="N55" s="195">
        <f t="shared" si="6"/>
        <v>0</v>
      </c>
      <c r="O55" s="183"/>
      <c r="P55" s="188">
        <f t="shared" si="7"/>
        <v>0</v>
      </c>
      <c r="Q55" s="155"/>
      <c r="R55" s="165"/>
    </row>
    <row r="56" spans="1:18" ht="14.25" customHeight="1">
      <c r="A56" s="153"/>
      <c r="B56" s="153"/>
      <c r="C56" s="153"/>
      <c r="D56" s="194"/>
      <c r="E56" s="154"/>
      <c r="F56" s="154"/>
      <c r="G56" s="154"/>
      <c r="H56" s="154"/>
      <c r="I56" s="195">
        <f t="shared" si="2"/>
        <v>0</v>
      </c>
      <c r="J56" s="154"/>
      <c r="K56" s="154"/>
      <c r="L56" s="154"/>
      <c r="M56" s="154"/>
      <c r="N56" s="195">
        <f t="shared" si="6"/>
        <v>0</v>
      </c>
      <c r="O56" s="183"/>
      <c r="P56" s="188">
        <f t="shared" si="7"/>
        <v>0</v>
      </c>
      <c r="Q56" s="155"/>
      <c r="R56" s="165"/>
    </row>
    <row r="57" spans="1:18" ht="14.25" customHeight="1">
      <c r="A57" s="153"/>
      <c r="B57" s="153"/>
      <c r="C57" s="153"/>
      <c r="D57" s="194"/>
      <c r="E57" s="154"/>
      <c r="F57" s="154"/>
      <c r="G57" s="154"/>
      <c r="H57" s="154"/>
      <c r="I57" s="195">
        <f aca="true" t="shared" si="8" ref="I57:I93">E57+F57+G57-H57</f>
        <v>0</v>
      </c>
      <c r="J57" s="154"/>
      <c r="K57" s="154"/>
      <c r="L57" s="154"/>
      <c r="M57" s="154"/>
      <c r="N57" s="195">
        <f aca="true" t="shared" si="9" ref="N57:N93">J57+K57+L57-M57</f>
        <v>0</v>
      </c>
      <c r="O57" s="183"/>
      <c r="P57" s="188">
        <f t="shared" si="7"/>
        <v>0</v>
      </c>
      <c r="Q57" s="155"/>
      <c r="R57" s="165"/>
    </row>
    <row r="58" spans="1:18" ht="14.25" customHeight="1">
      <c r="A58" s="153"/>
      <c r="B58" s="153"/>
      <c r="C58" s="153"/>
      <c r="D58" s="194"/>
      <c r="E58" s="154"/>
      <c r="F58" s="154"/>
      <c r="G58" s="154"/>
      <c r="H58" s="154"/>
      <c r="I58" s="195">
        <f t="shared" si="8"/>
        <v>0</v>
      </c>
      <c r="J58" s="154"/>
      <c r="K58" s="154"/>
      <c r="L58" s="154"/>
      <c r="M58" s="154"/>
      <c r="N58" s="195">
        <f t="shared" si="9"/>
        <v>0</v>
      </c>
      <c r="O58" s="183"/>
      <c r="P58" s="188">
        <f aca="true" t="shared" si="10" ref="P58:P74">MAX(N58,I58)</f>
        <v>0</v>
      </c>
      <c r="Q58" s="155"/>
      <c r="R58" s="165"/>
    </row>
    <row r="59" spans="1:18" ht="14.25" customHeight="1">
      <c r="A59" s="153"/>
      <c r="B59" s="153"/>
      <c r="C59" s="153"/>
      <c r="D59" s="194"/>
      <c r="E59" s="154"/>
      <c r="F59" s="154"/>
      <c r="G59" s="154"/>
      <c r="H59" s="154"/>
      <c r="I59" s="195">
        <f t="shared" si="8"/>
        <v>0</v>
      </c>
      <c r="J59" s="154"/>
      <c r="K59" s="154"/>
      <c r="L59" s="154"/>
      <c r="M59" s="154"/>
      <c r="N59" s="195">
        <f t="shared" si="9"/>
        <v>0</v>
      </c>
      <c r="O59" s="183"/>
      <c r="P59" s="188">
        <f t="shared" si="10"/>
        <v>0</v>
      </c>
      <c r="Q59" s="155"/>
      <c r="R59" s="165"/>
    </row>
    <row r="60" spans="1:18" ht="14.25" customHeight="1">
      <c r="A60" s="153"/>
      <c r="B60" s="153"/>
      <c r="C60" s="153"/>
      <c r="D60" s="194"/>
      <c r="E60" s="154"/>
      <c r="F60" s="154"/>
      <c r="G60" s="154"/>
      <c r="H60" s="154"/>
      <c r="I60" s="195">
        <f t="shared" si="8"/>
        <v>0</v>
      </c>
      <c r="J60" s="154"/>
      <c r="K60" s="154"/>
      <c r="L60" s="154"/>
      <c r="M60" s="154"/>
      <c r="N60" s="195">
        <f t="shared" si="9"/>
        <v>0</v>
      </c>
      <c r="O60" s="183"/>
      <c r="P60" s="188">
        <f t="shared" si="10"/>
        <v>0</v>
      </c>
      <c r="Q60" s="155"/>
      <c r="R60" s="165"/>
    </row>
    <row r="61" spans="1:18" ht="14.25" customHeight="1">
      <c r="A61" s="153"/>
      <c r="B61" s="153"/>
      <c r="C61" s="153"/>
      <c r="D61" s="194"/>
      <c r="E61" s="154"/>
      <c r="F61" s="154"/>
      <c r="G61" s="154"/>
      <c r="H61" s="154"/>
      <c r="I61" s="195">
        <f t="shared" si="8"/>
        <v>0</v>
      </c>
      <c r="J61" s="154"/>
      <c r="K61" s="154"/>
      <c r="L61" s="154"/>
      <c r="M61" s="154"/>
      <c r="N61" s="195">
        <f t="shared" si="9"/>
        <v>0</v>
      </c>
      <c r="O61" s="183"/>
      <c r="P61" s="188">
        <f t="shared" si="10"/>
        <v>0</v>
      </c>
      <c r="Q61" s="155"/>
      <c r="R61" s="165"/>
    </row>
    <row r="62" spans="1:18" ht="14.25" customHeight="1">
      <c r="A62" s="153"/>
      <c r="B62" s="153"/>
      <c r="C62" s="153"/>
      <c r="D62" s="194"/>
      <c r="E62" s="154"/>
      <c r="F62" s="154"/>
      <c r="G62" s="154"/>
      <c r="H62" s="154"/>
      <c r="I62" s="195">
        <f t="shared" si="8"/>
        <v>0</v>
      </c>
      <c r="J62" s="154"/>
      <c r="K62" s="154"/>
      <c r="L62" s="154"/>
      <c r="M62" s="154"/>
      <c r="N62" s="195">
        <f t="shared" si="9"/>
        <v>0</v>
      </c>
      <c r="O62" s="183"/>
      <c r="P62" s="188">
        <f t="shared" si="10"/>
        <v>0</v>
      </c>
      <c r="Q62" s="155"/>
      <c r="R62" s="165"/>
    </row>
    <row r="63" spans="1:18" ht="14.25" customHeight="1">
      <c r="A63" s="153"/>
      <c r="B63" s="153"/>
      <c r="C63" s="153"/>
      <c r="D63" s="194"/>
      <c r="E63" s="154"/>
      <c r="F63" s="154"/>
      <c r="G63" s="154"/>
      <c r="H63" s="154"/>
      <c r="I63" s="195">
        <f t="shared" si="8"/>
        <v>0</v>
      </c>
      <c r="J63" s="154"/>
      <c r="K63" s="154"/>
      <c r="L63" s="154"/>
      <c r="M63" s="154"/>
      <c r="N63" s="195">
        <f t="shared" si="9"/>
        <v>0</v>
      </c>
      <c r="O63" s="183"/>
      <c r="P63" s="188">
        <f t="shared" si="10"/>
        <v>0</v>
      </c>
      <c r="Q63" s="155"/>
      <c r="R63" s="165"/>
    </row>
    <row r="64" spans="1:18" ht="14.25" customHeight="1">
      <c r="A64" s="153"/>
      <c r="B64" s="153"/>
      <c r="C64" s="153"/>
      <c r="D64" s="194"/>
      <c r="E64" s="154"/>
      <c r="F64" s="154"/>
      <c r="G64" s="154"/>
      <c r="H64" s="154"/>
      <c r="I64" s="195">
        <f t="shared" si="8"/>
        <v>0</v>
      </c>
      <c r="J64" s="154"/>
      <c r="K64" s="154"/>
      <c r="L64" s="154"/>
      <c r="M64" s="154"/>
      <c r="N64" s="195">
        <f t="shared" si="9"/>
        <v>0</v>
      </c>
      <c r="O64" s="183"/>
      <c r="P64" s="188">
        <f t="shared" si="10"/>
        <v>0</v>
      </c>
      <c r="Q64" s="155"/>
      <c r="R64" s="165"/>
    </row>
    <row r="65" spans="1:18" ht="14.25" customHeight="1">
      <c r="A65" s="153"/>
      <c r="B65" s="153"/>
      <c r="C65" s="153"/>
      <c r="D65" s="194"/>
      <c r="E65" s="154"/>
      <c r="F65" s="154"/>
      <c r="G65" s="154"/>
      <c r="H65" s="154"/>
      <c r="I65" s="195">
        <f t="shared" si="8"/>
        <v>0</v>
      </c>
      <c r="J65" s="154"/>
      <c r="K65" s="154"/>
      <c r="L65" s="154"/>
      <c r="M65" s="154"/>
      <c r="N65" s="195">
        <f t="shared" si="9"/>
        <v>0</v>
      </c>
      <c r="O65" s="183"/>
      <c r="P65" s="188">
        <f t="shared" si="10"/>
        <v>0</v>
      </c>
      <c r="Q65" s="155"/>
      <c r="R65" s="165"/>
    </row>
    <row r="66" spans="1:18" ht="14.25" customHeight="1">
      <c r="A66" s="153"/>
      <c r="B66" s="153"/>
      <c r="C66" s="153"/>
      <c r="D66" s="194"/>
      <c r="E66" s="154"/>
      <c r="F66" s="154"/>
      <c r="G66" s="154"/>
      <c r="H66" s="154"/>
      <c r="I66" s="195">
        <f t="shared" si="8"/>
        <v>0</v>
      </c>
      <c r="J66" s="154"/>
      <c r="K66" s="154"/>
      <c r="L66" s="154"/>
      <c r="M66" s="154"/>
      <c r="N66" s="195">
        <f t="shared" si="9"/>
        <v>0</v>
      </c>
      <c r="O66" s="183"/>
      <c r="P66" s="188">
        <f t="shared" si="10"/>
        <v>0</v>
      </c>
      <c r="Q66" s="155"/>
      <c r="R66" s="165"/>
    </row>
    <row r="67" spans="1:18" ht="14.25" customHeight="1">
      <c r="A67" s="153"/>
      <c r="B67" s="153"/>
      <c r="C67" s="153"/>
      <c r="D67" s="194"/>
      <c r="E67" s="154"/>
      <c r="F67" s="154"/>
      <c r="G67" s="154"/>
      <c r="H67" s="154"/>
      <c r="I67" s="195">
        <f t="shared" si="8"/>
        <v>0</v>
      </c>
      <c r="J67" s="154"/>
      <c r="K67" s="154"/>
      <c r="L67" s="154"/>
      <c r="M67" s="154"/>
      <c r="N67" s="195">
        <f t="shared" si="9"/>
        <v>0</v>
      </c>
      <c r="O67" s="183"/>
      <c r="P67" s="188">
        <f t="shared" si="10"/>
        <v>0</v>
      </c>
      <c r="Q67" s="155"/>
      <c r="R67" s="165"/>
    </row>
    <row r="68" spans="1:18" ht="14.25" customHeight="1">
      <c r="A68" s="153"/>
      <c r="B68" s="153"/>
      <c r="C68" s="153"/>
      <c r="D68" s="194"/>
      <c r="E68" s="154"/>
      <c r="F68" s="154"/>
      <c r="G68" s="154"/>
      <c r="H68" s="154"/>
      <c r="I68" s="195">
        <f t="shared" si="8"/>
        <v>0</v>
      </c>
      <c r="J68" s="154"/>
      <c r="K68" s="154"/>
      <c r="L68" s="154"/>
      <c r="M68" s="154"/>
      <c r="N68" s="195">
        <f t="shared" si="9"/>
        <v>0</v>
      </c>
      <c r="O68" s="183"/>
      <c r="P68" s="188">
        <f t="shared" si="10"/>
        <v>0</v>
      </c>
      <c r="Q68" s="155"/>
      <c r="R68" s="165"/>
    </row>
    <row r="69" spans="1:18" ht="14.25" customHeight="1">
      <c r="A69" s="153"/>
      <c r="B69" s="153"/>
      <c r="C69" s="153"/>
      <c r="D69" s="194"/>
      <c r="E69" s="154"/>
      <c r="F69" s="154"/>
      <c r="G69" s="154"/>
      <c r="H69" s="154"/>
      <c r="I69" s="195">
        <f t="shared" si="8"/>
        <v>0</v>
      </c>
      <c r="J69" s="154"/>
      <c r="K69" s="154"/>
      <c r="L69" s="154"/>
      <c r="M69" s="154"/>
      <c r="N69" s="195">
        <f t="shared" si="9"/>
        <v>0</v>
      </c>
      <c r="O69" s="183"/>
      <c r="P69" s="188">
        <f t="shared" si="10"/>
        <v>0</v>
      </c>
      <c r="Q69" s="155"/>
      <c r="R69" s="165"/>
    </row>
    <row r="70" spans="1:18" ht="14.25" customHeight="1">
      <c r="A70" s="153"/>
      <c r="B70" s="153"/>
      <c r="C70" s="153"/>
      <c r="D70" s="194"/>
      <c r="E70" s="154"/>
      <c r="F70" s="154"/>
      <c r="G70" s="154"/>
      <c r="H70" s="154"/>
      <c r="I70" s="195">
        <f t="shared" si="8"/>
        <v>0</v>
      </c>
      <c r="J70" s="154"/>
      <c r="K70" s="154"/>
      <c r="L70" s="154"/>
      <c r="M70" s="154"/>
      <c r="N70" s="195">
        <f t="shared" si="9"/>
        <v>0</v>
      </c>
      <c r="O70" s="183"/>
      <c r="P70" s="188">
        <f t="shared" si="10"/>
        <v>0</v>
      </c>
      <c r="Q70" s="155"/>
      <c r="R70" s="165"/>
    </row>
    <row r="71" spans="1:18" ht="14.25" customHeight="1">
      <c r="A71" s="153"/>
      <c r="B71" s="153"/>
      <c r="C71" s="153"/>
      <c r="D71" s="194"/>
      <c r="E71" s="154"/>
      <c r="F71" s="154"/>
      <c r="G71" s="154"/>
      <c r="H71" s="154"/>
      <c r="I71" s="195">
        <f t="shared" si="8"/>
        <v>0</v>
      </c>
      <c r="J71" s="154"/>
      <c r="K71" s="154"/>
      <c r="L71" s="154"/>
      <c r="M71" s="154"/>
      <c r="N71" s="195">
        <f t="shared" si="9"/>
        <v>0</v>
      </c>
      <c r="O71" s="183"/>
      <c r="P71" s="188">
        <f t="shared" si="10"/>
        <v>0</v>
      </c>
      <c r="Q71" s="155"/>
      <c r="R71" s="165"/>
    </row>
    <row r="72" spans="1:18" ht="14.25" customHeight="1">
      <c r="A72" s="153"/>
      <c r="B72" s="153"/>
      <c r="C72" s="153"/>
      <c r="D72" s="194"/>
      <c r="E72" s="154"/>
      <c r="F72" s="154"/>
      <c r="G72" s="154"/>
      <c r="H72" s="154"/>
      <c r="I72" s="195">
        <f t="shared" si="8"/>
        <v>0</v>
      </c>
      <c r="J72" s="154"/>
      <c r="K72" s="154"/>
      <c r="L72" s="154"/>
      <c r="M72" s="154"/>
      <c r="N72" s="195">
        <f t="shared" si="9"/>
        <v>0</v>
      </c>
      <c r="O72" s="183"/>
      <c r="P72" s="188">
        <f t="shared" si="10"/>
        <v>0</v>
      </c>
      <c r="Q72" s="155"/>
      <c r="R72" s="165"/>
    </row>
    <row r="73" spans="1:18" ht="14.25" customHeight="1">
      <c r="A73" s="153"/>
      <c r="B73" s="153"/>
      <c r="C73" s="153"/>
      <c r="D73" s="194"/>
      <c r="E73" s="154"/>
      <c r="F73" s="154"/>
      <c r="G73" s="154"/>
      <c r="H73" s="154"/>
      <c r="I73" s="195">
        <f t="shared" si="8"/>
        <v>0</v>
      </c>
      <c r="J73" s="154"/>
      <c r="K73" s="154"/>
      <c r="L73" s="154"/>
      <c r="M73" s="154"/>
      <c r="N73" s="195">
        <f t="shared" si="9"/>
        <v>0</v>
      </c>
      <c r="O73" s="183"/>
      <c r="P73" s="188">
        <f t="shared" si="10"/>
        <v>0</v>
      </c>
      <c r="Q73" s="155"/>
      <c r="R73" s="165"/>
    </row>
    <row r="74" spans="1:18" ht="14.25" customHeight="1">
      <c r="A74" s="153"/>
      <c r="B74" s="153"/>
      <c r="C74" s="153"/>
      <c r="D74" s="194"/>
      <c r="E74" s="154"/>
      <c r="F74" s="154"/>
      <c r="G74" s="154"/>
      <c r="H74" s="154"/>
      <c r="I74" s="195">
        <f t="shared" si="8"/>
        <v>0</v>
      </c>
      <c r="J74" s="154"/>
      <c r="K74" s="154"/>
      <c r="L74" s="154"/>
      <c r="M74" s="154"/>
      <c r="N74" s="195">
        <f t="shared" si="9"/>
        <v>0</v>
      </c>
      <c r="O74" s="183"/>
      <c r="P74" s="188">
        <f t="shared" si="10"/>
        <v>0</v>
      </c>
      <c r="Q74" s="155"/>
      <c r="R74" s="165"/>
    </row>
    <row r="75" spans="1:18" ht="14.25" customHeight="1">
      <c r="A75" s="153"/>
      <c r="B75" s="153"/>
      <c r="C75" s="153"/>
      <c r="D75" s="194"/>
      <c r="E75" s="154"/>
      <c r="F75" s="154"/>
      <c r="G75" s="154"/>
      <c r="H75" s="154"/>
      <c r="I75" s="195">
        <f t="shared" si="8"/>
        <v>0</v>
      </c>
      <c r="J75" s="154"/>
      <c r="K75" s="154"/>
      <c r="L75" s="154"/>
      <c r="M75" s="154"/>
      <c r="N75" s="195">
        <f t="shared" si="9"/>
        <v>0</v>
      </c>
      <c r="O75" s="183"/>
      <c r="P75" s="188">
        <f>MAX(N75,I75)</f>
        <v>0</v>
      </c>
      <c r="Q75" s="155"/>
      <c r="R75" s="165"/>
    </row>
    <row r="76" spans="1:18" ht="14.25" customHeight="1">
      <c r="A76" s="153"/>
      <c r="B76" s="153"/>
      <c r="C76" s="153"/>
      <c r="D76" s="194"/>
      <c r="E76" s="154"/>
      <c r="F76" s="154"/>
      <c r="G76" s="154"/>
      <c r="H76" s="154"/>
      <c r="I76" s="195">
        <f t="shared" si="8"/>
        <v>0</v>
      </c>
      <c r="J76" s="154"/>
      <c r="K76" s="154"/>
      <c r="L76" s="154"/>
      <c r="M76" s="154"/>
      <c r="N76" s="195">
        <f t="shared" si="9"/>
        <v>0</v>
      </c>
      <c r="O76" s="183"/>
      <c r="P76" s="188">
        <f aca="true" t="shared" si="11" ref="P76:P133">MAX(N76,I76)</f>
        <v>0</v>
      </c>
      <c r="Q76" s="155"/>
      <c r="R76" s="165"/>
    </row>
    <row r="77" spans="1:18" ht="14.25" customHeight="1">
      <c r="A77" s="153"/>
      <c r="B77" s="153"/>
      <c r="C77" s="153"/>
      <c r="D77" s="194"/>
      <c r="E77" s="154"/>
      <c r="F77" s="154"/>
      <c r="G77" s="154"/>
      <c r="H77" s="154"/>
      <c r="I77" s="195">
        <f t="shared" si="8"/>
        <v>0</v>
      </c>
      <c r="J77" s="154"/>
      <c r="K77" s="154"/>
      <c r="L77" s="154"/>
      <c r="M77" s="154"/>
      <c r="N77" s="195">
        <f t="shared" si="9"/>
        <v>0</v>
      </c>
      <c r="O77" s="183"/>
      <c r="P77" s="188">
        <f t="shared" si="11"/>
        <v>0</v>
      </c>
      <c r="Q77" s="155"/>
      <c r="R77" s="165"/>
    </row>
    <row r="78" spans="1:18" ht="14.25" customHeight="1">
      <c r="A78" s="153"/>
      <c r="B78" s="153"/>
      <c r="C78" s="153"/>
      <c r="D78" s="194"/>
      <c r="E78" s="154"/>
      <c r="F78" s="154"/>
      <c r="G78" s="154"/>
      <c r="H78" s="154"/>
      <c r="I78" s="195">
        <f t="shared" si="8"/>
        <v>0</v>
      </c>
      <c r="J78" s="154"/>
      <c r="K78" s="154"/>
      <c r="L78" s="154"/>
      <c r="M78" s="154"/>
      <c r="N78" s="195">
        <f t="shared" si="9"/>
        <v>0</v>
      </c>
      <c r="O78" s="183"/>
      <c r="P78" s="188">
        <f t="shared" si="11"/>
        <v>0</v>
      </c>
      <c r="Q78" s="155"/>
      <c r="R78" s="165"/>
    </row>
    <row r="79" spans="1:18" ht="14.25" customHeight="1">
      <c r="A79" s="153"/>
      <c r="B79" s="153"/>
      <c r="C79" s="153"/>
      <c r="D79" s="194"/>
      <c r="E79" s="154"/>
      <c r="F79" s="154"/>
      <c r="G79" s="154"/>
      <c r="H79" s="154"/>
      <c r="I79" s="195">
        <f t="shared" si="8"/>
        <v>0</v>
      </c>
      <c r="J79" s="154"/>
      <c r="K79" s="154"/>
      <c r="L79" s="154"/>
      <c r="M79" s="154"/>
      <c r="N79" s="195">
        <f t="shared" si="9"/>
        <v>0</v>
      </c>
      <c r="O79" s="183"/>
      <c r="P79" s="188">
        <f t="shared" si="11"/>
        <v>0</v>
      </c>
      <c r="Q79" s="155"/>
      <c r="R79" s="165"/>
    </row>
    <row r="80" spans="1:18" ht="14.25" customHeight="1">
      <c r="A80" s="153"/>
      <c r="B80" s="153"/>
      <c r="C80" s="153"/>
      <c r="D80" s="194"/>
      <c r="E80" s="154"/>
      <c r="F80" s="154"/>
      <c r="G80" s="154"/>
      <c r="H80" s="154"/>
      <c r="I80" s="195">
        <f t="shared" si="8"/>
        <v>0</v>
      </c>
      <c r="J80" s="154"/>
      <c r="K80" s="154"/>
      <c r="L80" s="154"/>
      <c r="M80" s="154"/>
      <c r="N80" s="195">
        <f t="shared" si="9"/>
        <v>0</v>
      </c>
      <c r="O80" s="183"/>
      <c r="P80" s="188">
        <f t="shared" si="11"/>
        <v>0</v>
      </c>
      <c r="Q80" s="155"/>
      <c r="R80" s="165"/>
    </row>
    <row r="81" spans="1:18" ht="14.25" customHeight="1">
      <c r="A81" s="153"/>
      <c r="B81" s="153"/>
      <c r="C81" s="153"/>
      <c r="D81" s="194"/>
      <c r="E81" s="154"/>
      <c r="F81" s="154"/>
      <c r="G81" s="154"/>
      <c r="H81" s="154"/>
      <c r="I81" s="195">
        <f t="shared" si="8"/>
        <v>0</v>
      </c>
      <c r="J81" s="154"/>
      <c r="K81" s="154"/>
      <c r="L81" s="154"/>
      <c r="M81" s="154"/>
      <c r="N81" s="195">
        <f t="shared" si="9"/>
        <v>0</v>
      </c>
      <c r="O81" s="183"/>
      <c r="P81" s="188">
        <f t="shared" si="11"/>
        <v>0</v>
      </c>
      <c r="Q81" s="155"/>
      <c r="R81" s="165"/>
    </row>
    <row r="82" spans="1:18" ht="14.25" customHeight="1">
      <c r="A82" s="153"/>
      <c r="B82" s="153"/>
      <c r="C82" s="153"/>
      <c r="D82" s="194"/>
      <c r="E82" s="154"/>
      <c r="F82" s="154"/>
      <c r="G82" s="154"/>
      <c r="H82" s="154"/>
      <c r="I82" s="195">
        <f t="shared" si="8"/>
        <v>0</v>
      </c>
      <c r="J82" s="154"/>
      <c r="K82" s="154"/>
      <c r="L82" s="154"/>
      <c r="M82" s="154"/>
      <c r="N82" s="195">
        <f t="shared" si="9"/>
        <v>0</v>
      </c>
      <c r="O82" s="183"/>
      <c r="P82" s="188">
        <f t="shared" si="11"/>
        <v>0</v>
      </c>
      <c r="Q82" s="155"/>
      <c r="R82" s="165"/>
    </row>
    <row r="83" spans="1:18" ht="14.25" customHeight="1">
      <c r="A83" s="153"/>
      <c r="B83" s="153"/>
      <c r="C83" s="153"/>
      <c r="D83" s="194"/>
      <c r="E83" s="154"/>
      <c r="F83" s="154"/>
      <c r="G83" s="154"/>
      <c r="H83" s="154"/>
      <c r="I83" s="195">
        <f t="shared" si="8"/>
        <v>0</v>
      </c>
      <c r="J83" s="154"/>
      <c r="K83" s="154"/>
      <c r="L83" s="154"/>
      <c r="M83" s="154"/>
      <c r="N83" s="195">
        <f t="shared" si="9"/>
        <v>0</v>
      </c>
      <c r="O83" s="183"/>
      <c r="P83" s="188">
        <f t="shared" si="11"/>
        <v>0</v>
      </c>
      <c r="Q83" s="155"/>
      <c r="R83" s="165"/>
    </row>
    <row r="84" spans="1:18" ht="14.25" customHeight="1">
      <c r="A84" s="153"/>
      <c r="B84" s="153"/>
      <c r="C84" s="153"/>
      <c r="D84" s="194"/>
      <c r="E84" s="154"/>
      <c r="F84" s="154"/>
      <c r="G84" s="154"/>
      <c r="H84" s="154"/>
      <c r="I84" s="195">
        <f t="shared" si="8"/>
        <v>0</v>
      </c>
      <c r="J84" s="154"/>
      <c r="K84" s="154"/>
      <c r="L84" s="154"/>
      <c r="M84" s="154"/>
      <c r="N84" s="195">
        <f t="shared" si="9"/>
        <v>0</v>
      </c>
      <c r="O84" s="183"/>
      <c r="P84" s="188">
        <f t="shared" si="11"/>
        <v>0</v>
      </c>
      <c r="Q84" s="155"/>
      <c r="R84" s="165"/>
    </row>
    <row r="85" spans="1:18" ht="14.25" customHeight="1">
      <c r="A85" s="153"/>
      <c r="B85" s="153"/>
      <c r="C85" s="153"/>
      <c r="D85" s="194"/>
      <c r="E85" s="154"/>
      <c r="F85" s="154"/>
      <c r="G85" s="154"/>
      <c r="H85" s="154"/>
      <c r="I85" s="195">
        <f t="shared" si="8"/>
        <v>0</v>
      </c>
      <c r="J85" s="154"/>
      <c r="K85" s="154"/>
      <c r="L85" s="154"/>
      <c r="M85" s="154"/>
      <c r="N85" s="195">
        <f t="shared" si="9"/>
        <v>0</v>
      </c>
      <c r="O85" s="183"/>
      <c r="P85" s="188">
        <f t="shared" si="11"/>
        <v>0</v>
      </c>
      <c r="Q85" s="155"/>
      <c r="R85" s="165"/>
    </row>
    <row r="86" spans="1:18" ht="14.25" customHeight="1">
      <c r="A86" s="153"/>
      <c r="B86" s="153"/>
      <c r="C86" s="153"/>
      <c r="D86" s="194"/>
      <c r="E86" s="154"/>
      <c r="F86" s="154"/>
      <c r="G86" s="154"/>
      <c r="H86" s="154"/>
      <c r="I86" s="195">
        <f t="shared" si="8"/>
        <v>0</v>
      </c>
      <c r="J86" s="154"/>
      <c r="K86" s="154"/>
      <c r="L86" s="154"/>
      <c r="M86" s="154"/>
      <c r="N86" s="195">
        <f t="shared" si="9"/>
        <v>0</v>
      </c>
      <c r="O86" s="183"/>
      <c r="P86" s="188">
        <f t="shared" si="11"/>
        <v>0</v>
      </c>
      <c r="Q86" s="155"/>
      <c r="R86" s="165"/>
    </row>
    <row r="87" spans="1:18" ht="14.25" customHeight="1">
      <c r="A87" s="153"/>
      <c r="B87" s="153"/>
      <c r="C87" s="153"/>
      <c r="D87" s="194"/>
      <c r="E87" s="154"/>
      <c r="F87" s="154"/>
      <c r="G87" s="154"/>
      <c r="H87" s="154"/>
      <c r="I87" s="195">
        <f t="shared" si="8"/>
        <v>0</v>
      </c>
      <c r="J87" s="154"/>
      <c r="K87" s="154"/>
      <c r="L87" s="154"/>
      <c r="M87" s="154"/>
      <c r="N87" s="195">
        <f t="shared" si="9"/>
        <v>0</v>
      </c>
      <c r="O87" s="183"/>
      <c r="P87" s="188">
        <f t="shared" si="11"/>
        <v>0</v>
      </c>
      <c r="Q87" s="155"/>
      <c r="R87" s="165"/>
    </row>
    <row r="88" spans="1:18" ht="14.25" customHeight="1">
      <c r="A88" s="153"/>
      <c r="B88" s="153"/>
      <c r="C88" s="153"/>
      <c r="D88" s="194"/>
      <c r="E88" s="154"/>
      <c r="F88" s="154"/>
      <c r="G88" s="154"/>
      <c r="H88" s="154"/>
      <c r="I88" s="195">
        <f t="shared" si="8"/>
        <v>0</v>
      </c>
      <c r="J88" s="154"/>
      <c r="K88" s="154"/>
      <c r="L88" s="154"/>
      <c r="M88" s="154"/>
      <c r="N88" s="195">
        <f t="shared" si="9"/>
        <v>0</v>
      </c>
      <c r="O88" s="183"/>
      <c r="P88" s="188">
        <f t="shared" si="11"/>
        <v>0</v>
      </c>
      <c r="Q88" s="155"/>
      <c r="R88" s="165"/>
    </row>
    <row r="89" spans="1:18" ht="14.25" customHeight="1">
      <c r="A89" s="153"/>
      <c r="B89" s="153"/>
      <c r="C89" s="153"/>
      <c r="D89" s="194"/>
      <c r="E89" s="154"/>
      <c r="F89" s="154"/>
      <c r="G89" s="154"/>
      <c r="H89" s="154"/>
      <c r="I89" s="195">
        <f t="shared" si="8"/>
        <v>0</v>
      </c>
      <c r="J89" s="154"/>
      <c r="K89" s="154"/>
      <c r="L89" s="154"/>
      <c r="M89" s="154"/>
      <c r="N89" s="195">
        <f t="shared" si="9"/>
        <v>0</v>
      </c>
      <c r="O89" s="183"/>
      <c r="P89" s="188">
        <f t="shared" si="11"/>
        <v>0</v>
      </c>
      <c r="Q89" s="155"/>
      <c r="R89" s="165"/>
    </row>
    <row r="90" spans="1:18" ht="14.25" customHeight="1">
      <c r="A90" s="153"/>
      <c r="B90" s="153"/>
      <c r="C90" s="153"/>
      <c r="D90" s="194"/>
      <c r="E90" s="154"/>
      <c r="F90" s="154"/>
      <c r="G90" s="154"/>
      <c r="H90" s="154"/>
      <c r="I90" s="195">
        <f t="shared" si="8"/>
        <v>0</v>
      </c>
      <c r="J90" s="154"/>
      <c r="K90" s="154"/>
      <c r="L90" s="154"/>
      <c r="M90" s="154"/>
      <c r="N90" s="195">
        <f t="shared" si="9"/>
        <v>0</v>
      </c>
      <c r="O90" s="183"/>
      <c r="P90" s="188">
        <f t="shared" si="11"/>
        <v>0</v>
      </c>
      <c r="Q90" s="155"/>
      <c r="R90" s="165"/>
    </row>
    <row r="91" spans="1:18" ht="14.25" customHeight="1">
      <c r="A91" s="153"/>
      <c r="B91" s="153"/>
      <c r="C91" s="153"/>
      <c r="D91" s="194"/>
      <c r="E91" s="154"/>
      <c r="F91" s="154"/>
      <c r="G91" s="154"/>
      <c r="H91" s="154"/>
      <c r="I91" s="195">
        <f t="shared" si="8"/>
        <v>0</v>
      </c>
      <c r="J91" s="154"/>
      <c r="K91" s="154"/>
      <c r="L91" s="154"/>
      <c r="M91" s="154"/>
      <c r="N91" s="195">
        <f t="shared" si="9"/>
        <v>0</v>
      </c>
      <c r="O91" s="183"/>
      <c r="P91" s="188">
        <f t="shared" si="11"/>
        <v>0</v>
      </c>
      <c r="Q91" s="155"/>
      <c r="R91" s="165"/>
    </row>
    <row r="92" spans="1:18" ht="14.25" customHeight="1">
      <c r="A92" s="153"/>
      <c r="B92" s="153"/>
      <c r="C92" s="153"/>
      <c r="D92" s="194"/>
      <c r="E92" s="154"/>
      <c r="F92" s="154"/>
      <c r="G92" s="154"/>
      <c r="H92" s="154"/>
      <c r="I92" s="195">
        <f t="shared" si="8"/>
        <v>0</v>
      </c>
      <c r="J92" s="154"/>
      <c r="K92" s="154"/>
      <c r="L92" s="154"/>
      <c r="M92" s="154"/>
      <c r="N92" s="195">
        <f t="shared" si="9"/>
        <v>0</v>
      </c>
      <c r="O92" s="183"/>
      <c r="P92" s="188">
        <f t="shared" si="11"/>
        <v>0</v>
      </c>
      <c r="Q92" s="155"/>
      <c r="R92" s="165"/>
    </row>
    <row r="93" spans="1:18" ht="14.25" customHeight="1">
      <c r="A93" s="153"/>
      <c r="B93" s="153"/>
      <c r="C93" s="153"/>
      <c r="D93" s="194"/>
      <c r="E93" s="154"/>
      <c r="F93" s="154"/>
      <c r="G93" s="154"/>
      <c r="H93" s="154"/>
      <c r="I93" s="195">
        <f t="shared" si="8"/>
        <v>0</v>
      </c>
      <c r="J93" s="154"/>
      <c r="K93" s="154"/>
      <c r="L93" s="154"/>
      <c r="M93" s="154"/>
      <c r="N93" s="195">
        <f t="shared" si="9"/>
        <v>0</v>
      </c>
      <c r="O93" s="183"/>
      <c r="P93" s="188">
        <f t="shared" si="11"/>
        <v>0</v>
      </c>
      <c r="Q93" s="155"/>
      <c r="R93" s="165"/>
    </row>
    <row r="94" spans="1:18" ht="14.25" customHeight="1">
      <c r="A94" s="153"/>
      <c r="B94" s="153"/>
      <c r="C94" s="153"/>
      <c r="D94" s="194"/>
      <c r="E94" s="154"/>
      <c r="F94" s="154"/>
      <c r="G94" s="154"/>
      <c r="H94" s="154"/>
      <c r="I94" s="195">
        <f>E94+F94+G94-H94</f>
        <v>0</v>
      </c>
      <c r="J94" s="154"/>
      <c r="K94" s="154"/>
      <c r="L94" s="154"/>
      <c r="M94" s="154"/>
      <c r="N94" s="195">
        <f>J94+K94+L94-M94</f>
        <v>0</v>
      </c>
      <c r="O94" s="183"/>
      <c r="P94" s="188">
        <f t="shared" si="11"/>
        <v>0</v>
      </c>
      <c r="Q94" s="155"/>
      <c r="R94" s="165"/>
    </row>
    <row r="95" spans="1:18" ht="14.25" customHeight="1">
      <c r="A95" s="153"/>
      <c r="B95" s="153"/>
      <c r="C95" s="153"/>
      <c r="D95" s="194"/>
      <c r="E95" s="154"/>
      <c r="F95" s="154"/>
      <c r="G95" s="154"/>
      <c r="H95" s="154"/>
      <c r="I95" s="195">
        <f>E95+F95+G95-H95</f>
        <v>0</v>
      </c>
      <c r="J95" s="154"/>
      <c r="K95" s="154"/>
      <c r="L95" s="154"/>
      <c r="M95" s="154"/>
      <c r="N95" s="195">
        <f>J95+K95+L95-M95</f>
        <v>0</v>
      </c>
      <c r="O95" s="183"/>
      <c r="P95" s="188">
        <f t="shared" si="11"/>
        <v>0</v>
      </c>
      <c r="Q95" s="155"/>
      <c r="R95" s="165"/>
    </row>
    <row r="96" spans="1:18" ht="14.25" customHeight="1">
      <c r="A96" s="153"/>
      <c r="B96" s="153"/>
      <c r="C96" s="153"/>
      <c r="D96" s="194"/>
      <c r="E96" s="154"/>
      <c r="F96" s="154"/>
      <c r="G96" s="154"/>
      <c r="H96" s="154"/>
      <c r="I96" s="195">
        <f aca="true" t="shared" si="12" ref="I96:I130">E96+F96+G96-H96</f>
        <v>0</v>
      </c>
      <c r="J96" s="154"/>
      <c r="K96" s="154"/>
      <c r="L96" s="154"/>
      <c r="M96" s="154"/>
      <c r="N96" s="195">
        <f aca="true" t="shared" si="13" ref="N96:N130">J96+K96+L96-M96</f>
        <v>0</v>
      </c>
      <c r="O96" s="183"/>
      <c r="P96" s="188">
        <f t="shared" si="11"/>
        <v>0</v>
      </c>
      <c r="Q96" s="155"/>
      <c r="R96" s="165"/>
    </row>
    <row r="97" spans="1:18" ht="14.25" customHeight="1">
      <c r="A97" s="153"/>
      <c r="B97" s="153"/>
      <c r="C97" s="153"/>
      <c r="D97" s="194"/>
      <c r="E97" s="154"/>
      <c r="F97" s="154"/>
      <c r="G97" s="154"/>
      <c r="H97" s="154"/>
      <c r="I97" s="195">
        <f t="shared" si="12"/>
        <v>0</v>
      </c>
      <c r="J97" s="154"/>
      <c r="K97" s="154"/>
      <c r="L97" s="154"/>
      <c r="M97" s="154"/>
      <c r="N97" s="195">
        <f t="shared" si="13"/>
        <v>0</v>
      </c>
      <c r="O97" s="183"/>
      <c r="P97" s="188">
        <f t="shared" si="11"/>
        <v>0</v>
      </c>
      <c r="Q97" s="155"/>
      <c r="R97" s="165"/>
    </row>
    <row r="98" spans="1:18" ht="14.25" customHeight="1">
      <c r="A98" s="153"/>
      <c r="B98" s="153"/>
      <c r="C98" s="153"/>
      <c r="D98" s="194"/>
      <c r="E98" s="154"/>
      <c r="F98" s="154"/>
      <c r="G98" s="154"/>
      <c r="H98" s="154"/>
      <c r="I98" s="195">
        <f t="shared" si="12"/>
        <v>0</v>
      </c>
      <c r="J98" s="154"/>
      <c r="K98" s="154"/>
      <c r="L98" s="154"/>
      <c r="M98" s="154"/>
      <c r="N98" s="195">
        <f t="shared" si="13"/>
        <v>0</v>
      </c>
      <c r="O98" s="183"/>
      <c r="P98" s="188">
        <f t="shared" si="11"/>
        <v>0</v>
      </c>
      <c r="Q98" s="155"/>
      <c r="R98" s="165"/>
    </row>
    <row r="99" spans="1:18" ht="14.25" customHeight="1">
      <c r="A99" s="153"/>
      <c r="B99" s="153"/>
      <c r="C99" s="153"/>
      <c r="D99" s="194"/>
      <c r="E99" s="154"/>
      <c r="F99" s="154"/>
      <c r="G99" s="154"/>
      <c r="H99" s="154"/>
      <c r="I99" s="195">
        <f t="shared" si="12"/>
        <v>0</v>
      </c>
      <c r="J99" s="154"/>
      <c r="K99" s="154"/>
      <c r="L99" s="154"/>
      <c r="M99" s="154"/>
      <c r="N99" s="195">
        <f t="shared" si="13"/>
        <v>0</v>
      </c>
      <c r="O99" s="183"/>
      <c r="P99" s="188">
        <f t="shared" si="11"/>
        <v>0</v>
      </c>
      <c r="Q99" s="155"/>
      <c r="R99" s="165"/>
    </row>
    <row r="100" spans="1:18" ht="14.25" customHeight="1">
      <c r="A100" s="153"/>
      <c r="B100" s="153"/>
      <c r="C100" s="153"/>
      <c r="D100" s="194"/>
      <c r="E100" s="154"/>
      <c r="F100" s="154"/>
      <c r="G100" s="154"/>
      <c r="H100" s="154"/>
      <c r="I100" s="195">
        <f t="shared" si="12"/>
        <v>0</v>
      </c>
      <c r="J100" s="154"/>
      <c r="K100" s="154"/>
      <c r="L100" s="154"/>
      <c r="M100" s="154"/>
      <c r="N100" s="195">
        <f t="shared" si="13"/>
        <v>0</v>
      </c>
      <c r="O100" s="183"/>
      <c r="P100" s="188">
        <f t="shared" si="11"/>
        <v>0</v>
      </c>
      <c r="Q100" s="155"/>
      <c r="R100" s="165"/>
    </row>
    <row r="101" spans="1:18" ht="14.25" customHeight="1">
      <c r="A101" s="153"/>
      <c r="B101" s="153"/>
      <c r="C101" s="153"/>
      <c r="D101" s="194"/>
      <c r="E101" s="154"/>
      <c r="F101" s="154"/>
      <c r="G101" s="154"/>
      <c r="H101" s="154"/>
      <c r="I101" s="195">
        <f t="shared" si="12"/>
        <v>0</v>
      </c>
      <c r="J101" s="154"/>
      <c r="K101" s="154"/>
      <c r="L101" s="154"/>
      <c r="M101" s="154"/>
      <c r="N101" s="195">
        <f t="shared" si="13"/>
        <v>0</v>
      </c>
      <c r="O101" s="183"/>
      <c r="P101" s="188">
        <f t="shared" si="11"/>
        <v>0</v>
      </c>
      <c r="Q101" s="155"/>
      <c r="R101" s="165"/>
    </row>
    <row r="102" spans="1:18" ht="14.25" customHeight="1">
      <c r="A102" s="153"/>
      <c r="B102" s="153"/>
      <c r="C102" s="153"/>
      <c r="D102" s="194"/>
      <c r="E102" s="154"/>
      <c r="F102" s="154"/>
      <c r="G102" s="154"/>
      <c r="H102" s="154"/>
      <c r="I102" s="195">
        <f t="shared" si="12"/>
        <v>0</v>
      </c>
      <c r="J102" s="154"/>
      <c r="K102" s="154"/>
      <c r="L102" s="154"/>
      <c r="M102" s="154"/>
      <c r="N102" s="195">
        <f t="shared" si="13"/>
        <v>0</v>
      </c>
      <c r="O102" s="183"/>
      <c r="P102" s="188">
        <f t="shared" si="11"/>
        <v>0</v>
      </c>
      <c r="Q102" s="155"/>
      <c r="R102" s="165"/>
    </row>
    <row r="103" spans="1:18" ht="14.25" customHeight="1">
      <c r="A103" s="153"/>
      <c r="B103" s="153"/>
      <c r="C103" s="153"/>
      <c r="D103" s="194"/>
      <c r="E103" s="154"/>
      <c r="F103" s="154"/>
      <c r="G103" s="154"/>
      <c r="H103" s="154"/>
      <c r="I103" s="195">
        <f t="shared" si="12"/>
        <v>0</v>
      </c>
      <c r="J103" s="154"/>
      <c r="K103" s="154"/>
      <c r="L103" s="154"/>
      <c r="M103" s="154"/>
      <c r="N103" s="195">
        <f t="shared" si="13"/>
        <v>0</v>
      </c>
      <c r="O103" s="183"/>
      <c r="P103" s="188">
        <f t="shared" si="11"/>
        <v>0</v>
      </c>
      <c r="Q103" s="155"/>
      <c r="R103" s="165"/>
    </row>
    <row r="104" spans="1:18" ht="14.25" customHeight="1">
      <c r="A104" s="153"/>
      <c r="B104" s="153"/>
      <c r="C104" s="153"/>
      <c r="D104" s="194"/>
      <c r="E104" s="154"/>
      <c r="F104" s="154"/>
      <c r="G104" s="154"/>
      <c r="H104" s="154"/>
      <c r="I104" s="195">
        <f t="shared" si="12"/>
        <v>0</v>
      </c>
      <c r="J104" s="154"/>
      <c r="K104" s="154"/>
      <c r="L104" s="154"/>
      <c r="M104" s="154"/>
      <c r="N104" s="195">
        <f t="shared" si="13"/>
        <v>0</v>
      </c>
      <c r="O104" s="183"/>
      <c r="P104" s="188">
        <f t="shared" si="11"/>
        <v>0</v>
      </c>
      <c r="Q104" s="155"/>
      <c r="R104" s="165"/>
    </row>
    <row r="105" spans="1:18" ht="14.25" customHeight="1">
      <c r="A105" s="153"/>
      <c r="B105" s="153"/>
      <c r="C105" s="153"/>
      <c r="D105" s="194"/>
      <c r="E105" s="154"/>
      <c r="F105" s="154"/>
      <c r="G105" s="154"/>
      <c r="H105" s="154"/>
      <c r="I105" s="195">
        <f t="shared" si="12"/>
        <v>0</v>
      </c>
      <c r="J105" s="154"/>
      <c r="K105" s="154"/>
      <c r="L105" s="154"/>
      <c r="M105" s="154"/>
      <c r="N105" s="195">
        <f t="shared" si="13"/>
        <v>0</v>
      </c>
      <c r="O105" s="183"/>
      <c r="P105" s="188">
        <f t="shared" si="11"/>
        <v>0</v>
      </c>
      <c r="Q105" s="155"/>
      <c r="R105" s="165"/>
    </row>
    <row r="106" spans="1:18" ht="14.25" customHeight="1">
      <c r="A106" s="153"/>
      <c r="B106" s="153"/>
      <c r="C106" s="153"/>
      <c r="D106" s="194"/>
      <c r="E106" s="154"/>
      <c r="F106" s="154"/>
      <c r="G106" s="154"/>
      <c r="H106" s="154"/>
      <c r="I106" s="195">
        <f t="shared" si="12"/>
        <v>0</v>
      </c>
      <c r="J106" s="154"/>
      <c r="K106" s="154"/>
      <c r="L106" s="154"/>
      <c r="M106" s="154"/>
      <c r="N106" s="195">
        <f t="shared" si="13"/>
        <v>0</v>
      </c>
      <c r="O106" s="183"/>
      <c r="P106" s="188">
        <f t="shared" si="11"/>
        <v>0</v>
      </c>
      <c r="Q106" s="155"/>
      <c r="R106" s="165"/>
    </row>
    <row r="107" spans="1:18" ht="14.25" customHeight="1">
      <c r="A107" s="153"/>
      <c r="B107" s="153"/>
      <c r="C107" s="153"/>
      <c r="D107" s="194"/>
      <c r="E107" s="154"/>
      <c r="F107" s="154"/>
      <c r="G107" s="154"/>
      <c r="H107" s="154"/>
      <c r="I107" s="195">
        <f t="shared" si="12"/>
        <v>0</v>
      </c>
      <c r="J107" s="154"/>
      <c r="K107" s="154"/>
      <c r="L107" s="154"/>
      <c r="M107" s="154"/>
      <c r="N107" s="195">
        <f t="shared" si="13"/>
        <v>0</v>
      </c>
      <c r="O107" s="183"/>
      <c r="P107" s="188">
        <f t="shared" si="11"/>
        <v>0</v>
      </c>
      <c r="Q107" s="155"/>
      <c r="R107" s="165"/>
    </row>
    <row r="108" spans="1:18" ht="14.25" customHeight="1">
      <c r="A108" s="153"/>
      <c r="B108" s="153"/>
      <c r="C108" s="153"/>
      <c r="D108" s="194"/>
      <c r="E108" s="154"/>
      <c r="F108" s="154"/>
      <c r="G108" s="154"/>
      <c r="H108" s="154"/>
      <c r="I108" s="195">
        <f t="shared" si="12"/>
        <v>0</v>
      </c>
      <c r="J108" s="154"/>
      <c r="K108" s="154"/>
      <c r="L108" s="154"/>
      <c r="M108" s="154"/>
      <c r="N108" s="195">
        <f t="shared" si="13"/>
        <v>0</v>
      </c>
      <c r="O108" s="183"/>
      <c r="P108" s="188">
        <f t="shared" si="11"/>
        <v>0</v>
      </c>
      <c r="Q108" s="155"/>
      <c r="R108" s="165"/>
    </row>
    <row r="109" spans="1:18" ht="14.25" customHeight="1">
      <c r="A109" s="153"/>
      <c r="B109" s="153"/>
      <c r="C109" s="153"/>
      <c r="D109" s="194"/>
      <c r="E109" s="154"/>
      <c r="F109" s="154"/>
      <c r="G109" s="154"/>
      <c r="H109" s="154"/>
      <c r="I109" s="195">
        <f t="shared" si="12"/>
        <v>0</v>
      </c>
      <c r="J109" s="154"/>
      <c r="K109" s="154"/>
      <c r="L109" s="154"/>
      <c r="M109" s="154"/>
      <c r="N109" s="195">
        <f t="shared" si="13"/>
        <v>0</v>
      </c>
      <c r="O109" s="183"/>
      <c r="P109" s="188">
        <f t="shared" si="11"/>
        <v>0</v>
      </c>
      <c r="Q109" s="155"/>
      <c r="R109" s="165"/>
    </row>
    <row r="110" spans="1:18" ht="14.25" customHeight="1">
      <c r="A110" s="153"/>
      <c r="B110" s="153"/>
      <c r="C110" s="153"/>
      <c r="D110" s="194"/>
      <c r="E110" s="154"/>
      <c r="F110" s="154"/>
      <c r="G110" s="154"/>
      <c r="H110" s="154"/>
      <c r="I110" s="195">
        <f t="shared" si="12"/>
        <v>0</v>
      </c>
      <c r="J110" s="154"/>
      <c r="K110" s="154"/>
      <c r="L110" s="154"/>
      <c r="M110" s="154"/>
      <c r="N110" s="195">
        <f t="shared" si="13"/>
        <v>0</v>
      </c>
      <c r="O110" s="183"/>
      <c r="P110" s="188">
        <f t="shared" si="11"/>
        <v>0</v>
      </c>
      <c r="Q110" s="155"/>
      <c r="R110" s="165"/>
    </row>
    <row r="111" spans="1:18" ht="14.25" customHeight="1">
      <c r="A111" s="153"/>
      <c r="B111" s="153"/>
      <c r="C111" s="153"/>
      <c r="D111" s="194"/>
      <c r="E111" s="154"/>
      <c r="F111" s="154"/>
      <c r="G111" s="154"/>
      <c r="H111" s="154"/>
      <c r="I111" s="195">
        <f t="shared" si="12"/>
        <v>0</v>
      </c>
      <c r="J111" s="154"/>
      <c r="K111" s="154"/>
      <c r="L111" s="154"/>
      <c r="M111" s="154"/>
      <c r="N111" s="195">
        <f t="shared" si="13"/>
        <v>0</v>
      </c>
      <c r="O111" s="183"/>
      <c r="P111" s="188">
        <f t="shared" si="11"/>
        <v>0</v>
      </c>
      <c r="Q111" s="155"/>
      <c r="R111" s="165"/>
    </row>
    <row r="112" spans="1:18" ht="14.25" customHeight="1">
      <c r="A112" s="153"/>
      <c r="B112" s="153"/>
      <c r="C112" s="153"/>
      <c r="D112" s="194"/>
      <c r="E112" s="154"/>
      <c r="F112" s="154"/>
      <c r="G112" s="154"/>
      <c r="H112" s="154"/>
      <c r="I112" s="195">
        <f t="shared" si="12"/>
        <v>0</v>
      </c>
      <c r="J112" s="154"/>
      <c r="K112" s="154"/>
      <c r="L112" s="154"/>
      <c r="M112" s="154"/>
      <c r="N112" s="195">
        <f t="shared" si="13"/>
        <v>0</v>
      </c>
      <c r="O112" s="183"/>
      <c r="P112" s="188">
        <f t="shared" si="11"/>
        <v>0</v>
      </c>
      <c r="Q112" s="155"/>
      <c r="R112" s="165"/>
    </row>
    <row r="113" spans="1:18" ht="14.25" customHeight="1">
      <c r="A113" s="153"/>
      <c r="B113" s="153"/>
      <c r="C113" s="153"/>
      <c r="D113" s="194"/>
      <c r="E113" s="154"/>
      <c r="F113" s="154"/>
      <c r="G113" s="154"/>
      <c r="H113" s="154"/>
      <c r="I113" s="195">
        <f t="shared" si="12"/>
        <v>0</v>
      </c>
      <c r="J113" s="154"/>
      <c r="K113" s="154"/>
      <c r="L113" s="154"/>
      <c r="M113" s="154"/>
      <c r="N113" s="195">
        <f t="shared" si="13"/>
        <v>0</v>
      </c>
      <c r="O113" s="183"/>
      <c r="P113" s="188">
        <f t="shared" si="11"/>
        <v>0</v>
      </c>
      <c r="Q113" s="155"/>
      <c r="R113" s="165"/>
    </row>
    <row r="114" spans="1:18" ht="14.25" customHeight="1">
      <c r="A114" s="153"/>
      <c r="B114" s="153"/>
      <c r="C114" s="153"/>
      <c r="D114" s="194"/>
      <c r="E114" s="154"/>
      <c r="F114" s="154"/>
      <c r="G114" s="154"/>
      <c r="H114" s="154"/>
      <c r="I114" s="195">
        <f t="shared" si="12"/>
        <v>0</v>
      </c>
      <c r="J114" s="154"/>
      <c r="K114" s="154"/>
      <c r="L114" s="154"/>
      <c r="M114" s="154"/>
      <c r="N114" s="195">
        <f t="shared" si="13"/>
        <v>0</v>
      </c>
      <c r="O114" s="183"/>
      <c r="P114" s="188">
        <f t="shared" si="11"/>
        <v>0</v>
      </c>
      <c r="Q114" s="155"/>
      <c r="R114" s="165"/>
    </row>
    <row r="115" spans="1:18" ht="14.25" customHeight="1">
      <c r="A115" s="153"/>
      <c r="B115" s="153"/>
      <c r="C115" s="153"/>
      <c r="D115" s="194"/>
      <c r="E115" s="154"/>
      <c r="F115" s="154"/>
      <c r="G115" s="154"/>
      <c r="H115" s="154"/>
      <c r="I115" s="195">
        <f t="shared" si="12"/>
        <v>0</v>
      </c>
      <c r="J115" s="154"/>
      <c r="K115" s="154"/>
      <c r="L115" s="154"/>
      <c r="M115" s="154"/>
      <c r="N115" s="195">
        <f t="shared" si="13"/>
        <v>0</v>
      </c>
      <c r="O115" s="183"/>
      <c r="P115" s="188">
        <f t="shared" si="11"/>
        <v>0</v>
      </c>
      <c r="Q115" s="155"/>
      <c r="R115" s="165"/>
    </row>
    <row r="116" spans="1:18" ht="14.25" customHeight="1">
      <c r="A116" s="153"/>
      <c r="B116" s="153"/>
      <c r="C116" s="153"/>
      <c r="D116" s="194"/>
      <c r="E116" s="154"/>
      <c r="F116" s="154"/>
      <c r="G116" s="154"/>
      <c r="H116" s="154"/>
      <c r="I116" s="195">
        <f t="shared" si="12"/>
        <v>0</v>
      </c>
      <c r="J116" s="154"/>
      <c r="K116" s="154"/>
      <c r="L116" s="154"/>
      <c r="M116" s="154"/>
      <c r="N116" s="195">
        <f t="shared" si="13"/>
        <v>0</v>
      </c>
      <c r="O116" s="183"/>
      <c r="P116" s="188">
        <f t="shared" si="11"/>
        <v>0</v>
      </c>
      <c r="Q116" s="155"/>
      <c r="R116" s="165"/>
    </row>
    <row r="117" spans="1:18" ht="14.25" customHeight="1">
      <c r="A117" s="153"/>
      <c r="B117" s="153"/>
      <c r="C117" s="153"/>
      <c r="D117" s="194"/>
      <c r="E117" s="154"/>
      <c r="F117" s="154"/>
      <c r="G117" s="154"/>
      <c r="H117" s="154"/>
      <c r="I117" s="195">
        <f t="shared" si="12"/>
        <v>0</v>
      </c>
      <c r="J117" s="154"/>
      <c r="K117" s="154"/>
      <c r="L117" s="154"/>
      <c r="M117" s="154"/>
      <c r="N117" s="195">
        <f t="shared" si="13"/>
        <v>0</v>
      </c>
      <c r="O117" s="183"/>
      <c r="P117" s="188">
        <f t="shared" si="11"/>
        <v>0</v>
      </c>
      <c r="Q117" s="155"/>
      <c r="R117" s="165"/>
    </row>
    <row r="118" spans="1:18" ht="14.25" customHeight="1">
      <c r="A118" s="153"/>
      <c r="B118" s="153"/>
      <c r="C118" s="153"/>
      <c r="D118" s="194"/>
      <c r="E118" s="154"/>
      <c r="F118" s="154"/>
      <c r="G118" s="154"/>
      <c r="H118" s="154"/>
      <c r="I118" s="195">
        <f t="shared" si="12"/>
        <v>0</v>
      </c>
      <c r="J118" s="154"/>
      <c r="K118" s="154"/>
      <c r="L118" s="154"/>
      <c r="M118" s="154"/>
      <c r="N118" s="195">
        <f t="shared" si="13"/>
        <v>0</v>
      </c>
      <c r="O118" s="183"/>
      <c r="P118" s="188">
        <f t="shared" si="11"/>
        <v>0</v>
      </c>
      <c r="Q118" s="155"/>
      <c r="R118" s="165"/>
    </row>
    <row r="119" spans="1:18" ht="14.25" customHeight="1">
      <c r="A119" s="153"/>
      <c r="B119" s="153"/>
      <c r="C119" s="153"/>
      <c r="D119" s="194"/>
      <c r="E119" s="154"/>
      <c r="F119" s="154"/>
      <c r="G119" s="154"/>
      <c r="H119" s="154"/>
      <c r="I119" s="195">
        <f t="shared" si="12"/>
        <v>0</v>
      </c>
      <c r="J119" s="154"/>
      <c r="K119" s="154"/>
      <c r="L119" s="154"/>
      <c r="M119" s="154"/>
      <c r="N119" s="195">
        <f t="shared" si="13"/>
        <v>0</v>
      </c>
      <c r="O119" s="183"/>
      <c r="P119" s="188">
        <f t="shared" si="11"/>
        <v>0</v>
      </c>
      <c r="Q119" s="155"/>
      <c r="R119" s="165"/>
    </row>
    <row r="120" spans="1:18" ht="14.25" customHeight="1">
      <c r="A120" s="153"/>
      <c r="B120" s="153"/>
      <c r="C120" s="153"/>
      <c r="D120" s="194"/>
      <c r="E120" s="154"/>
      <c r="F120" s="154"/>
      <c r="G120" s="154"/>
      <c r="H120" s="154"/>
      <c r="I120" s="195">
        <f t="shared" si="12"/>
        <v>0</v>
      </c>
      <c r="J120" s="154"/>
      <c r="K120" s="154"/>
      <c r="L120" s="154"/>
      <c r="M120" s="154"/>
      <c r="N120" s="195">
        <f t="shared" si="13"/>
        <v>0</v>
      </c>
      <c r="O120" s="183"/>
      <c r="P120" s="188">
        <f t="shared" si="11"/>
        <v>0</v>
      </c>
      <c r="Q120" s="155"/>
      <c r="R120" s="165"/>
    </row>
    <row r="121" spans="1:18" ht="14.25" customHeight="1">
      <c r="A121" s="153"/>
      <c r="B121" s="153"/>
      <c r="C121" s="153"/>
      <c r="D121" s="194"/>
      <c r="E121" s="154"/>
      <c r="F121" s="154"/>
      <c r="G121" s="154"/>
      <c r="H121" s="154"/>
      <c r="I121" s="195">
        <f t="shared" si="12"/>
        <v>0</v>
      </c>
      <c r="J121" s="154"/>
      <c r="K121" s="154"/>
      <c r="L121" s="154"/>
      <c r="M121" s="154"/>
      <c r="N121" s="195">
        <f t="shared" si="13"/>
        <v>0</v>
      </c>
      <c r="O121" s="183"/>
      <c r="P121" s="188">
        <f t="shared" si="11"/>
        <v>0</v>
      </c>
      <c r="Q121" s="155"/>
      <c r="R121" s="165"/>
    </row>
    <row r="122" spans="1:18" ht="14.25" customHeight="1">
      <c r="A122" s="153"/>
      <c r="B122" s="153"/>
      <c r="C122" s="153"/>
      <c r="D122" s="194"/>
      <c r="E122" s="154"/>
      <c r="F122" s="154"/>
      <c r="G122" s="154"/>
      <c r="H122" s="154"/>
      <c r="I122" s="195">
        <f t="shared" si="12"/>
        <v>0</v>
      </c>
      <c r="J122" s="154"/>
      <c r="K122" s="154"/>
      <c r="L122" s="154"/>
      <c r="M122" s="154"/>
      <c r="N122" s="195">
        <f t="shared" si="13"/>
        <v>0</v>
      </c>
      <c r="O122" s="183"/>
      <c r="P122" s="188">
        <f t="shared" si="11"/>
        <v>0</v>
      </c>
      <c r="Q122" s="155"/>
      <c r="R122" s="165"/>
    </row>
    <row r="123" spans="1:18" ht="14.25" customHeight="1">
      <c r="A123" s="153"/>
      <c r="B123" s="153"/>
      <c r="C123" s="153"/>
      <c r="D123" s="194"/>
      <c r="E123" s="154"/>
      <c r="F123" s="154"/>
      <c r="G123" s="154"/>
      <c r="H123" s="154"/>
      <c r="I123" s="195">
        <f t="shared" si="12"/>
        <v>0</v>
      </c>
      <c r="J123" s="154"/>
      <c r="K123" s="154"/>
      <c r="L123" s="154"/>
      <c r="M123" s="154"/>
      <c r="N123" s="195">
        <f t="shared" si="13"/>
        <v>0</v>
      </c>
      <c r="O123" s="183"/>
      <c r="P123" s="188">
        <f t="shared" si="11"/>
        <v>0</v>
      </c>
      <c r="Q123" s="155"/>
      <c r="R123" s="165"/>
    </row>
    <row r="124" spans="1:18" ht="14.25" customHeight="1">
      <c r="A124" s="153"/>
      <c r="B124" s="153"/>
      <c r="C124" s="153"/>
      <c r="D124" s="194"/>
      <c r="E124" s="154"/>
      <c r="F124" s="154"/>
      <c r="G124" s="154"/>
      <c r="H124" s="154"/>
      <c r="I124" s="195">
        <f t="shared" si="12"/>
        <v>0</v>
      </c>
      <c r="J124" s="154"/>
      <c r="K124" s="154"/>
      <c r="L124" s="154"/>
      <c r="M124" s="154"/>
      <c r="N124" s="195">
        <f t="shared" si="13"/>
        <v>0</v>
      </c>
      <c r="O124" s="183"/>
      <c r="P124" s="188">
        <f t="shared" si="11"/>
        <v>0</v>
      </c>
      <c r="Q124" s="155"/>
      <c r="R124" s="165"/>
    </row>
    <row r="125" spans="1:18" ht="14.25" customHeight="1">
      <c r="A125" s="153"/>
      <c r="B125" s="153"/>
      <c r="C125" s="153"/>
      <c r="D125" s="194"/>
      <c r="E125" s="154"/>
      <c r="F125" s="154"/>
      <c r="G125" s="154"/>
      <c r="H125" s="154"/>
      <c r="I125" s="195">
        <f t="shared" si="12"/>
        <v>0</v>
      </c>
      <c r="J125" s="154"/>
      <c r="K125" s="154"/>
      <c r="L125" s="154"/>
      <c r="M125" s="154"/>
      <c r="N125" s="195">
        <f t="shared" si="13"/>
        <v>0</v>
      </c>
      <c r="O125" s="183"/>
      <c r="P125" s="188">
        <f t="shared" si="11"/>
        <v>0</v>
      </c>
      <c r="Q125" s="155"/>
      <c r="R125" s="165"/>
    </row>
    <row r="126" spans="1:18" ht="14.25" customHeight="1">
      <c r="A126" s="153"/>
      <c r="B126" s="153"/>
      <c r="C126" s="153"/>
      <c r="D126" s="194"/>
      <c r="E126" s="154"/>
      <c r="F126" s="154"/>
      <c r="G126" s="154"/>
      <c r="H126" s="154"/>
      <c r="I126" s="195">
        <f t="shared" si="12"/>
        <v>0</v>
      </c>
      <c r="J126" s="154"/>
      <c r="K126" s="154"/>
      <c r="L126" s="154"/>
      <c r="M126" s="154"/>
      <c r="N126" s="195">
        <f t="shared" si="13"/>
        <v>0</v>
      </c>
      <c r="O126" s="183"/>
      <c r="P126" s="188">
        <f t="shared" si="11"/>
        <v>0</v>
      </c>
      <c r="Q126" s="155"/>
      <c r="R126" s="165"/>
    </row>
    <row r="127" spans="1:18" ht="14.25" customHeight="1">
      <c r="A127" s="153"/>
      <c r="B127" s="153"/>
      <c r="C127" s="153"/>
      <c r="D127" s="194"/>
      <c r="E127" s="154"/>
      <c r="F127" s="154"/>
      <c r="G127" s="154"/>
      <c r="H127" s="154"/>
      <c r="I127" s="195">
        <f t="shared" si="12"/>
        <v>0</v>
      </c>
      <c r="J127" s="154"/>
      <c r="K127" s="154"/>
      <c r="L127" s="154"/>
      <c r="M127" s="154"/>
      <c r="N127" s="195">
        <f t="shared" si="13"/>
        <v>0</v>
      </c>
      <c r="O127" s="183"/>
      <c r="P127" s="188">
        <f t="shared" si="11"/>
        <v>0</v>
      </c>
      <c r="Q127" s="155"/>
      <c r="R127" s="165"/>
    </row>
    <row r="128" spans="1:18" ht="14.25" customHeight="1">
      <c r="A128" s="153"/>
      <c r="B128" s="153"/>
      <c r="C128" s="153"/>
      <c r="D128" s="194"/>
      <c r="E128" s="154"/>
      <c r="F128" s="154"/>
      <c r="G128" s="154"/>
      <c r="H128" s="154"/>
      <c r="I128" s="195">
        <f t="shared" si="12"/>
        <v>0</v>
      </c>
      <c r="J128" s="154"/>
      <c r="K128" s="154"/>
      <c r="L128" s="154"/>
      <c r="M128" s="154"/>
      <c r="N128" s="195">
        <f t="shared" si="13"/>
        <v>0</v>
      </c>
      <c r="O128" s="183"/>
      <c r="P128" s="188">
        <f t="shared" si="11"/>
        <v>0</v>
      </c>
      <c r="Q128" s="155"/>
      <c r="R128" s="165"/>
    </row>
    <row r="129" spans="1:18" ht="14.25" customHeight="1">
      <c r="A129" s="153"/>
      <c r="B129" s="153"/>
      <c r="C129" s="153"/>
      <c r="D129" s="194"/>
      <c r="E129" s="154"/>
      <c r="F129" s="154"/>
      <c r="G129" s="154"/>
      <c r="H129" s="154"/>
      <c r="I129" s="195">
        <f t="shared" si="12"/>
        <v>0</v>
      </c>
      <c r="J129" s="154"/>
      <c r="K129" s="154"/>
      <c r="L129" s="154"/>
      <c r="M129" s="154"/>
      <c r="N129" s="195">
        <f t="shared" si="13"/>
        <v>0</v>
      </c>
      <c r="O129" s="183"/>
      <c r="P129" s="188">
        <f t="shared" si="11"/>
        <v>0</v>
      </c>
      <c r="Q129" s="155"/>
      <c r="R129" s="165"/>
    </row>
    <row r="130" spans="1:18" ht="14.25" customHeight="1">
      <c r="A130" s="153"/>
      <c r="B130" s="153"/>
      <c r="C130" s="153"/>
      <c r="D130" s="194"/>
      <c r="E130" s="154"/>
      <c r="F130" s="154"/>
      <c r="G130" s="154"/>
      <c r="H130" s="154"/>
      <c r="I130" s="195">
        <f t="shared" si="12"/>
        <v>0</v>
      </c>
      <c r="J130" s="154"/>
      <c r="K130" s="154"/>
      <c r="L130" s="154"/>
      <c r="M130" s="154"/>
      <c r="N130" s="195">
        <f t="shared" si="13"/>
        <v>0</v>
      </c>
      <c r="O130" s="183"/>
      <c r="P130" s="188">
        <f t="shared" si="11"/>
        <v>0</v>
      </c>
      <c r="Q130" s="155"/>
      <c r="R130" s="165"/>
    </row>
    <row r="131" spans="1:18" ht="14.25" customHeight="1">
      <c r="A131" s="153"/>
      <c r="B131" s="153"/>
      <c r="C131" s="153"/>
      <c r="D131" s="194"/>
      <c r="E131" s="154"/>
      <c r="F131" s="154"/>
      <c r="G131" s="154"/>
      <c r="H131" s="154"/>
      <c r="I131" s="195">
        <f>E131+F131+G131-H131</f>
        <v>0</v>
      </c>
      <c r="J131" s="154"/>
      <c r="K131" s="154"/>
      <c r="L131" s="154"/>
      <c r="M131" s="154"/>
      <c r="N131" s="195">
        <f>J131+K131+L131-M131</f>
        <v>0</v>
      </c>
      <c r="O131" s="183"/>
      <c r="P131" s="188">
        <f t="shared" si="11"/>
        <v>0</v>
      </c>
      <c r="Q131" s="155"/>
      <c r="R131" s="165"/>
    </row>
    <row r="132" spans="1:18" ht="14.25" customHeight="1">
      <c r="A132" s="153"/>
      <c r="B132" s="153"/>
      <c r="C132" s="153"/>
      <c r="D132" s="194"/>
      <c r="E132" s="154"/>
      <c r="F132" s="154"/>
      <c r="G132" s="154"/>
      <c r="H132" s="154"/>
      <c r="I132" s="195">
        <f>E132+F132+G132-H132</f>
        <v>0</v>
      </c>
      <c r="J132" s="154"/>
      <c r="K132" s="154"/>
      <c r="L132" s="154"/>
      <c r="M132" s="154"/>
      <c r="N132" s="195">
        <f>J132+K132+L132-M132</f>
        <v>0</v>
      </c>
      <c r="O132" s="183"/>
      <c r="P132" s="188">
        <f t="shared" si="11"/>
        <v>0</v>
      </c>
      <c r="Q132" s="155"/>
      <c r="R132" s="165"/>
    </row>
    <row r="133" spans="1:18" ht="14.25" customHeight="1">
      <c r="A133" s="153"/>
      <c r="B133" s="153"/>
      <c r="C133" s="153"/>
      <c r="D133" s="194"/>
      <c r="E133" s="154"/>
      <c r="F133" s="154"/>
      <c r="G133" s="154"/>
      <c r="H133" s="154"/>
      <c r="I133" s="195">
        <f>E133+F133+G133-H133</f>
        <v>0</v>
      </c>
      <c r="J133" s="154"/>
      <c r="K133" s="154"/>
      <c r="L133" s="154"/>
      <c r="M133" s="154"/>
      <c r="N133" s="195">
        <f>J133+K133+L133-M133</f>
        <v>0</v>
      </c>
      <c r="O133" s="183"/>
      <c r="P133" s="188">
        <f t="shared" si="11"/>
        <v>0</v>
      </c>
      <c r="Q133" s="155"/>
      <c r="R133" s="165"/>
    </row>
    <row r="134" spans="1:18" ht="12.75">
      <c r="A134" s="178"/>
      <c r="B134" s="178"/>
      <c r="C134" s="178"/>
      <c r="D134" s="191"/>
      <c r="E134" s="192"/>
      <c r="F134" s="192"/>
      <c r="G134" s="192"/>
      <c r="H134" s="192"/>
      <c r="I134" s="196"/>
      <c r="J134" s="192"/>
      <c r="K134" s="192"/>
      <c r="L134" s="192"/>
      <c r="M134" s="192"/>
      <c r="N134" s="196"/>
      <c r="O134" s="165"/>
      <c r="P134" s="197"/>
      <c r="Q134" s="198"/>
      <c r="R134" s="165"/>
    </row>
    <row r="135" spans="1:18" ht="12.75">
      <c r="A135" s="178"/>
      <c r="B135" s="178"/>
      <c r="C135" s="178"/>
      <c r="D135" s="191"/>
      <c r="E135" s="192"/>
      <c r="F135" s="192"/>
      <c r="G135" s="192"/>
      <c r="H135" s="192"/>
      <c r="I135" s="196"/>
      <c r="J135" s="192"/>
      <c r="K135" s="192"/>
      <c r="L135" s="192"/>
      <c r="M135" s="192"/>
      <c r="N135" s="196"/>
      <c r="O135" s="165"/>
      <c r="P135" s="197"/>
      <c r="Q135" s="199"/>
      <c r="R135" s="165"/>
    </row>
    <row r="136" spans="1:18" ht="12.75">
      <c r="A136" s="178"/>
      <c r="B136" s="178"/>
      <c r="C136" s="178"/>
      <c r="D136" s="191"/>
      <c r="E136" s="192"/>
      <c r="F136" s="192"/>
      <c r="G136" s="192"/>
      <c r="H136" s="192"/>
      <c r="I136" s="196"/>
      <c r="J136" s="192"/>
      <c r="K136" s="192"/>
      <c r="L136" s="192"/>
      <c r="M136" s="192"/>
      <c r="N136" s="196"/>
      <c r="O136" s="165"/>
      <c r="P136" s="197"/>
      <c r="Q136" s="199"/>
      <c r="R136" s="165"/>
    </row>
    <row r="137" spans="1:18" ht="12.75">
      <c r="A137" s="178"/>
      <c r="B137" s="178"/>
      <c r="C137" s="178"/>
      <c r="D137" s="191"/>
      <c r="E137" s="192"/>
      <c r="F137" s="192"/>
      <c r="G137" s="192"/>
      <c r="H137" s="192"/>
      <c r="I137" s="196"/>
      <c r="J137" s="192"/>
      <c r="K137" s="192"/>
      <c r="L137" s="192"/>
      <c r="M137" s="192"/>
      <c r="N137" s="196"/>
      <c r="O137" s="165"/>
      <c r="P137" s="197"/>
      <c r="Q137" s="199"/>
      <c r="R137" s="165"/>
    </row>
    <row r="138" spans="1:18" ht="12.75">
      <c r="A138" s="178"/>
      <c r="B138" s="178"/>
      <c r="C138" s="178"/>
      <c r="D138" s="191"/>
      <c r="E138" s="192"/>
      <c r="F138" s="192"/>
      <c r="G138" s="192"/>
      <c r="H138" s="192"/>
      <c r="I138" s="196"/>
      <c r="J138" s="192"/>
      <c r="K138" s="192"/>
      <c r="L138" s="192"/>
      <c r="M138" s="192"/>
      <c r="N138" s="196"/>
      <c r="O138" s="165"/>
      <c r="P138" s="197"/>
      <c r="Q138" s="199"/>
      <c r="R138" s="165"/>
    </row>
    <row r="139" spans="1:18" ht="12.75">
      <c r="A139" s="178"/>
      <c r="B139" s="178"/>
      <c r="C139" s="178"/>
      <c r="D139" s="191"/>
      <c r="E139" s="192"/>
      <c r="F139" s="192"/>
      <c r="G139" s="192"/>
      <c r="H139" s="192"/>
      <c r="I139" s="196"/>
      <c r="J139" s="192"/>
      <c r="K139" s="192"/>
      <c r="L139" s="192"/>
      <c r="M139" s="192"/>
      <c r="N139" s="196"/>
      <c r="O139" s="165"/>
      <c r="P139" s="197"/>
      <c r="Q139" s="199"/>
      <c r="R139" s="165"/>
    </row>
    <row r="140" spans="1:18" ht="12.75">
      <c r="A140" s="178"/>
      <c r="B140" s="178"/>
      <c r="C140" s="178"/>
      <c r="D140" s="191"/>
      <c r="E140" s="192"/>
      <c r="F140" s="192"/>
      <c r="G140" s="192"/>
      <c r="H140" s="192"/>
      <c r="I140" s="196"/>
      <c r="J140" s="192"/>
      <c r="K140" s="192"/>
      <c r="L140" s="192"/>
      <c r="M140" s="192"/>
      <c r="N140" s="196"/>
      <c r="O140" s="165"/>
      <c r="P140" s="197"/>
      <c r="Q140" s="199"/>
      <c r="R140" s="165"/>
    </row>
    <row r="141" spans="1:18" ht="12.75">
      <c r="A141" s="178"/>
      <c r="B141" s="178"/>
      <c r="C141" s="178"/>
      <c r="D141" s="191"/>
      <c r="E141" s="192"/>
      <c r="F141" s="192"/>
      <c r="G141" s="192"/>
      <c r="H141" s="192"/>
      <c r="I141" s="196"/>
      <c r="J141" s="192"/>
      <c r="K141" s="192"/>
      <c r="L141" s="192"/>
      <c r="M141" s="192"/>
      <c r="N141" s="196"/>
      <c r="O141" s="165"/>
      <c r="P141" s="197"/>
      <c r="Q141" s="199"/>
      <c r="R141" s="165"/>
    </row>
    <row r="142" spans="1:18" ht="12.75">
      <c r="A142" s="178"/>
      <c r="B142" s="178"/>
      <c r="C142" s="178"/>
      <c r="D142" s="191"/>
      <c r="E142" s="192"/>
      <c r="F142" s="192"/>
      <c r="G142" s="192"/>
      <c r="H142" s="192"/>
      <c r="I142" s="196"/>
      <c r="J142" s="192"/>
      <c r="K142" s="192"/>
      <c r="L142" s="192"/>
      <c r="M142" s="192"/>
      <c r="N142" s="196"/>
      <c r="O142" s="165"/>
      <c r="P142" s="197"/>
      <c r="Q142" s="199"/>
      <c r="R142" s="165"/>
    </row>
    <row r="143" spans="1:18" ht="12.75">
      <c r="A143" s="178"/>
      <c r="B143" s="178"/>
      <c r="C143" s="178"/>
      <c r="D143" s="191"/>
      <c r="E143" s="192"/>
      <c r="F143" s="192"/>
      <c r="G143" s="192"/>
      <c r="H143" s="192"/>
      <c r="I143" s="196"/>
      <c r="J143" s="192"/>
      <c r="K143" s="192"/>
      <c r="L143" s="192"/>
      <c r="M143" s="192"/>
      <c r="N143" s="196"/>
      <c r="O143" s="165"/>
      <c r="P143" s="197"/>
      <c r="Q143" s="199"/>
      <c r="R143" s="165"/>
    </row>
    <row r="144" spans="1:18" ht="12.75">
      <c r="A144" s="178"/>
      <c r="B144" s="178"/>
      <c r="C144" s="178"/>
      <c r="D144" s="191"/>
      <c r="E144" s="192"/>
      <c r="F144" s="192"/>
      <c r="G144" s="192"/>
      <c r="H144" s="192"/>
      <c r="I144" s="196"/>
      <c r="J144" s="192"/>
      <c r="K144" s="192"/>
      <c r="L144" s="192"/>
      <c r="M144" s="192"/>
      <c r="N144" s="196"/>
      <c r="O144" s="165"/>
      <c r="P144" s="197"/>
      <c r="Q144" s="199"/>
      <c r="R144" s="165"/>
    </row>
    <row r="145" spans="1:18" ht="12.75">
      <c r="A145" s="178"/>
      <c r="B145" s="178"/>
      <c r="C145" s="178"/>
      <c r="D145" s="191"/>
      <c r="E145" s="192"/>
      <c r="F145" s="192"/>
      <c r="G145" s="192"/>
      <c r="H145" s="192"/>
      <c r="I145" s="196"/>
      <c r="J145" s="192"/>
      <c r="K145" s="192"/>
      <c r="L145" s="192"/>
      <c r="M145" s="192"/>
      <c r="N145" s="196"/>
      <c r="O145" s="165"/>
      <c r="P145" s="197"/>
      <c r="Q145" s="199"/>
      <c r="R145" s="165"/>
    </row>
    <row r="146" spans="1:18" ht="12.75">
      <c r="A146" s="178"/>
      <c r="B146" s="178"/>
      <c r="C146" s="178"/>
      <c r="D146" s="191"/>
      <c r="E146" s="192"/>
      <c r="F146" s="192"/>
      <c r="G146" s="192"/>
      <c r="H146" s="192"/>
      <c r="I146" s="196"/>
      <c r="J146" s="192"/>
      <c r="K146" s="192"/>
      <c r="L146" s="192"/>
      <c r="M146" s="192"/>
      <c r="N146" s="196"/>
      <c r="O146" s="165"/>
      <c r="P146" s="197"/>
      <c r="Q146" s="199"/>
      <c r="R146" s="165"/>
    </row>
    <row r="147" spans="1:18" ht="12.75">
      <c r="A147" s="178"/>
      <c r="B147" s="178"/>
      <c r="C147" s="178"/>
      <c r="D147" s="191"/>
      <c r="E147" s="192"/>
      <c r="F147" s="192"/>
      <c r="G147" s="192"/>
      <c r="H147" s="192"/>
      <c r="I147" s="196"/>
      <c r="J147" s="192"/>
      <c r="K147" s="192"/>
      <c r="L147" s="192"/>
      <c r="M147" s="192"/>
      <c r="N147" s="196"/>
      <c r="O147" s="165"/>
      <c r="P147" s="197"/>
      <c r="Q147" s="199"/>
      <c r="R147" s="165"/>
    </row>
    <row r="148" spans="1:18" ht="12.75">
      <c r="A148" s="178"/>
      <c r="B148" s="178"/>
      <c r="C148" s="178"/>
      <c r="D148" s="191"/>
      <c r="E148" s="192"/>
      <c r="F148" s="192"/>
      <c r="G148" s="192"/>
      <c r="H148" s="192"/>
      <c r="I148" s="196"/>
      <c r="J148" s="192"/>
      <c r="K148" s="192"/>
      <c r="L148" s="192"/>
      <c r="M148" s="192"/>
      <c r="N148" s="196"/>
      <c r="O148" s="165"/>
      <c r="P148" s="197"/>
      <c r="Q148" s="199"/>
      <c r="R148" s="165"/>
    </row>
    <row r="149" spans="1:18" ht="12.75">
      <c r="A149" s="178"/>
      <c r="B149" s="178"/>
      <c r="C149" s="178"/>
      <c r="D149" s="191"/>
      <c r="E149" s="192"/>
      <c r="F149" s="192"/>
      <c r="G149" s="192"/>
      <c r="H149" s="192"/>
      <c r="I149" s="196"/>
      <c r="J149" s="192"/>
      <c r="K149" s="192"/>
      <c r="L149" s="192"/>
      <c r="M149" s="192"/>
      <c r="N149" s="196"/>
      <c r="O149" s="165"/>
      <c r="P149" s="197"/>
      <c r="Q149" s="199"/>
      <c r="R149" s="165"/>
    </row>
    <row r="150" spans="1:18" ht="12.75">
      <c r="A150" s="178"/>
      <c r="B150" s="178"/>
      <c r="C150" s="178"/>
      <c r="D150" s="191"/>
      <c r="E150" s="192"/>
      <c r="F150" s="192"/>
      <c r="G150" s="192"/>
      <c r="H150" s="192"/>
      <c r="I150" s="196"/>
      <c r="J150" s="192"/>
      <c r="K150" s="192"/>
      <c r="L150" s="192"/>
      <c r="M150" s="192"/>
      <c r="N150" s="196"/>
      <c r="O150" s="165"/>
      <c r="P150" s="197"/>
      <c r="Q150" s="199"/>
      <c r="R150" s="165"/>
    </row>
    <row r="151" spans="1:18" ht="12.75">
      <c r="A151" s="178"/>
      <c r="B151" s="178"/>
      <c r="C151" s="178"/>
      <c r="D151" s="191"/>
      <c r="E151" s="192"/>
      <c r="F151" s="192"/>
      <c r="G151" s="192"/>
      <c r="H151" s="192"/>
      <c r="I151" s="196"/>
      <c r="J151" s="192"/>
      <c r="K151" s="192"/>
      <c r="L151" s="192"/>
      <c r="M151" s="192"/>
      <c r="N151" s="196"/>
      <c r="O151" s="165"/>
      <c r="P151" s="197"/>
      <c r="Q151" s="199"/>
      <c r="R151" s="165"/>
    </row>
  </sheetData>
  <sheetProtection/>
  <printOptions/>
  <pageMargins left="0.3937007874015748" right="0.3937007874015748" top="0.984251968503937" bottom="0.984251968503937" header="0.5118110236220472" footer="0.5118110236220472"/>
  <pageSetup fitToHeight="4" fitToWidth="1" horizontalDpi="300" verticalDpi="300" orientation="portrait" paperSize="9" scale="63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B56" sqref="B56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7.140625" style="8" customWidth="1"/>
    <col min="6" max="6" width="8.00390625" style="8" customWidth="1"/>
    <col min="7" max="7" width="10.8515625" style="15" customWidth="1"/>
    <col min="8" max="8" width="7.140625" style="8" customWidth="1"/>
    <col min="9" max="9" width="8.00390625" style="8" customWidth="1"/>
    <col min="10" max="10" width="10.8515625" style="15" customWidth="1"/>
    <col min="11" max="11" width="2.140625" style="1" customWidth="1"/>
    <col min="12" max="12" width="10.57421875" style="16" customWidth="1"/>
    <col min="13" max="13" width="10.140625" style="69" customWidth="1"/>
    <col min="14" max="14" width="11.28125" style="1" customWidth="1"/>
    <col min="15" max="15" width="4.8515625" style="1" customWidth="1"/>
    <col min="16" max="16" width="11.140625" style="70" customWidth="1"/>
    <col min="17" max="17" width="28.28125" style="70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29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59"/>
      <c r="B1" s="60"/>
      <c r="C1" s="60"/>
      <c r="D1" s="40"/>
      <c r="E1" s="48" t="str">
        <f>V!$E$17</f>
        <v>Чемпионат Федерации по фристайлу</v>
      </c>
      <c r="F1" s="42"/>
      <c r="G1" s="42"/>
      <c r="H1" s="42"/>
      <c r="I1" s="42"/>
      <c r="J1" s="42"/>
      <c r="K1" s="42"/>
      <c r="L1" s="42"/>
      <c r="M1" s="272"/>
      <c r="N1" s="42"/>
      <c r="O1" s="274"/>
      <c r="P1" s="42"/>
      <c r="Q1" s="42"/>
      <c r="R1" s="42"/>
      <c r="S1" s="42"/>
      <c r="T1" s="48" t="str">
        <f>E1</f>
        <v>Чемпионат Федерации по фристайлу</v>
      </c>
      <c r="U1" s="42"/>
      <c r="V1" s="42"/>
      <c r="W1" s="42"/>
      <c r="X1" s="42"/>
      <c r="Y1" s="42"/>
      <c r="Z1" s="42"/>
      <c r="AA1" s="42"/>
      <c r="AB1" s="64"/>
    </row>
    <row r="2" spans="1:49" ht="24" thickBot="1">
      <c r="A2" s="61"/>
      <c r="B2" s="62"/>
      <c r="C2" s="62"/>
      <c r="D2" s="44"/>
      <c r="E2" s="49" t="str">
        <f>V!$E$18</f>
        <v>Москва, 25-26.07.2009</v>
      </c>
      <c r="F2" s="46"/>
      <c r="G2" s="46"/>
      <c r="H2" s="46"/>
      <c r="I2" s="46"/>
      <c r="J2" s="46"/>
      <c r="K2" s="46"/>
      <c r="L2" s="46"/>
      <c r="M2" s="273"/>
      <c r="N2" s="46"/>
      <c r="O2" s="275"/>
      <c r="P2" s="46"/>
      <c r="Q2" s="46"/>
      <c r="R2" s="46"/>
      <c r="S2" s="46"/>
      <c r="T2" s="49" t="str">
        <f>E2</f>
        <v>Москва, 25-26.07.2009</v>
      </c>
      <c r="U2" s="46"/>
      <c r="V2" s="46"/>
      <c r="W2" s="46"/>
      <c r="X2" s="46"/>
      <c r="Y2" s="46"/>
      <c r="Z2" s="46"/>
      <c r="AA2" s="46"/>
      <c r="AB2" s="65"/>
      <c r="AE2" s="21"/>
      <c r="AF2" s="21"/>
      <c r="AG2" s="130"/>
      <c r="AH2" s="13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30"/>
      <c r="AH3" s="130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63"/>
      <c r="B4" s="234"/>
      <c r="C4" s="234"/>
      <c r="D4" s="234"/>
      <c r="E4" s="235"/>
      <c r="F4" s="235"/>
      <c r="G4" s="236"/>
      <c r="H4" s="1"/>
      <c r="I4" s="1"/>
      <c r="J4" s="1"/>
      <c r="L4" s="1"/>
      <c r="M4" s="2"/>
      <c r="O4" s="63"/>
      <c r="AE4" s="71"/>
      <c r="AF4" s="21"/>
      <c r="AG4" s="130"/>
      <c r="AH4" s="13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5.75">
      <c r="A5" s="238"/>
      <c r="B5" s="239"/>
      <c r="C5" s="234"/>
      <c r="D5" s="234"/>
      <c r="E5" s="240"/>
      <c r="F5" s="240"/>
      <c r="G5" s="241"/>
      <c r="H5" s="1"/>
      <c r="I5" s="1"/>
      <c r="J5" s="1"/>
      <c r="L5" s="1"/>
      <c r="M5" s="2"/>
      <c r="AE5" s="21"/>
      <c r="AF5" s="21"/>
      <c r="AG5" s="130"/>
      <c r="AH5" s="13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5.75" hidden="1">
      <c r="A6" s="237" t="s">
        <v>86</v>
      </c>
      <c r="B6" s="231"/>
      <c r="C6" s="247"/>
      <c r="D6" s="4"/>
      <c r="E6" s="11"/>
      <c r="F6" s="232" t="s">
        <v>84</v>
      </c>
      <c r="G6" s="233"/>
      <c r="H6" s="13"/>
      <c r="I6" s="13" t="s">
        <v>85</v>
      </c>
      <c r="J6" s="243"/>
      <c r="K6" s="248"/>
      <c r="L6" s="245"/>
      <c r="M6" s="66"/>
      <c r="O6" s="74" t="s">
        <v>97</v>
      </c>
      <c r="P6" s="75"/>
      <c r="Q6" s="215"/>
      <c r="R6" s="32" t="s">
        <v>61</v>
      </c>
      <c r="T6" s="380" t="s">
        <v>84</v>
      </c>
      <c r="U6" s="380"/>
      <c r="V6" s="380"/>
      <c r="W6" s="380" t="s">
        <v>85</v>
      </c>
      <c r="X6" s="380"/>
      <c r="Y6" s="380"/>
      <c r="Z6" s="380" t="s">
        <v>98</v>
      </c>
      <c r="AA6" s="380"/>
      <c r="AB6" s="380"/>
      <c r="AE6" s="72" t="s">
        <v>99</v>
      </c>
      <c r="AF6" s="12"/>
      <c r="AG6" s="131"/>
      <c r="AH6" s="131"/>
      <c r="AI6" s="73"/>
      <c r="AJ6" s="374"/>
      <c r="AK6" s="374"/>
      <c r="AL6" s="374"/>
      <c r="AM6" s="76"/>
      <c r="AN6" s="374"/>
      <c r="AO6" s="374"/>
      <c r="AP6" s="374"/>
      <c r="AQ6" s="76"/>
      <c r="AR6" s="374"/>
      <c r="AS6" s="374"/>
      <c r="AT6" s="374"/>
      <c r="AU6" s="21"/>
      <c r="AV6" s="21"/>
      <c r="AW6" s="21"/>
    </row>
    <row r="7" spans="1:49" s="10" customFormat="1" ht="29.25" customHeight="1" hidden="1">
      <c r="A7" s="33" t="s">
        <v>66</v>
      </c>
      <c r="B7" s="242" t="s">
        <v>65</v>
      </c>
      <c r="C7" s="33" t="s">
        <v>71</v>
      </c>
      <c r="D7" s="4"/>
      <c r="E7" s="51" t="s">
        <v>87</v>
      </c>
      <c r="F7" s="51" t="s">
        <v>80</v>
      </c>
      <c r="G7" s="67" t="s">
        <v>81</v>
      </c>
      <c r="H7" s="51" t="s">
        <v>87</v>
      </c>
      <c r="I7" s="51" t="s">
        <v>80</v>
      </c>
      <c r="J7" s="244" t="s">
        <v>81</v>
      </c>
      <c r="K7" s="249"/>
      <c r="L7" s="246" t="s">
        <v>88</v>
      </c>
      <c r="M7" s="68" t="s">
        <v>83</v>
      </c>
      <c r="O7" s="77"/>
      <c r="P7" s="78" t="s">
        <v>66</v>
      </c>
      <c r="Q7" s="216" t="s">
        <v>65</v>
      </c>
      <c r="R7" s="68" t="s">
        <v>62</v>
      </c>
      <c r="S7" s="79"/>
      <c r="T7" s="51" t="s">
        <v>87</v>
      </c>
      <c r="U7" s="51" t="s">
        <v>80</v>
      </c>
      <c r="V7" s="67" t="s">
        <v>81</v>
      </c>
      <c r="W7" s="51" t="s">
        <v>87</v>
      </c>
      <c r="X7" s="51" t="s">
        <v>80</v>
      </c>
      <c r="Y7" s="67" t="s">
        <v>81</v>
      </c>
      <c r="Z7" s="51" t="s">
        <v>87</v>
      </c>
      <c r="AA7" s="51" t="s">
        <v>80</v>
      </c>
      <c r="AB7" s="67" t="s">
        <v>81</v>
      </c>
      <c r="AC7" s="79"/>
      <c r="AD7" s="1"/>
      <c r="AE7" s="33" t="s">
        <v>66</v>
      </c>
      <c r="AF7" s="33" t="s">
        <v>65</v>
      </c>
      <c r="AG7" s="33" t="s">
        <v>71</v>
      </c>
      <c r="AH7" s="33" t="s">
        <v>100</v>
      </c>
      <c r="AI7" s="33" t="s">
        <v>83</v>
      </c>
      <c r="AJ7" s="81"/>
      <c r="AK7" s="81"/>
      <c r="AL7" s="82"/>
      <c r="AM7" s="76"/>
      <c r="AN7" s="81"/>
      <c r="AO7" s="81"/>
      <c r="AP7" s="82"/>
      <c r="AQ7" s="76"/>
      <c r="AR7" s="81"/>
      <c r="AS7" s="81"/>
      <c r="AT7" s="82"/>
      <c r="AU7" s="80"/>
      <c r="AV7" s="80"/>
      <c r="AW7" s="80"/>
    </row>
    <row r="8" spans="1:49" ht="15" customHeight="1" hidden="1" thickBot="1">
      <c r="A8" s="63" t="s">
        <v>69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3" t="str">
        <f>A8</f>
        <v>Женщины</v>
      </c>
      <c r="Q8" s="84"/>
      <c r="R8" s="79"/>
      <c r="S8" s="79"/>
      <c r="AC8" s="79"/>
      <c r="AE8" s="63" t="s">
        <v>101</v>
      </c>
      <c r="AI8" s="7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hidden="1" thickBot="1">
      <c r="A9" s="148"/>
      <c r="B9" s="149"/>
      <c r="C9" s="149"/>
      <c r="D9" s="176"/>
      <c r="E9" s="154"/>
      <c r="F9" s="154"/>
      <c r="G9" s="195">
        <f>E9+F9*V!$E$20</f>
        <v>0</v>
      </c>
      <c r="H9" s="154"/>
      <c r="I9" s="154"/>
      <c r="J9" s="195">
        <f>H9+I9*V!$E$20</f>
        <v>0</v>
      </c>
      <c r="K9" s="183"/>
      <c r="L9" s="188">
        <f aca="true" t="shared" si="0" ref="L9:L39">MIN(J9,G9)</f>
        <v>0</v>
      </c>
      <c r="M9" s="153"/>
      <c r="N9" s="165"/>
      <c r="O9" s="107"/>
      <c r="P9" s="376" t="s">
        <v>89</v>
      </c>
      <c r="Q9" s="377"/>
      <c r="R9" s="87"/>
      <c r="S9" s="87"/>
      <c r="AC9" s="79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32">
        <f>A9&amp;B9</f>
      </c>
      <c r="AV9" s="132">
        <f>C9</f>
        <v>0</v>
      </c>
      <c r="AW9" s="133">
        <f>L9</f>
        <v>0</v>
      </c>
    </row>
    <row r="10" spans="1:49" ht="15" customHeight="1" hidden="1">
      <c r="A10" s="148"/>
      <c r="B10" s="149"/>
      <c r="C10" s="149"/>
      <c r="D10" s="176"/>
      <c r="E10" s="154"/>
      <c r="F10" s="154"/>
      <c r="G10" s="195">
        <f>E10+F10*V!$E$20</f>
        <v>0</v>
      </c>
      <c r="H10" s="154"/>
      <c r="I10" s="154"/>
      <c r="J10" s="195">
        <f>H10+I10*V!$E$20</f>
        <v>0</v>
      </c>
      <c r="K10" s="183"/>
      <c r="L10" s="188">
        <f t="shared" si="0"/>
        <v>0</v>
      </c>
      <c r="M10" s="153"/>
      <c r="N10" s="165"/>
      <c r="O10" s="108" t="s">
        <v>22</v>
      </c>
      <c r="P10" s="156"/>
      <c r="Q10" s="156"/>
      <c r="R10" s="213"/>
      <c r="S10" s="159"/>
      <c r="T10" s="154"/>
      <c r="U10" s="154"/>
      <c r="V10" s="23">
        <f>T10+U10*V!$E$20</f>
        <v>0</v>
      </c>
      <c r="W10" s="154"/>
      <c r="X10" s="154"/>
      <c r="Y10" s="23">
        <f>W10+X10*V!$E$20</f>
        <v>0</v>
      </c>
      <c r="Z10" s="154"/>
      <c r="AA10" s="154"/>
      <c r="AB10" s="23">
        <f>Z10+AA10*V!$E$20</f>
        <v>0</v>
      </c>
      <c r="AC10" s="79"/>
      <c r="AE10" s="156"/>
      <c r="AF10" s="156"/>
      <c r="AG10" s="162">
        <f aca="true" t="shared" si="1" ref="AG10:AG34">VLOOKUP(AE10&amp;AF10,$AU$9:$AV$39,2,FALSE)</f>
        <v>0</v>
      </c>
      <c r="AH10" s="162">
        <f>VLOOKUP(AE10&amp;AF10,$AU$9:$AW$39,3,FALSE)</f>
        <v>0</v>
      </c>
      <c r="AI10" s="123">
        <v>1</v>
      </c>
      <c r="AJ10" s="9" t="s">
        <v>43</v>
      </c>
      <c r="AK10" s="9"/>
      <c r="AL10" s="9"/>
      <c r="AM10" s="76"/>
      <c r="AN10" s="9"/>
      <c r="AO10" s="9"/>
      <c r="AP10" s="9"/>
      <c r="AQ10" s="76"/>
      <c r="AR10" s="9"/>
      <c r="AS10" s="9"/>
      <c r="AT10" s="9"/>
      <c r="AU10" s="132">
        <f aca="true" t="shared" si="2" ref="AU10:AU24">A10&amp;B10</f>
      </c>
      <c r="AV10" s="132">
        <f aca="true" t="shared" si="3" ref="AV10:AV24">C10</f>
        <v>0</v>
      </c>
      <c r="AW10" s="133">
        <f aca="true" t="shared" si="4" ref="AW10:AW24">L10</f>
        <v>0</v>
      </c>
    </row>
    <row r="11" spans="1:49" ht="15" customHeight="1" hidden="1" thickBot="1">
      <c r="A11" s="148"/>
      <c r="B11" s="149"/>
      <c r="C11" s="149"/>
      <c r="D11" s="176"/>
      <c r="E11" s="154"/>
      <c r="F11" s="154"/>
      <c r="G11" s="195">
        <f>E11+F11*V!$E$20</f>
        <v>0</v>
      </c>
      <c r="H11" s="154"/>
      <c r="I11" s="154"/>
      <c r="J11" s="195">
        <f>H11+I11*V!$E$20</f>
        <v>0</v>
      </c>
      <c r="K11" s="183"/>
      <c r="L11" s="188">
        <f t="shared" si="0"/>
        <v>0</v>
      </c>
      <c r="M11" s="153"/>
      <c r="N11" s="165"/>
      <c r="O11" s="108" t="s">
        <v>15</v>
      </c>
      <c r="P11" s="157"/>
      <c r="Q11" s="158"/>
      <c r="R11" s="214"/>
      <c r="S11" s="160"/>
      <c r="T11" s="154"/>
      <c r="U11" s="154"/>
      <c r="V11" s="23">
        <f>T11+U11*V!$E$20</f>
        <v>0</v>
      </c>
      <c r="W11" s="154"/>
      <c r="X11" s="154"/>
      <c r="Y11" s="23">
        <f>W11+X11*V!$E$20</f>
        <v>0</v>
      </c>
      <c r="Z11" s="154"/>
      <c r="AA11" s="154"/>
      <c r="AB11" s="23">
        <f>Z11+AA11*V!$E$20</f>
        <v>0</v>
      </c>
      <c r="AC11" s="79"/>
      <c r="AE11" s="157"/>
      <c r="AF11" s="158"/>
      <c r="AG11" s="162">
        <f t="shared" si="1"/>
        <v>0</v>
      </c>
      <c r="AH11" s="162">
        <f aca="true" t="shared" si="5" ref="AH11:AH34">VLOOKUP(AE11&amp;AF11,$AU$9:$AW$39,3,FALSE)</f>
        <v>0</v>
      </c>
      <c r="AI11" s="123">
        <v>2</v>
      </c>
      <c r="AJ11" s="9" t="s">
        <v>44</v>
      </c>
      <c r="AK11" s="9"/>
      <c r="AL11" s="9"/>
      <c r="AM11" s="93"/>
      <c r="AN11" s="9"/>
      <c r="AO11" s="9"/>
      <c r="AP11" s="9"/>
      <c r="AQ11" s="93"/>
      <c r="AR11" s="9"/>
      <c r="AS11" s="9"/>
      <c r="AT11" s="9"/>
      <c r="AU11" s="132">
        <f t="shared" si="2"/>
      </c>
      <c r="AV11" s="132">
        <f t="shared" si="3"/>
        <v>0</v>
      </c>
      <c r="AW11" s="133">
        <f t="shared" si="4"/>
        <v>0</v>
      </c>
    </row>
    <row r="12" spans="1:49" ht="15" customHeight="1" hidden="1" thickBot="1">
      <c r="A12" s="150"/>
      <c r="B12" s="151"/>
      <c r="C12" s="151"/>
      <c r="D12" s="176"/>
      <c r="E12" s="154"/>
      <c r="F12" s="154"/>
      <c r="G12" s="195">
        <f>E12+F12*V!$E$20</f>
        <v>0</v>
      </c>
      <c r="H12" s="154"/>
      <c r="I12" s="154"/>
      <c r="J12" s="195">
        <f>H12+I12*V!$E$20</f>
        <v>0</v>
      </c>
      <c r="K12" s="183"/>
      <c r="L12" s="188">
        <f t="shared" si="0"/>
        <v>0</v>
      </c>
      <c r="M12" s="153"/>
      <c r="N12" s="165"/>
      <c r="O12" s="107"/>
      <c r="P12" s="85" t="s">
        <v>90</v>
      </c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79"/>
      <c r="AE12" s="157"/>
      <c r="AF12" s="158"/>
      <c r="AG12" s="162">
        <f t="shared" si="1"/>
        <v>0</v>
      </c>
      <c r="AH12" s="162">
        <f t="shared" si="5"/>
        <v>0</v>
      </c>
      <c r="AI12" s="124">
        <v>3</v>
      </c>
      <c r="AJ12" s="93" t="s">
        <v>45</v>
      </c>
      <c r="AK12" s="98"/>
      <c r="AL12" s="99"/>
      <c r="AM12" s="93"/>
      <c r="AN12" s="93"/>
      <c r="AO12" s="98"/>
      <c r="AP12" s="99"/>
      <c r="AQ12" s="93"/>
      <c r="AR12" s="93"/>
      <c r="AS12" s="98"/>
      <c r="AT12" s="99"/>
      <c r="AU12" s="132">
        <f t="shared" si="2"/>
      </c>
      <c r="AV12" s="132">
        <f t="shared" si="3"/>
        <v>0</v>
      </c>
      <c r="AW12" s="133">
        <f t="shared" si="4"/>
        <v>0</v>
      </c>
    </row>
    <row r="13" spans="1:49" ht="15" customHeight="1" hidden="1">
      <c r="A13" s="148"/>
      <c r="B13" s="149"/>
      <c r="C13" s="149"/>
      <c r="D13" s="176"/>
      <c r="E13" s="154"/>
      <c r="F13" s="154"/>
      <c r="G13" s="195">
        <f>E13+F13*V!$E$20</f>
        <v>0</v>
      </c>
      <c r="H13" s="154"/>
      <c r="I13" s="154"/>
      <c r="J13" s="195">
        <f>H13+I13*V!$E$20</f>
        <v>0</v>
      </c>
      <c r="K13" s="183"/>
      <c r="L13" s="188">
        <f t="shared" si="0"/>
        <v>0</v>
      </c>
      <c r="M13" s="153"/>
      <c r="N13" s="165"/>
      <c r="O13" s="108" t="s">
        <v>17</v>
      </c>
      <c r="P13" s="156"/>
      <c r="Q13" s="156"/>
      <c r="R13" s="213"/>
      <c r="S13" s="159"/>
      <c r="T13" s="154"/>
      <c r="U13" s="154"/>
      <c r="V13" s="23">
        <f>T13+U13*V!$E$20</f>
        <v>0</v>
      </c>
      <c r="W13" s="154"/>
      <c r="X13" s="154"/>
      <c r="Y13" s="23">
        <f>W13+X13*V!$E$20</f>
        <v>0</v>
      </c>
      <c r="Z13" s="154"/>
      <c r="AA13" s="154"/>
      <c r="AB13" s="23">
        <f>Z13+AA13*V!$E$20</f>
        <v>0</v>
      </c>
      <c r="AC13" s="79"/>
      <c r="AE13" s="156"/>
      <c r="AF13" s="156"/>
      <c r="AG13" s="162">
        <f t="shared" si="1"/>
        <v>0</v>
      </c>
      <c r="AH13" s="162">
        <f t="shared" si="5"/>
        <v>0</v>
      </c>
      <c r="AI13" s="124">
        <v>4</v>
      </c>
      <c r="AJ13" s="76" t="s">
        <v>46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132">
        <f t="shared" si="2"/>
      </c>
      <c r="AV13" s="132">
        <f t="shared" si="3"/>
        <v>0</v>
      </c>
      <c r="AW13" s="133">
        <f t="shared" si="4"/>
        <v>0</v>
      </c>
    </row>
    <row r="14" spans="1:49" ht="15" customHeight="1" hidden="1" thickBot="1">
      <c r="A14" s="153"/>
      <c r="B14" s="153"/>
      <c r="C14" s="153"/>
      <c r="D14" s="176"/>
      <c r="E14" s="154"/>
      <c r="F14" s="154"/>
      <c r="G14" s="195">
        <f>E14+F14*V!$E$20</f>
        <v>0</v>
      </c>
      <c r="H14" s="154"/>
      <c r="I14" s="154"/>
      <c r="J14" s="195">
        <f>H14+I14*V!$E$20</f>
        <v>0</v>
      </c>
      <c r="K14" s="183"/>
      <c r="L14" s="188">
        <f t="shared" si="0"/>
        <v>0</v>
      </c>
      <c r="M14" s="153"/>
      <c r="N14" s="165"/>
      <c r="O14" s="108" t="s">
        <v>16</v>
      </c>
      <c r="P14" s="157"/>
      <c r="Q14" s="158"/>
      <c r="R14" s="214"/>
      <c r="S14" s="160"/>
      <c r="T14" s="154"/>
      <c r="U14" s="154"/>
      <c r="V14" s="23">
        <f>T14+U14*V!$E$20</f>
        <v>0</v>
      </c>
      <c r="W14" s="154"/>
      <c r="X14" s="154"/>
      <c r="Y14" s="23">
        <f>W14+X14*V!$E$20</f>
        <v>0</v>
      </c>
      <c r="Z14" s="154"/>
      <c r="AA14" s="154"/>
      <c r="AB14" s="23">
        <f>Z14+AA14*V!$E$20</f>
        <v>0</v>
      </c>
      <c r="AC14" s="79"/>
      <c r="AE14" s="148"/>
      <c r="AF14" s="149"/>
      <c r="AG14" s="162">
        <f t="shared" si="1"/>
        <v>0</v>
      </c>
      <c r="AH14" s="162">
        <f t="shared" si="5"/>
        <v>0</v>
      </c>
      <c r="AI14" s="125">
        <v>5</v>
      </c>
      <c r="AJ14" s="9" t="s">
        <v>47</v>
      </c>
      <c r="AK14" s="9"/>
      <c r="AL14" s="9"/>
      <c r="AM14" s="76"/>
      <c r="AN14" s="9"/>
      <c r="AO14" s="9"/>
      <c r="AP14" s="9"/>
      <c r="AQ14" s="76"/>
      <c r="AR14" s="9"/>
      <c r="AS14" s="9"/>
      <c r="AT14" s="9"/>
      <c r="AU14" s="132">
        <f t="shared" si="2"/>
      </c>
      <c r="AV14" s="132">
        <f t="shared" si="3"/>
        <v>0</v>
      </c>
      <c r="AW14" s="133">
        <f t="shared" si="4"/>
        <v>0</v>
      </c>
    </row>
    <row r="15" spans="1:49" ht="15" customHeight="1" hidden="1" thickBot="1">
      <c r="A15" s="153"/>
      <c r="B15" s="153"/>
      <c r="C15" s="153"/>
      <c r="D15" s="176"/>
      <c r="E15" s="154"/>
      <c r="F15" s="154"/>
      <c r="G15" s="195">
        <f>E15+F15*V!$E$20</f>
        <v>0</v>
      </c>
      <c r="H15" s="154"/>
      <c r="I15" s="154"/>
      <c r="J15" s="195">
        <f>H15+I15*V!$E$20</f>
        <v>0</v>
      </c>
      <c r="K15" s="183"/>
      <c r="L15" s="188">
        <f t="shared" si="0"/>
        <v>0</v>
      </c>
      <c r="M15" s="153"/>
      <c r="N15" s="165"/>
      <c r="O15" s="107"/>
      <c r="P15" s="85" t="s">
        <v>91</v>
      </c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79"/>
      <c r="AE15" s="153"/>
      <c r="AF15" s="153"/>
      <c r="AG15" s="162">
        <f t="shared" si="1"/>
        <v>0</v>
      </c>
      <c r="AH15" s="162">
        <f t="shared" si="5"/>
        <v>0</v>
      </c>
      <c r="AI15" s="125">
        <v>6</v>
      </c>
      <c r="AJ15" s="9" t="s">
        <v>47</v>
      </c>
      <c r="AK15" s="9"/>
      <c r="AL15" s="9"/>
      <c r="AM15" s="93"/>
      <c r="AN15" s="9"/>
      <c r="AO15" s="9"/>
      <c r="AP15" s="9"/>
      <c r="AQ15" s="93"/>
      <c r="AR15" s="9"/>
      <c r="AS15" s="9"/>
      <c r="AT15" s="9"/>
      <c r="AU15" s="132">
        <f t="shared" si="2"/>
      </c>
      <c r="AV15" s="132">
        <f t="shared" si="3"/>
        <v>0</v>
      </c>
      <c r="AW15" s="133">
        <f t="shared" si="4"/>
        <v>0</v>
      </c>
    </row>
    <row r="16" spans="1:49" ht="15" customHeight="1" hidden="1">
      <c r="A16" s="153"/>
      <c r="B16" s="153"/>
      <c r="C16" s="153"/>
      <c r="D16" s="176"/>
      <c r="E16" s="154"/>
      <c r="F16" s="154"/>
      <c r="G16" s="195">
        <f>E16+F16*V!$E$20</f>
        <v>0</v>
      </c>
      <c r="H16" s="154"/>
      <c r="I16" s="154"/>
      <c r="J16" s="195">
        <f>H16+I16*V!$E$20</f>
        <v>0</v>
      </c>
      <c r="K16" s="183"/>
      <c r="L16" s="188">
        <f t="shared" si="0"/>
        <v>0</v>
      </c>
      <c r="M16" s="153"/>
      <c r="N16" s="165"/>
      <c r="O16" s="108" t="s">
        <v>18</v>
      </c>
      <c r="P16" s="156"/>
      <c r="Q16" s="156"/>
      <c r="R16" s="213"/>
      <c r="S16" s="159"/>
      <c r="T16" s="154"/>
      <c r="U16" s="154"/>
      <c r="V16" s="23">
        <f>T16+U16*V!$E$20</f>
        <v>0</v>
      </c>
      <c r="W16" s="154"/>
      <c r="X16" s="154"/>
      <c r="Y16" s="23">
        <f>W16+X16*V!$E$20</f>
        <v>0</v>
      </c>
      <c r="Z16" s="154"/>
      <c r="AA16" s="154"/>
      <c r="AB16" s="23">
        <f>Z16+AA16*V!$E$20</f>
        <v>0</v>
      </c>
      <c r="AC16" s="79"/>
      <c r="AE16" s="153"/>
      <c r="AF16" s="153"/>
      <c r="AG16" s="162">
        <f t="shared" si="1"/>
        <v>0</v>
      </c>
      <c r="AH16" s="162">
        <f t="shared" si="5"/>
        <v>0</v>
      </c>
      <c r="AI16" s="125">
        <v>7</v>
      </c>
      <c r="AJ16" s="9" t="s">
        <v>47</v>
      </c>
      <c r="AK16" s="98"/>
      <c r="AL16" s="99"/>
      <c r="AM16" s="93"/>
      <c r="AN16" s="93"/>
      <c r="AO16" s="98"/>
      <c r="AP16" s="99"/>
      <c r="AQ16" s="93"/>
      <c r="AR16" s="93"/>
      <c r="AS16" s="98"/>
      <c r="AT16" s="98"/>
      <c r="AU16" s="132">
        <f t="shared" si="2"/>
      </c>
      <c r="AV16" s="132">
        <f t="shared" si="3"/>
        <v>0</v>
      </c>
      <c r="AW16" s="133">
        <f t="shared" si="4"/>
        <v>0</v>
      </c>
    </row>
    <row r="17" spans="1:49" ht="15" customHeight="1" hidden="1" thickBot="1">
      <c r="A17" s="153"/>
      <c r="B17" s="153"/>
      <c r="C17" s="153"/>
      <c r="D17" s="176"/>
      <c r="E17" s="154"/>
      <c r="F17" s="154"/>
      <c r="G17" s="195">
        <f>E17+F17*V!$E$20</f>
        <v>0</v>
      </c>
      <c r="H17" s="154"/>
      <c r="I17" s="154"/>
      <c r="J17" s="195">
        <f>H17+I17*V!$E$20</f>
        <v>0</v>
      </c>
      <c r="K17" s="183"/>
      <c r="L17" s="188">
        <f t="shared" si="0"/>
        <v>0</v>
      </c>
      <c r="M17" s="153"/>
      <c r="N17" s="165"/>
      <c r="O17" s="108" t="s">
        <v>19</v>
      </c>
      <c r="P17" s="157"/>
      <c r="Q17" s="158"/>
      <c r="R17" s="214"/>
      <c r="S17" s="160"/>
      <c r="T17" s="154"/>
      <c r="U17" s="154"/>
      <c r="V17" s="23">
        <f>T17+U17*V!$E$20</f>
        <v>0</v>
      </c>
      <c r="W17" s="154"/>
      <c r="X17" s="154"/>
      <c r="Y17" s="23">
        <f>W17+X17*V!$E$20</f>
        <v>0</v>
      </c>
      <c r="Z17" s="154"/>
      <c r="AA17" s="154"/>
      <c r="AB17" s="23">
        <f>Z17+AA17*V!$E$20</f>
        <v>0</v>
      </c>
      <c r="AC17" s="79"/>
      <c r="AE17" s="153"/>
      <c r="AF17" s="153"/>
      <c r="AG17" s="162">
        <f t="shared" si="1"/>
        <v>0</v>
      </c>
      <c r="AH17" s="162">
        <f t="shared" si="5"/>
        <v>0</v>
      </c>
      <c r="AI17" s="125">
        <v>8</v>
      </c>
      <c r="AJ17" s="9" t="s">
        <v>47</v>
      </c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132">
        <f t="shared" si="2"/>
      </c>
      <c r="AV17" s="132">
        <f t="shared" si="3"/>
        <v>0</v>
      </c>
      <c r="AW17" s="133">
        <f t="shared" si="4"/>
        <v>0</v>
      </c>
    </row>
    <row r="18" spans="1:49" ht="15" customHeight="1" hidden="1" thickBot="1">
      <c r="A18" s="153"/>
      <c r="B18" s="153"/>
      <c r="C18" s="153"/>
      <c r="D18" s="176"/>
      <c r="E18" s="154"/>
      <c r="F18" s="154"/>
      <c r="G18" s="195">
        <f>E18+F18*V!$E$20</f>
        <v>0</v>
      </c>
      <c r="H18" s="154"/>
      <c r="I18" s="154"/>
      <c r="J18" s="195">
        <f>H18+I18*V!$E$20</f>
        <v>0</v>
      </c>
      <c r="K18" s="183"/>
      <c r="L18" s="188">
        <f t="shared" si="0"/>
        <v>0</v>
      </c>
      <c r="M18" s="153"/>
      <c r="N18" s="165"/>
      <c r="O18" s="107"/>
      <c r="P18" s="376" t="s">
        <v>92</v>
      </c>
      <c r="Q18" s="37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79"/>
      <c r="AE18" s="153"/>
      <c r="AF18" s="153"/>
      <c r="AG18" s="162">
        <f t="shared" si="1"/>
        <v>0</v>
      </c>
      <c r="AH18" s="162">
        <f t="shared" si="5"/>
        <v>0</v>
      </c>
      <c r="AI18" s="126">
        <v>9</v>
      </c>
      <c r="AJ18" s="9" t="s">
        <v>48</v>
      </c>
      <c r="AK18" s="9"/>
      <c r="AL18" s="9"/>
      <c r="AM18" s="76"/>
      <c r="AN18" s="9"/>
      <c r="AO18" s="9"/>
      <c r="AP18" s="9"/>
      <c r="AQ18" s="76"/>
      <c r="AR18" s="9"/>
      <c r="AS18" s="9"/>
      <c r="AT18" s="9"/>
      <c r="AU18" s="132">
        <f t="shared" si="2"/>
      </c>
      <c r="AV18" s="132">
        <f t="shared" si="3"/>
        <v>0</v>
      </c>
      <c r="AW18" s="133">
        <f t="shared" si="4"/>
        <v>0</v>
      </c>
    </row>
    <row r="19" spans="1:49" ht="15" customHeight="1" hidden="1">
      <c r="A19" s="153"/>
      <c r="B19" s="153"/>
      <c r="C19" s="153"/>
      <c r="D19" s="176"/>
      <c r="E19" s="154"/>
      <c r="F19" s="154"/>
      <c r="G19" s="195">
        <f>E19+F19*V!$E$20</f>
        <v>0</v>
      </c>
      <c r="H19" s="154"/>
      <c r="I19" s="154"/>
      <c r="J19" s="195">
        <f>H19+I19*V!$E$20</f>
        <v>0</v>
      </c>
      <c r="K19" s="183"/>
      <c r="L19" s="188">
        <f t="shared" si="0"/>
        <v>0</v>
      </c>
      <c r="M19" s="153"/>
      <c r="N19" s="165"/>
      <c r="O19" s="108" t="s">
        <v>21</v>
      </c>
      <c r="P19" s="156"/>
      <c r="Q19" s="156"/>
      <c r="R19" s="213"/>
      <c r="S19" s="159"/>
      <c r="T19" s="154"/>
      <c r="U19" s="154"/>
      <c r="V19" s="23">
        <f>T19+U19*V!$E$20</f>
        <v>0</v>
      </c>
      <c r="W19" s="154"/>
      <c r="X19" s="154"/>
      <c r="Y19" s="23">
        <f>W19+X19*V!$E$20</f>
        <v>0</v>
      </c>
      <c r="Z19" s="154"/>
      <c r="AA19" s="154"/>
      <c r="AB19" s="23">
        <f>Z19+AA19*V!$E$20</f>
        <v>0</v>
      </c>
      <c r="AC19" s="79"/>
      <c r="AE19" s="153"/>
      <c r="AF19" s="153"/>
      <c r="AG19" s="162">
        <f t="shared" si="1"/>
        <v>0</v>
      </c>
      <c r="AH19" s="162">
        <f t="shared" si="5"/>
        <v>0</v>
      </c>
      <c r="AI19" s="126">
        <v>10</v>
      </c>
      <c r="AJ19" s="9"/>
      <c r="AK19" s="9"/>
      <c r="AL19" s="9"/>
      <c r="AM19" s="93"/>
      <c r="AN19" s="9"/>
      <c r="AO19" s="9"/>
      <c r="AP19" s="9"/>
      <c r="AQ19" s="93"/>
      <c r="AR19" s="9"/>
      <c r="AS19" s="9"/>
      <c r="AT19" s="9"/>
      <c r="AU19" s="132">
        <f t="shared" si="2"/>
      </c>
      <c r="AV19" s="132">
        <f t="shared" si="3"/>
        <v>0</v>
      </c>
      <c r="AW19" s="133">
        <f t="shared" si="4"/>
        <v>0</v>
      </c>
    </row>
    <row r="20" spans="1:49" ht="15" customHeight="1" hidden="1">
      <c r="A20" s="153"/>
      <c r="B20" s="153"/>
      <c r="C20" s="153"/>
      <c r="D20" s="176"/>
      <c r="E20" s="154"/>
      <c r="F20" s="154"/>
      <c r="G20" s="195">
        <f>E20+F20*V!$E$20</f>
        <v>0</v>
      </c>
      <c r="H20" s="154"/>
      <c r="I20" s="154"/>
      <c r="J20" s="195">
        <f>H20+I20*V!$E$20</f>
        <v>0</v>
      </c>
      <c r="K20" s="183"/>
      <c r="L20" s="188">
        <f t="shared" si="0"/>
        <v>0</v>
      </c>
      <c r="M20" s="153"/>
      <c r="N20" s="165"/>
      <c r="O20" s="108" t="s">
        <v>20</v>
      </c>
      <c r="P20" s="157"/>
      <c r="Q20" s="158"/>
      <c r="R20" s="214"/>
      <c r="S20" s="160"/>
      <c r="T20" s="154"/>
      <c r="U20" s="154"/>
      <c r="V20" s="23">
        <f>T20+U20*V!$E$20</f>
        <v>0</v>
      </c>
      <c r="W20" s="154"/>
      <c r="X20" s="154"/>
      <c r="Y20" s="23">
        <f>W20+X20*V!$E$20</f>
        <v>0</v>
      </c>
      <c r="Z20" s="154"/>
      <c r="AA20" s="154"/>
      <c r="AB20" s="23">
        <f>Z20+AA20*V!$E$20</f>
        <v>0</v>
      </c>
      <c r="AC20" s="79"/>
      <c r="AE20" s="153"/>
      <c r="AF20" s="153"/>
      <c r="AG20" s="162">
        <f t="shared" si="1"/>
        <v>0</v>
      </c>
      <c r="AH20" s="162">
        <f t="shared" si="5"/>
        <v>0</v>
      </c>
      <c r="AI20" s="126">
        <v>11</v>
      </c>
      <c r="AJ20" s="93"/>
      <c r="AK20" s="98"/>
      <c r="AL20" s="99"/>
      <c r="AM20" s="76"/>
      <c r="AN20" s="93"/>
      <c r="AO20" s="98"/>
      <c r="AP20" s="99"/>
      <c r="AQ20" s="76"/>
      <c r="AR20" s="93"/>
      <c r="AS20" s="98"/>
      <c r="AT20" s="99"/>
      <c r="AU20" s="132">
        <f t="shared" si="2"/>
      </c>
      <c r="AV20" s="132">
        <f t="shared" si="3"/>
        <v>0</v>
      </c>
      <c r="AW20" s="133">
        <f t="shared" si="4"/>
        <v>0</v>
      </c>
    </row>
    <row r="21" spans="1:49" ht="15" customHeight="1" hidden="1" thickBot="1">
      <c r="A21" s="153"/>
      <c r="B21" s="153"/>
      <c r="C21" s="153"/>
      <c r="D21" s="176"/>
      <c r="E21" s="154"/>
      <c r="F21" s="154"/>
      <c r="G21" s="195">
        <f>E21+F21*V!$E$20</f>
        <v>0</v>
      </c>
      <c r="H21" s="154"/>
      <c r="I21" s="154"/>
      <c r="J21" s="195">
        <f>H21+I21*V!$E$20</f>
        <v>0</v>
      </c>
      <c r="K21" s="183"/>
      <c r="L21" s="188">
        <f t="shared" si="0"/>
        <v>0</v>
      </c>
      <c r="M21" s="153"/>
      <c r="N21" s="165"/>
      <c r="P21" s="101"/>
      <c r="Q21" s="101"/>
      <c r="AE21" s="153"/>
      <c r="AF21" s="153"/>
      <c r="AG21" s="162">
        <f t="shared" si="1"/>
        <v>0</v>
      </c>
      <c r="AH21" s="162">
        <f t="shared" si="5"/>
        <v>0</v>
      </c>
      <c r="AI21" s="126">
        <v>12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132">
        <f t="shared" si="2"/>
      </c>
      <c r="AV21" s="132">
        <f t="shared" si="3"/>
        <v>0</v>
      </c>
      <c r="AW21" s="133">
        <f t="shared" si="4"/>
        <v>0</v>
      </c>
    </row>
    <row r="22" spans="1:49" ht="15" customHeight="1" hidden="1" thickBot="1">
      <c r="A22" s="153"/>
      <c r="B22" s="153"/>
      <c r="C22" s="153"/>
      <c r="D22" s="176"/>
      <c r="E22" s="154"/>
      <c r="F22" s="154"/>
      <c r="G22" s="195">
        <f>E22+F22*V!$E$20</f>
        <v>0</v>
      </c>
      <c r="H22" s="154"/>
      <c r="I22" s="154"/>
      <c r="J22" s="195">
        <f>H22+I22*V!$E$20</f>
        <v>0</v>
      </c>
      <c r="K22" s="183"/>
      <c r="L22" s="188">
        <f t="shared" si="0"/>
        <v>0</v>
      </c>
      <c r="M22" s="153"/>
      <c r="N22" s="165"/>
      <c r="O22" s="109"/>
      <c r="P22" s="85" t="s">
        <v>93</v>
      </c>
      <c r="Q22" s="86"/>
      <c r="AE22" s="153"/>
      <c r="AF22" s="153"/>
      <c r="AG22" s="162">
        <f t="shared" si="1"/>
        <v>0</v>
      </c>
      <c r="AH22" s="162">
        <f t="shared" si="5"/>
        <v>0</v>
      </c>
      <c r="AI22" s="126">
        <v>13</v>
      </c>
      <c r="AJ22" s="9"/>
      <c r="AK22" s="9"/>
      <c r="AL22" s="9"/>
      <c r="AM22" s="76"/>
      <c r="AN22" s="9"/>
      <c r="AO22" s="9"/>
      <c r="AP22" s="9"/>
      <c r="AQ22" s="76"/>
      <c r="AR22" s="9"/>
      <c r="AS22" s="9"/>
      <c r="AT22" s="9"/>
      <c r="AU22" s="132">
        <f t="shared" si="2"/>
      </c>
      <c r="AV22" s="132">
        <f t="shared" si="3"/>
        <v>0</v>
      </c>
      <c r="AW22" s="133">
        <f t="shared" si="4"/>
        <v>0</v>
      </c>
    </row>
    <row r="23" spans="1:49" ht="15" customHeight="1" hidden="1">
      <c r="A23" s="153"/>
      <c r="B23" s="153"/>
      <c r="C23" s="153"/>
      <c r="D23" s="176"/>
      <c r="E23" s="154"/>
      <c r="F23" s="154"/>
      <c r="G23" s="195">
        <f>E23+F23*V!$E$20</f>
        <v>0</v>
      </c>
      <c r="H23" s="154"/>
      <c r="I23" s="154"/>
      <c r="J23" s="195">
        <f>H23+I23*V!$E$20</f>
        <v>0</v>
      </c>
      <c r="K23" s="183"/>
      <c r="L23" s="188">
        <f t="shared" si="0"/>
        <v>0</v>
      </c>
      <c r="M23" s="153"/>
      <c r="N23" s="165"/>
      <c r="O23" s="108" t="s">
        <v>11</v>
      </c>
      <c r="P23" s="156"/>
      <c r="Q23" s="156"/>
      <c r="R23" s="213"/>
      <c r="S23" s="159"/>
      <c r="T23" s="154"/>
      <c r="U23" s="154"/>
      <c r="V23" s="23">
        <f>T23+U23*V!$E$20</f>
        <v>0</v>
      </c>
      <c r="W23" s="154"/>
      <c r="X23" s="154"/>
      <c r="Y23" s="23">
        <f>W23+X23*V!$E$20</f>
        <v>0</v>
      </c>
      <c r="Z23" s="154"/>
      <c r="AA23" s="154"/>
      <c r="AB23" s="23">
        <f>Z23+AA23*V!$E$20</f>
        <v>0</v>
      </c>
      <c r="AC23" s="79"/>
      <c r="AE23" s="153"/>
      <c r="AF23" s="153"/>
      <c r="AG23" s="162">
        <f t="shared" si="1"/>
        <v>0</v>
      </c>
      <c r="AH23" s="162">
        <f t="shared" si="5"/>
        <v>0</v>
      </c>
      <c r="AI23" s="126">
        <v>14</v>
      </c>
      <c r="AJ23" s="9"/>
      <c r="AK23" s="9"/>
      <c r="AL23" s="9"/>
      <c r="AM23" s="93"/>
      <c r="AN23" s="9"/>
      <c r="AO23" s="9"/>
      <c r="AP23" s="9"/>
      <c r="AQ23" s="93"/>
      <c r="AR23" s="9"/>
      <c r="AS23" s="9"/>
      <c r="AT23" s="9"/>
      <c r="AU23" s="132">
        <f t="shared" si="2"/>
      </c>
      <c r="AV23" s="132">
        <f t="shared" si="3"/>
        <v>0</v>
      </c>
      <c r="AW23" s="133">
        <f t="shared" si="4"/>
        <v>0</v>
      </c>
    </row>
    <row r="24" spans="1:49" ht="15" customHeight="1" hidden="1" thickBot="1">
      <c r="A24" s="153"/>
      <c r="B24" s="153"/>
      <c r="C24" s="153"/>
      <c r="D24" s="176"/>
      <c r="E24" s="154"/>
      <c r="F24" s="154"/>
      <c r="G24" s="195">
        <f>E24+F24*V!$E$20</f>
        <v>0</v>
      </c>
      <c r="H24" s="154"/>
      <c r="I24" s="154"/>
      <c r="J24" s="195">
        <f>H24+I24*V!$E$20</f>
        <v>0</v>
      </c>
      <c r="K24" s="183"/>
      <c r="L24" s="188">
        <f t="shared" si="0"/>
        <v>0</v>
      </c>
      <c r="M24" s="153"/>
      <c r="N24" s="165"/>
      <c r="O24" s="108" t="s">
        <v>12</v>
      </c>
      <c r="P24" s="157"/>
      <c r="Q24" s="158"/>
      <c r="R24" s="214"/>
      <c r="S24" s="160"/>
      <c r="T24" s="154"/>
      <c r="U24" s="154"/>
      <c r="V24" s="23">
        <f>T24+U24*V!$E$20</f>
        <v>0</v>
      </c>
      <c r="W24" s="154"/>
      <c r="X24" s="154"/>
      <c r="Y24" s="23">
        <f>W24+X24*V!$E$20</f>
        <v>0</v>
      </c>
      <c r="Z24" s="154"/>
      <c r="AA24" s="154"/>
      <c r="AB24" s="23">
        <f>Z24+AA24*V!$E$20</f>
        <v>0</v>
      </c>
      <c r="AC24" s="79"/>
      <c r="AE24" s="153"/>
      <c r="AF24" s="153"/>
      <c r="AG24" s="162">
        <f t="shared" si="1"/>
        <v>0</v>
      </c>
      <c r="AH24" s="162">
        <f t="shared" si="5"/>
        <v>0</v>
      </c>
      <c r="AI24" s="126">
        <v>15</v>
      </c>
      <c r="AJ24" s="9"/>
      <c r="AK24" s="9"/>
      <c r="AL24" s="9"/>
      <c r="AM24" s="93"/>
      <c r="AN24" s="9"/>
      <c r="AO24" s="9"/>
      <c r="AP24" s="9"/>
      <c r="AQ24" s="93"/>
      <c r="AR24" s="9"/>
      <c r="AS24" s="9"/>
      <c r="AT24" s="9"/>
      <c r="AU24" s="132">
        <f t="shared" si="2"/>
      </c>
      <c r="AV24" s="132">
        <f t="shared" si="3"/>
        <v>0</v>
      </c>
      <c r="AW24" s="133">
        <f t="shared" si="4"/>
        <v>0</v>
      </c>
    </row>
    <row r="25" spans="1:49" ht="15" customHeight="1" hidden="1" thickBot="1">
      <c r="A25" s="153"/>
      <c r="B25" s="153"/>
      <c r="C25" s="153"/>
      <c r="D25" s="176"/>
      <c r="E25" s="154"/>
      <c r="F25" s="154"/>
      <c r="G25" s="195">
        <f>E25+F25*V!$E$20</f>
        <v>0</v>
      </c>
      <c r="H25" s="154"/>
      <c r="I25" s="154"/>
      <c r="J25" s="195">
        <f>H25+I25*V!$E$20</f>
        <v>0</v>
      </c>
      <c r="K25" s="183"/>
      <c r="L25" s="188">
        <f t="shared" si="0"/>
        <v>0</v>
      </c>
      <c r="M25" s="153"/>
      <c r="N25" s="165"/>
      <c r="O25" s="107"/>
      <c r="P25" s="85" t="s">
        <v>94</v>
      </c>
      <c r="Q25" s="86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79"/>
      <c r="AD25" s="79"/>
      <c r="AE25" s="153"/>
      <c r="AF25" s="153"/>
      <c r="AG25" s="162">
        <f t="shared" si="1"/>
        <v>0</v>
      </c>
      <c r="AH25" s="162">
        <f t="shared" si="5"/>
        <v>0</v>
      </c>
      <c r="AI25" s="126">
        <v>16</v>
      </c>
      <c r="AJ25" s="9"/>
      <c r="AK25" s="9"/>
      <c r="AL25" s="9"/>
      <c r="AM25" s="93"/>
      <c r="AN25" s="9"/>
      <c r="AO25" s="9"/>
      <c r="AP25" s="9"/>
      <c r="AQ25" s="93"/>
      <c r="AR25" s="9"/>
      <c r="AS25" s="9"/>
      <c r="AT25" s="9"/>
      <c r="AU25" s="132">
        <f>A25&amp;B25</f>
      </c>
      <c r="AV25" s="132">
        <f>C25</f>
        <v>0</v>
      </c>
      <c r="AW25" s="133">
        <f>L25</f>
        <v>0</v>
      </c>
    </row>
    <row r="26" spans="1:49" ht="15" customHeight="1" hidden="1">
      <c r="A26" s="153"/>
      <c r="B26" s="153"/>
      <c r="C26" s="153"/>
      <c r="D26" s="176"/>
      <c r="E26" s="154"/>
      <c r="F26" s="154"/>
      <c r="G26" s="195">
        <f>E26+F26*V!$E$20</f>
        <v>0</v>
      </c>
      <c r="H26" s="154"/>
      <c r="I26" s="154"/>
      <c r="J26" s="195">
        <f>H26+I26*V!$E$20</f>
        <v>0</v>
      </c>
      <c r="K26" s="183"/>
      <c r="L26" s="188">
        <f t="shared" si="0"/>
        <v>0</v>
      </c>
      <c r="M26" s="153"/>
      <c r="N26" s="165"/>
      <c r="O26" s="108" t="s">
        <v>13</v>
      </c>
      <c r="P26" s="156"/>
      <c r="Q26" s="156"/>
      <c r="R26" s="213"/>
      <c r="S26" s="159"/>
      <c r="T26" s="154"/>
      <c r="U26" s="154"/>
      <c r="V26" s="23">
        <f>T26+U26*V!$E$20</f>
        <v>0</v>
      </c>
      <c r="W26" s="154"/>
      <c r="X26" s="154"/>
      <c r="Y26" s="23">
        <f>W26+X26*V!$E$20</f>
        <v>0</v>
      </c>
      <c r="Z26" s="154"/>
      <c r="AA26" s="154"/>
      <c r="AB26" s="23">
        <f>Z26+AA26*V!$E$20</f>
        <v>0</v>
      </c>
      <c r="AC26" s="79"/>
      <c r="AD26" s="79"/>
      <c r="AE26" s="153"/>
      <c r="AF26" s="153"/>
      <c r="AG26" s="162">
        <f t="shared" si="1"/>
        <v>0</v>
      </c>
      <c r="AH26" s="162">
        <f t="shared" si="5"/>
        <v>0</v>
      </c>
      <c r="AI26" s="126">
        <v>17</v>
      </c>
      <c r="AJ26" s="9"/>
      <c r="AK26" s="9"/>
      <c r="AL26" s="9"/>
      <c r="AM26" s="93"/>
      <c r="AN26" s="9"/>
      <c r="AO26" s="9"/>
      <c r="AP26" s="9"/>
      <c r="AQ26" s="93"/>
      <c r="AR26" s="9"/>
      <c r="AS26" s="9"/>
      <c r="AT26" s="9"/>
      <c r="AU26" s="132">
        <f aca="true" t="shared" si="6" ref="AU26:AU39">A26&amp;B26</f>
      </c>
      <c r="AV26" s="132">
        <f aca="true" t="shared" si="7" ref="AV26:AV39">C26</f>
        <v>0</v>
      </c>
      <c r="AW26" s="133">
        <f aca="true" t="shared" si="8" ref="AW26:AW39">L26</f>
        <v>0</v>
      </c>
    </row>
    <row r="27" spans="1:49" ht="15" customHeight="1" hidden="1">
      <c r="A27" s="153"/>
      <c r="B27" s="153"/>
      <c r="C27" s="153"/>
      <c r="D27" s="176"/>
      <c r="E27" s="154"/>
      <c r="F27" s="154"/>
      <c r="G27" s="195">
        <f>E27+F27*V!$E$20</f>
        <v>0</v>
      </c>
      <c r="H27" s="154"/>
      <c r="I27" s="154"/>
      <c r="J27" s="195">
        <f>H27+I27*V!$E$20</f>
        <v>0</v>
      </c>
      <c r="K27" s="183"/>
      <c r="L27" s="188">
        <f t="shared" si="0"/>
        <v>0</v>
      </c>
      <c r="M27" s="153"/>
      <c r="N27" s="165"/>
      <c r="O27" s="108" t="s">
        <v>14</v>
      </c>
      <c r="P27" s="157"/>
      <c r="Q27" s="158"/>
      <c r="R27" s="214"/>
      <c r="S27" s="160"/>
      <c r="T27" s="154"/>
      <c r="U27" s="154"/>
      <c r="V27" s="23">
        <f>T27+U27*V!$E$20</f>
        <v>0</v>
      </c>
      <c r="W27" s="154"/>
      <c r="X27" s="154"/>
      <c r="Y27" s="23">
        <f>W27+X27*V!$E$20</f>
        <v>0</v>
      </c>
      <c r="Z27" s="154"/>
      <c r="AA27" s="154"/>
      <c r="AB27" s="23">
        <f>Z27+AA27*V!$E$20</f>
        <v>0</v>
      </c>
      <c r="AC27" s="79"/>
      <c r="AD27" s="79"/>
      <c r="AE27" s="153"/>
      <c r="AF27" s="153"/>
      <c r="AG27" s="162">
        <f t="shared" si="1"/>
        <v>0</v>
      </c>
      <c r="AH27" s="162">
        <f t="shared" si="5"/>
        <v>0</v>
      </c>
      <c r="AI27" s="126">
        <v>18</v>
      </c>
      <c r="AJ27" s="9"/>
      <c r="AK27" s="9"/>
      <c r="AL27" s="9"/>
      <c r="AM27" s="93"/>
      <c r="AN27" s="9"/>
      <c r="AO27" s="9"/>
      <c r="AP27" s="9"/>
      <c r="AQ27" s="93"/>
      <c r="AR27" s="9"/>
      <c r="AS27" s="9"/>
      <c r="AT27" s="9"/>
      <c r="AU27" s="132">
        <f t="shared" si="6"/>
      </c>
      <c r="AV27" s="132">
        <f t="shared" si="7"/>
        <v>0</v>
      </c>
      <c r="AW27" s="133">
        <f t="shared" si="8"/>
        <v>0</v>
      </c>
    </row>
    <row r="28" spans="1:49" ht="15" customHeight="1" hidden="1" thickBot="1">
      <c r="A28" s="153"/>
      <c r="B28" s="153"/>
      <c r="C28" s="153"/>
      <c r="D28" s="176"/>
      <c r="E28" s="154"/>
      <c r="F28" s="154"/>
      <c r="G28" s="195">
        <f>E28+F28*V!$E$20</f>
        <v>0</v>
      </c>
      <c r="H28" s="154"/>
      <c r="I28" s="154"/>
      <c r="J28" s="195">
        <f>H28+I28*V!$E$20</f>
        <v>0</v>
      </c>
      <c r="K28" s="183"/>
      <c r="L28" s="188">
        <f t="shared" si="0"/>
        <v>0</v>
      </c>
      <c r="M28" s="153"/>
      <c r="N28" s="165"/>
      <c r="P28" s="94"/>
      <c r="Q28" s="95"/>
      <c r="AD28" s="79"/>
      <c r="AE28" s="153"/>
      <c r="AF28" s="153"/>
      <c r="AG28" s="162">
        <f t="shared" si="1"/>
        <v>0</v>
      </c>
      <c r="AH28" s="162">
        <f t="shared" si="5"/>
        <v>0</v>
      </c>
      <c r="AI28" s="126">
        <v>19</v>
      </c>
      <c r="AJ28" s="9"/>
      <c r="AK28" s="9"/>
      <c r="AL28" s="9"/>
      <c r="AM28" s="93"/>
      <c r="AN28" s="9"/>
      <c r="AO28" s="9"/>
      <c r="AP28" s="9"/>
      <c r="AQ28" s="93"/>
      <c r="AR28" s="9"/>
      <c r="AS28" s="9"/>
      <c r="AT28" s="9"/>
      <c r="AU28" s="132">
        <f t="shared" si="6"/>
      </c>
      <c r="AV28" s="132">
        <f t="shared" si="7"/>
        <v>0</v>
      </c>
      <c r="AW28" s="133">
        <f t="shared" si="8"/>
        <v>0</v>
      </c>
    </row>
    <row r="29" spans="1:49" ht="15" customHeight="1" hidden="1" thickBot="1">
      <c r="A29" s="153"/>
      <c r="B29" s="153"/>
      <c r="C29" s="153"/>
      <c r="D29" s="176"/>
      <c r="E29" s="154"/>
      <c r="F29" s="154"/>
      <c r="G29" s="195">
        <f>E29+F29*V!$E$20</f>
        <v>0</v>
      </c>
      <c r="H29" s="154"/>
      <c r="I29" s="154"/>
      <c r="J29" s="195">
        <f>H29+I29*V!$E$20</f>
        <v>0</v>
      </c>
      <c r="K29" s="183"/>
      <c r="L29" s="188">
        <f t="shared" si="0"/>
        <v>0</v>
      </c>
      <c r="M29" s="153"/>
      <c r="N29" s="165"/>
      <c r="O29" s="109"/>
      <c r="P29" s="85" t="s">
        <v>95</v>
      </c>
      <c r="Q29" s="86"/>
      <c r="AD29" s="79"/>
      <c r="AE29" s="153"/>
      <c r="AF29" s="153"/>
      <c r="AG29" s="162">
        <f t="shared" si="1"/>
        <v>0</v>
      </c>
      <c r="AH29" s="162">
        <f t="shared" si="5"/>
        <v>0</v>
      </c>
      <c r="AI29" s="126">
        <v>20</v>
      </c>
      <c r="AJ29" s="9"/>
      <c r="AK29" s="9"/>
      <c r="AL29" s="9"/>
      <c r="AM29" s="93"/>
      <c r="AN29" s="9"/>
      <c r="AO29" s="9"/>
      <c r="AP29" s="9"/>
      <c r="AQ29" s="93"/>
      <c r="AR29" s="9"/>
      <c r="AS29" s="9"/>
      <c r="AT29" s="9"/>
      <c r="AU29" s="132">
        <f t="shared" si="6"/>
      </c>
      <c r="AV29" s="132">
        <f t="shared" si="7"/>
        <v>0</v>
      </c>
      <c r="AW29" s="133">
        <f t="shared" si="8"/>
        <v>0</v>
      </c>
    </row>
    <row r="30" spans="1:49" ht="15" customHeight="1" hidden="1">
      <c r="A30" s="153"/>
      <c r="B30" s="153"/>
      <c r="C30" s="153"/>
      <c r="D30" s="176"/>
      <c r="E30" s="154"/>
      <c r="F30" s="154"/>
      <c r="G30" s="195">
        <f>E30+F30*V!$E$20</f>
        <v>0</v>
      </c>
      <c r="H30" s="154"/>
      <c r="I30" s="154"/>
      <c r="J30" s="195">
        <f>H30+I30*V!$E$20</f>
        <v>0</v>
      </c>
      <c r="K30" s="183"/>
      <c r="L30" s="188">
        <f t="shared" si="0"/>
        <v>0</v>
      </c>
      <c r="M30" s="153"/>
      <c r="N30" s="165"/>
      <c r="O30" s="107"/>
      <c r="P30" s="157"/>
      <c r="Q30" s="158"/>
      <c r="R30" s="213"/>
      <c r="S30" s="161"/>
      <c r="T30" s="154"/>
      <c r="U30" s="154"/>
      <c r="V30" s="23">
        <f>T30+U30*V!$E$20</f>
        <v>0</v>
      </c>
      <c r="W30" s="154"/>
      <c r="X30" s="154"/>
      <c r="Y30" s="23">
        <f>W30+X30*V!$E$20</f>
        <v>0</v>
      </c>
      <c r="Z30" s="154"/>
      <c r="AA30" s="154"/>
      <c r="AB30" s="23">
        <f>Z30+AA30*V!$E$20</f>
        <v>0</v>
      </c>
      <c r="AC30" s="79"/>
      <c r="AD30" s="79"/>
      <c r="AE30" s="153"/>
      <c r="AF30" s="153"/>
      <c r="AG30" s="162">
        <f t="shared" si="1"/>
        <v>0</v>
      </c>
      <c r="AH30" s="162">
        <f t="shared" si="5"/>
        <v>0</v>
      </c>
      <c r="AI30" s="126">
        <v>21</v>
      </c>
      <c r="AJ30" s="9"/>
      <c r="AK30" s="9"/>
      <c r="AL30" s="9"/>
      <c r="AM30" s="93"/>
      <c r="AN30" s="9"/>
      <c r="AO30" s="9"/>
      <c r="AP30" s="9"/>
      <c r="AQ30" s="93"/>
      <c r="AR30" s="9"/>
      <c r="AS30" s="9"/>
      <c r="AT30" s="9"/>
      <c r="AU30" s="132">
        <f t="shared" si="6"/>
      </c>
      <c r="AV30" s="132">
        <f t="shared" si="7"/>
        <v>0</v>
      </c>
      <c r="AW30" s="133">
        <f t="shared" si="8"/>
        <v>0</v>
      </c>
    </row>
    <row r="31" spans="1:49" ht="15" customHeight="1" hidden="1" thickBot="1">
      <c r="A31" s="153"/>
      <c r="B31" s="153"/>
      <c r="C31" s="153"/>
      <c r="D31" s="176"/>
      <c r="E31" s="154"/>
      <c r="F31" s="154"/>
      <c r="G31" s="195">
        <f>E31+F31*V!$E$20</f>
        <v>0</v>
      </c>
      <c r="H31" s="154"/>
      <c r="I31" s="154"/>
      <c r="J31" s="195">
        <f>H31+I31*V!$E$20</f>
        <v>0</v>
      </c>
      <c r="K31" s="183"/>
      <c r="L31" s="188">
        <f t="shared" si="0"/>
        <v>0</v>
      </c>
      <c r="M31" s="153"/>
      <c r="N31" s="165"/>
      <c r="O31" s="107"/>
      <c r="P31" s="156"/>
      <c r="Q31" s="156"/>
      <c r="R31" s="214"/>
      <c r="S31" s="159"/>
      <c r="T31" s="154"/>
      <c r="U31" s="154"/>
      <c r="V31" s="23">
        <f>T31+U31*V!$E$20</f>
        <v>0</v>
      </c>
      <c r="W31" s="154"/>
      <c r="X31" s="154"/>
      <c r="Y31" s="23">
        <f>W31+X31*V!$E$20</f>
        <v>0</v>
      </c>
      <c r="Z31" s="154"/>
      <c r="AA31" s="154"/>
      <c r="AB31" s="23">
        <f>Z31+AA31*V!$E$20</f>
        <v>0</v>
      </c>
      <c r="AC31" s="79"/>
      <c r="AD31" s="79"/>
      <c r="AE31" s="153"/>
      <c r="AF31" s="153"/>
      <c r="AG31" s="162">
        <f t="shared" si="1"/>
        <v>0</v>
      </c>
      <c r="AH31" s="162">
        <f t="shared" si="5"/>
        <v>0</v>
      </c>
      <c r="AI31" s="126">
        <v>22</v>
      </c>
      <c r="AJ31" s="9"/>
      <c r="AK31" s="9"/>
      <c r="AL31" s="9"/>
      <c r="AM31" s="93"/>
      <c r="AN31" s="9"/>
      <c r="AO31" s="9"/>
      <c r="AP31" s="9"/>
      <c r="AQ31" s="93"/>
      <c r="AR31" s="9"/>
      <c r="AS31" s="9"/>
      <c r="AT31" s="9"/>
      <c r="AU31" s="132">
        <f t="shared" si="6"/>
      </c>
      <c r="AV31" s="132">
        <f t="shared" si="7"/>
        <v>0</v>
      </c>
      <c r="AW31" s="133">
        <f t="shared" si="8"/>
        <v>0</v>
      </c>
    </row>
    <row r="32" spans="1:49" ht="15" customHeight="1" hidden="1" thickBot="1">
      <c r="A32" s="153"/>
      <c r="B32" s="153"/>
      <c r="C32" s="153"/>
      <c r="D32" s="176"/>
      <c r="E32" s="154"/>
      <c r="F32" s="154"/>
      <c r="G32" s="195">
        <f>E32+F32*V!$E$20</f>
        <v>0</v>
      </c>
      <c r="H32" s="154"/>
      <c r="I32" s="154"/>
      <c r="J32" s="195">
        <f>H32+I32*V!$E$20</f>
        <v>0</v>
      </c>
      <c r="K32" s="183"/>
      <c r="L32" s="188">
        <f t="shared" si="0"/>
        <v>0</v>
      </c>
      <c r="M32" s="153"/>
      <c r="N32" s="165"/>
      <c r="O32" s="107"/>
      <c r="P32" s="85" t="s">
        <v>96</v>
      </c>
      <c r="Q32" s="86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79"/>
      <c r="AE32" s="153"/>
      <c r="AF32" s="153"/>
      <c r="AG32" s="162">
        <f t="shared" si="1"/>
        <v>0</v>
      </c>
      <c r="AH32" s="162">
        <f t="shared" si="5"/>
        <v>0</v>
      </c>
      <c r="AI32" s="126">
        <v>23</v>
      </c>
      <c r="AJ32" s="9"/>
      <c r="AK32" s="9"/>
      <c r="AL32" s="9"/>
      <c r="AM32" s="93"/>
      <c r="AN32" s="9"/>
      <c r="AO32" s="9"/>
      <c r="AP32" s="9"/>
      <c r="AQ32" s="93"/>
      <c r="AR32" s="9"/>
      <c r="AS32" s="9"/>
      <c r="AT32" s="9"/>
      <c r="AU32" s="132">
        <f t="shared" si="6"/>
      </c>
      <c r="AV32" s="132">
        <f t="shared" si="7"/>
        <v>0</v>
      </c>
      <c r="AW32" s="133">
        <f t="shared" si="8"/>
        <v>0</v>
      </c>
    </row>
    <row r="33" spans="1:49" ht="15" customHeight="1" hidden="1">
      <c r="A33" s="153"/>
      <c r="B33" s="153"/>
      <c r="C33" s="153"/>
      <c r="D33" s="176"/>
      <c r="E33" s="154"/>
      <c r="F33" s="154"/>
      <c r="G33" s="195">
        <f>E33+F33*V!$E$20</f>
        <v>0</v>
      </c>
      <c r="H33" s="154"/>
      <c r="I33" s="154"/>
      <c r="J33" s="195">
        <f>H33+I33*V!$E$20</f>
        <v>0</v>
      </c>
      <c r="K33" s="183"/>
      <c r="L33" s="188">
        <f t="shared" si="0"/>
        <v>0</v>
      </c>
      <c r="M33" s="153"/>
      <c r="N33" s="165"/>
      <c r="O33" s="107"/>
      <c r="P33" s="156"/>
      <c r="Q33" s="156"/>
      <c r="R33" s="213"/>
      <c r="S33" s="160"/>
      <c r="T33" s="154"/>
      <c r="U33" s="154"/>
      <c r="V33" s="23">
        <f>T33+U33*V!$E$20</f>
        <v>0</v>
      </c>
      <c r="W33" s="154"/>
      <c r="X33" s="154"/>
      <c r="Y33" s="23">
        <f>W33+X33*V!$E$20</f>
        <v>0</v>
      </c>
      <c r="Z33" s="154"/>
      <c r="AA33" s="154"/>
      <c r="AB33" s="23">
        <f>Z33+AA33*V!$E$20</f>
        <v>0</v>
      </c>
      <c r="AC33" s="79"/>
      <c r="AD33" s="79"/>
      <c r="AE33" s="153"/>
      <c r="AF33" s="153"/>
      <c r="AG33" s="162">
        <f t="shared" si="1"/>
        <v>0</v>
      </c>
      <c r="AH33" s="162">
        <f t="shared" si="5"/>
        <v>0</v>
      </c>
      <c r="AI33" s="126">
        <v>24</v>
      </c>
      <c r="AJ33" s="9"/>
      <c r="AK33" s="9"/>
      <c r="AL33" s="9"/>
      <c r="AM33" s="93"/>
      <c r="AN33" s="9"/>
      <c r="AO33" s="9"/>
      <c r="AP33" s="9"/>
      <c r="AQ33" s="93"/>
      <c r="AR33" s="9"/>
      <c r="AS33" s="9"/>
      <c r="AT33" s="9"/>
      <c r="AU33" s="132">
        <f t="shared" si="6"/>
      </c>
      <c r="AV33" s="132">
        <f t="shared" si="7"/>
        <v>0</v>
      </c>
      <c r="AW33" s="133">
        <f t="shared" si="8"/>
        <v>0</v>
      </c>
    </row>
    <row r="34" spans="1:49" ht="15" customHeight="1" hidden="1">
      <c r="A34" s="153"/>
      <c r="B34" s="153"/>
      <c r="C34" s="153"/>
      <c r="D34" s="176"/>
      <c r="E34" s="154"/>
      <c r="F34" s="154"/>
      <c r="G34" s="195">
        <f>E34+F34*V!$E$20</f>
        <v>0</v>
      </c>
      <c r="H34" s="154"/>
      <c r="I34" s="154"/>
      <c r="J34" s="195">
        <f>H34+I34*V!$E$20</f>
        <v>0</v>
      </c>
      <c r="K34" s="183"/>
      <c r="L34" s="188">
        <f t="shared" si="0"/>
        <v>0</v>
      </c>
      <c r="M34" s="153"/>
      <c r="N34" s="165"/>
      <c r="O34" s="107"/>
      <c r="P34" s="157"/>
      <c r="Q34" s="158"/>
      <c r="R34" s="214"/>
      <c r="S34" s="159"/>
      <c r="T34" s="154"/>
      <c r="U34" s="154"/>
      <c r="V34" s="23">
        <f>T34+U34*V!$E$20</f>
        <v>0</v>
      </c>
      <c r="W34" s="154"/>
      <c r="X34" s="154"/>
      <c r="Y34" s="23">
        <f>W34+X34*V!$E$20</f>
        <v>0</v>
      </c>
      <c r="Z34" s="154"/>
      <c r="AA34" s="154"/>
      <c r="AB34" s="23">
        <f>Z34+AA34*V!$E$20</f>
        <v>0</v>
      </c>
      <c r="AC34" s="79"/>
      <c r="AD34" s="79"/>
      <c r="AE34" s="153"/>
      <c r="AF34" s="153"/>
      <c r="AG34" s="162">
        <f t="shared" si="1"/>
        <v>0</v>
      </c>
      <c r="AH34" s="162">
        <f t="shared" si="5"/>
        <v>0</v>
      </c>
      <c r="AI34" s="126">
        <v>25</v>
      </c>
      <c r="AJ34" s="9"/>
      <c r="AK34" s="9"/>
      <c r="AL34" s="9"/>
      <c r="AM34" s="93"/>
      <c r="AN34" s="9"/>
      <c r="AO34" s="9"/>
      <c r="AP34" s="9"/>
      <c r="AQ34" s="93"/>
      <c r="AR34" s="9"/>
      <c r="AS34" s="9"/>
      <c r="AT34" s="9"/>
      <c r="AU34" s="132">
        <f t="shared" si="6"/>
      </c>
      <c r="AV34" s="132">
        <f t="shared" si="7"/>
        <v>0</v>
      </c>
      <c r="AW34" s="133">
        <f t="shared" si="8"/>
        <v>0</v>
      </c>
    </row>
    <row r="35" spans="1:49" ht="15" customHeight="1" hidden="1">
      <c r="A35" s="153"/>
      <c r="B35" s="153"/>
      <c r="C35" s="153"/>
      <c r="D35" s="176"/>
      <c r="E35" s="154"/>
      <c r="F35" s="154"/>
      <c r="G35" s="195">
        <f>E35+F35*V!$E$20</f>
        <v>0</v>
      </c>
      <c r="H35" s="154"/>
      <c r="I35" s="154"/>
      <c r="J35" s="195">
        <f>H35+I35*V!$E$20</f>
        <v>0</v>
      </c>
      <c r="K35" s="183"/>
      <c r="L35" s="188">
        <f t="shared" si="0"/>
        <v>0</v>
      </c>
      <c r="M35" s="153"/>
      <c r="N35" s="165"/>
      <c r="O35" s="79"/>
      <c r="P35" s="1"/>
      <c r="Q35" s="1"/>
      <c r="AD35" s="79"/>
      <c r="AE35" s="79"/>
      <c r="AF35" s="79"/>
      <c r="AG35" s="134"/>
      <c r="AH35" s="134"/>
      <c r="AI35" s="79"/>
      <c r="AJ35" s="9"/>
      <c r="AK35" s="9"/>
      <c r="AL35" s="9"/>
      <c r="AM35" s="93"/>
      <c r="AN35" s="9"/>
      <c r="AO35" s="9"/>
      <c r="AP35" s="9"/>
      <c r="AQ35" s="93"/>
      <c r="AR35" s="9"/>
      <c r="AS35" s="9"/>
      <c r="AT35" s="9"/>
      <c r="AU35" s="132">
        <f t="shared" si="6"/>
      </c>
      <c r="AV35" s="132">
        <f t="shared" si="7"/>
        <v>0</v>
      </c>
      <c r="AW35" s="133">
        <f t="shared" si="8"/>
        <v>0</v>
      </c>
    </row>
    <row r="36" spans="1:49" ht="15" customHeight="1" hidden="1">
      <c r="A36" s="153"/>
      <c r="B36" s="153"/>
      <c r="C36" s="153"/>
      <c r="D36" s="176"/>
      <c r="E36" s="154"/>
      <c r="F36" s="154"/>
      <c r="G36" s="195">
        <f>E36+F36*V!$E$20</f>
        <v>0</v>
      </c>
      <c r="H36" s="154"/>
      <c r="I36" s="154"/>
      <c r="J36" s="195">
        <f>H36+I36*V!$E$20</f>
        <v>0</v>
      </c>
      <c r="K36" s="183"/>
      <c r="L36" s="188">
        <f t="shared" si="0"/>
        <v>0</v>
      </c>
      <c r="M36" s="153"/>
      <c r="N36" s="165"/>
      <c r="O36" s="79"/>
      <c r="P36" s="94"/>
      <c r="Q36" s="95"/>
      <c r="R36" s="87"/>
      <c r="S36" s="87"/>
      <c r="T36" s="90"/>
      <c r="U36" s="96"/>
      <c r="V36" s="97"/>
      <c r="W36" s="90"/>
      <c r="X36" s="96"/>
      <c r="Y36" s="97"/>
      <c r="Z36" s="90"/>
      <c r="AA36" s="96"/>
      <c r="AB36" s="97"/>
      <c r="AC36" s="79"/>
      <c r="AD36" s="79"/>
      <c r="AE36" s="102"/>
      <c r="AF36" s="102"/>
      <c r="AG36" s="102"/>
      <c r="AH36" s="102"/>
      <c r="AI36" s="102"/>
      <c r="AJ36" s="9"/>
      <c r="AK36" s="9"/>
      <c r="AL36" s="9"/>
      <c r="AM36" s="93"/>
      <c r="AN36" s="9"/>
      <c r="AO36" s="9"/>
      <c r="AP36" s="9"/>
      <c r="AQ36" s="93"/>
      <c r="AR36" s="9"/>
      <c r="AS36" s="9"/>
      <c r="AT36" s="9"/>
      <c r="AU36" s="132">
        <f t="shared" si="6"/>
      </c>
      <c r="AV36" s="132">
        <f t="shared" si="7"/>
        <v>0</v>
      </c>
      <c r="AW36" s="133">
        <f t="shared" si="8"/>
        <v>0</v>
      </c>
    </row>
    <row r="37" spans="1:49" ht="15" customHeight="1" hidden="1">
      <c r="A37" s="153"/>
      <c r="B37" s="153"/>
      <c r="C37" s="153"/>
      <c r="D37" s="176"/>
      <c r="E37" s="154"/>
      <c r="F37" s="154"/>
      <c r="G37" s="195">
        <f>E37+F37*V!$E$20</f>
        <v>0</v>
      </c>
      <c r="H37" s="154"/>
      <c r="I37" s="154"/>
      <c r="J37" s="195">
        <f>H37+I37*V!$E$20</f>
        <v>0</v>
      </c>
      <c r="K37" s="183"/>
      <c r="L37" s="188">
        <f t="shared" si="0"/>
        <v>0</v>
      </c>
      <c r="M37" s="153"/>
      <c r="N37" s="165"/>
      <c r="P37" s="1"/>
      <c r="Q37" s="1"/>
      <c r="AJ37" s="9"/>
      <c r="AK37" s="9"/>
      <c r="AL37" s="9"/>
      <c r="AM37" s="93"/>
      <c r="AN37" s="9"/>
      <c r="AO37" s="9"/>
      <c r="AP37" s="9"/>
      <c r="AQ37" s="93"/>
      <c r="AR37" s="9"/>
      <c r="AS37" s="9"/>
      <c r="AT37" s="9"/>
      <c r="AU37" s="132">
        <f t="shared" si="6"/>
      </c>
      <c r="AV37" s="132">
        <f t="shared" si="7"/>
        <v>0</v>
      </c>
      <c r="AW37" s="133">
        <f t="shared" si="8"/>
        <v>0</v>
      </c>
    </row>
    <row r="38" spans="1:49" ht="15" customHeight="1" hidden="1">
      <c r="A38" s="153"/>
      <c r="B38" s="153"/>
      <c r="C38" s="153"/>
      <c r="D38" s="176"/>
      <c r="E38" s="154"/>
      <c r="F38" s="154"/>
      <c r="G38" s="195">
        <f>E38+F38*V!$E$20</f>
        <v>0</v>
      </c>
      <c r="H38" s="154"/>
      <c r="I38" s="154"/>
      <c r="J38" s="195">
        <f>H38+I38*V!$E$20</f>
        <v>0</v>
      </c>
      <c r="K38" s="183"/>
      <c r="L38" s="188">
        <f t="shared" si="0"/>
        <v>0</v>
      </c>
      <c r="M38" s="153"/>
      <c r="N38" s="165"/>
      <c r="P38" s="1"/>
      <c r="Q38" s="1"/>
      <c r="AJ38" s="9"/>
      <c r="AK38" s="9"/>
      <c r="AL38" s="9"/>
      <c r="AM38" s="93"/>
      <c r="AN38" s="9"/>
      <c r="AO38" s="9"/>
      <c r="AP38" s="9"/>
      <c r="AQ38" s="93"/>
      <c r="AR38" s="9"/>
      <c r="AS38" s="9"/>
      <c r="AT38" s="9"/>
      <c r="AU38" s="132">
        <f t="shared" si="6"/>
      </c>
      <c r="AV38" s="132">
        <f t="shared" si="7"/>
        <v>0</v>
      </c>
      <c r="AW38" s="133">
        <f t="shared" si="8"/>
        <v>0</v>
      </c>
    </row>
    <row r="39" spans="1:49" ht="15" customHeight="1" hidden="1">
      <c r="A39" s="153"/>
      <c r="B39" s="153"/>
      <c r="C39" s="153"/>
      <c r="D39" s="176"/>
      <c r="E39" s="154"/>
      <c r="F39" s="154"/>
      <c r="G39" s="195">
        <f>E39+F39*V!$E$20</f>
        <v>0</v>
      </c>
      <c r="H39" s="154"/>
      <c r="I39" s="154"/>
      <c r="J39" s="195">
        <f>H39+I39*V!$E$20</f>
        <v>0</v>
      </c>
      <c r="K39" s="183"/>
      <c r="L39" s="188">
        <f t="shared" si="0"/>
        <v>0</v>
      </c>
      <c r="M39" s="153"/>
      <c r="N39" s="165"/>
      <c r="P39" s="1"/>
      <c r="Q39" s="1"/>
      <c r="AJ39" s="9"/>
      <c r="AK39" s="9"/>
      <c r="AL39" s="9"/>
      <c r="AM39" s="93"/>
      <c r="AN39" s="9"/>
      <c r="AO39" s="9"/>
      <c r="AP39" s="9"/>
      <c r="AQ39" s="93"/>
      <c r="AR39" s="9"/>
      <c r="AS39" s="9"/>
      <c r="AT39" s="9"/>
      <c r="AU39" s="132">
        <f t="shared" si="6"/>
      </c>
      <c r="AV39" s="132">
        <f t="shared" si="7"/>
        <v>0</v>
      </c>
      <c r="AW39" s="133">
        <f t="shared" si="8"/>
        <v>0</v>
      </c>
    </row>
    <row r="40" spans="1:46" ht="15" customHeight="1" hidden="1">
      <c r="A40" s="189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200"/>
      <c r="N40" s="159"/>
      <c r="O40" s="87"/>
      <c r="P40" s="100"/>
      <c r="Q40" s="100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ht="15" customHeight="1">
      <c r="A41" s="189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200"/>
      <c r="N41" s="159"/>
      <c r="O41" s="87"/>
      <c r="P41" s="100"/>
      <c r="Q41" s="100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ht="15" customHeight="1" thickBot="1">
      <c r="A42" s="63" t="s">
        <v>73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200"/>
      <c r="N42" s="159"/>
      <c r="O42" s="83" t="str">
        <f>A42</f>
        <v>Скоростной слалом</v>
      </c>
      <c r="Q42" s="84"/>
      <c r="R42" s="79"/>
      <c r="S42" s="79"/>
      <c r="AC42" s="79"/>
      <c r="AE42" s="83" t="s">
        <v>102</v>
      </c>
      <c r="AI42" s="76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9" ht="15" customHeight="1" thickBot="1">
      <c r="A43" s="148" t="s">
        <v>192</v>
      </c>
      <c r="B43" s="149" t="s">
        <v>172</v>
      </c>
      <c r="C43" s="149" t="s">
        <v>205</v>
      </c>
      <c r="D43" s="176"/>
      <c r="E43" s="154">
        <v>4.89</v>
      </c>
      <c r="F43" s="154">
        <v>0</v>
      </c>
      <c r="G43" s="195">
        <f>E43+F43*V!$E$20</f>
        <v>4.89</v>
      </c>
      <c r="H43" s="154">
        <v>4.81</v>
      </c>
      <c r="I43" s="154">
        <v>0</v>
      </c>
      <c r="J43" s="195">
        <f>H43+I43*V!$E$20</f>
        <v>4.81</v>
      </c>
      <c r="K43" s="183"/>
      <c r="L43" s="188">
        <f aca="true" t="shared" si="9" ref="L43:L74">MIN(J43,G43)</f>
        <v>4.81</v>
      </c>
      <c r="M43" s="153">
        <v>1</v>
      </c>
      <c r="N43" s="165"/>
      <c r="O43" s="107"/>
      <c r="P43" s="376" t="s">
        <v>103</v>
      </c>
      <c r="Q43" s="377"/>
      <c r="R43" s="87"/>
      <c r="S43" s="87"/>
      <c r="AC43" s="79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32" t="str">
        <f>A43&amp;B43</f>
        <v>ШитовАндрей</v>
      </c>
      <c r="AV43" s="132" t="str">
        <f>C43</f>
        <v>Москва</v>
      </c>
      <c r="AW43" s="133">
        <f>L43</f>
        <v>4.81</v>
      </c>
    </row>
    <row r="44" spans="1:49" ht="15" customHeight="1">
      <c r="A44" s="148" t="s">
        <v>150</v>
      </c>
      <c r="B44" s="149" t="s">
        <v>151</v>
      </c>
      <c r="C44" s="149" t="s">
        <v>205</v>
      </c>
      <c r="D44" s="176"/>
      <c r="E44" s="154">
        <v>4.95</v>
      </c>
      <c r="F44" s="154">
        <v>0</v>
      </c>
      <c r="G44" s="195">
        <f>E44+F44*V!$E$20</f>
        <v>4.95</v>
      </c>
      <c r="H44" s="154">
        <v>4.86</v>
      </c>
      <c r="I44" s="154">
        <v>0</v>
      </c>
      <c r="J44" s="195">
        <f>H44+I44*V!$E$20</f>
        <v>4.86</v>
      </c>
      <c r="K44" s="183"/>
      <c r="L44" s="188">
        <f t="shared" si="9"/>
        <v>4.86</v>
      </c>
      <c r="M44" s="153">
        <v>2</v>
      </c>
      <c r="N44" s="165"/>
      <c r="O44" s="108" t="s">
        <v>22</v>
      </c>
      <c r="P44" s="156"/>
      <c r="Q44" s="156"/>
      <c r="R44" s="213"/>
      <c r="S44" s="159"/>
      <c r="T44" s="154"/>
      <c r="U44" s="154"/>
      <c r="V44" s="23">
        <f>T44+U44*V!$E$20</f>
        <v>0</v>
      </c>
      <c r="W44" s="154"/>
      <c r="X44" s="154"/>
      <c r="Y44" s="23">
        <f>W44+X44*V!$E$20</f>
        <v>0</v>
      </c>
      <c r="Z44" s="154"/>
      <c r="AA44" s="154"/>
      <c r="AB44" s="23">
        <f>Z44+AA44*V!$E$20</f>
        <v>0</v>
      </c>
      <c r="AC44" s="79"/>
      <c r="AE44" s="156" t="s">
        <v>192</v>
      </c>
      <c r="AF44" s="156" t="s">
        <v>172</v>
      </c>
      <c r="AG44" s="162" t="str">
        <f aca="true" t="shared" si="10" ref="AG44:AG93">VLOOKUP(AE44&amp;AF44,$AU$43:$AV$93,2,FALSE)</f>
        <v>Москва</v>
      </c>
      <c r="AH44" s="217">
        <f>VLOOKUP(AE44&amp;AF44,$AU$43:$AW$93,3,FALSE)</f>
        <v>4.81</v>
      </c>
      <c r="AI44" s="123">
        <v>1</v>
      </c>
      <c r="AJ44" s="9" t="s">
        <v>43</v>
      </c>
      <c r="AK44" s="9"/>
      <c r="AL44" s="9"/>
      <c r="AM44" s="76"/>
      <c r="AN44" s="9"/>
      <c r="AO44" s="9"/>
      <c r="AP44" s="9"/>
      <c r="AQ44" s="76"/>
      <c r="AR44" s="9"/>
      <c r="AS44" s="9"/>
      <c r="AT44" s="9"/>
      <c r="AU44" s="132" t="str">
        <f aca="true" t="shared" si="11" ref="AU44:AU58">A44&amp;B44</f>
        <v>РязанцевКирилл</v>
      </c>
      <c r="AV44" s="132" t="str">
        <f aca="true" t="shared" si="12" ref="AV44:AV58">C44</f>
        <v>Москва</v>
      </c>
      <c r="AW44" s="133">
        <f aca="true" t="shared" si="13" ref="AW44:AW58">L44</f>
        <v>4.86</v>
      </c>
    </row>
    <row r="45" spans="1:49" ht="15" customHeight="1" thickBot="1">
      <c r="A45" s="148" t="s">
        <v>137</v>
      </c>
      <c r="B45" s="149" t="s">
        <v>249</v>
      </c>
      <c r="C45" s="149" t="s">
        <v>205</v>
      </c>
      <c r="D45" s="176"/>
      <c r="E45" s="154">
        <v>5.18</v>
      </c>
      <c r="F45" s="154">
        <v>4</v>
      </c>
      <c r="G45" s="195">
        <f>E45+F45*V!$E$20</f>
        <v>5.9799999999999995</v>
      </c>
      <c r="H45" s="154">
        <v>5.16</v>
      </c>
      <c r="I45" s="154">
        <v>0</v>
      </c>
      <c r="J45" s="195">
        <f>H45+I45*V!$E$20</f>
        <v>5.16</v>
      </c>
      <c r="K45" s="183"/>
      <c r="L45" s="188">
        <f t="shared" si="9"/>
        <v>5.16</v>
      </c>
      <c r="M45" s="153">
        <v>3</v>
      </c>
      <c r="N45" s="165"/>
      <c r="O45" s="108" t="s">
        <v>23</v>
      </c>
      <c r="P45" s="157"/>
      <c r="Q45" s="158"/>
      <c r="R45" s="214"/>
      <c r="S45" s="160"/>
      <c r="T45" s="154"/>
      <c r="U45" s="154"/>
      <c r="V45" s="23">
        <f>T45+U45*V!$E$20</f>
        <v>0</v>
      </c>
      <c r="W45" s="154"/>
      <c r="X45" s="154"/>
      <c r="Y45" s="23">
        <f>W45+X45*V!$E$20</f>
        <v>0</v>
      </c>
      <c r="Z45" s="154"/>
      <c r="AA45" s="154"/>
      <c r="AB45" s="23">
        <f>Z45+AA45*V!$E$20</f>
        <v>0</v>
      </c>
      <c r="AC45" s="79"/>
      <c r="AE45" s="157" t="s">
        <v>150</v>
      </c>
      <c r="AF45" s="158" t="s">
        <v>151</v>
      </c>
      <c r="AG45" s="162" t="str">
        <f t="shared" si="10"/>
        <v>Москва</v>
      </c>
      <c r="AH45" s="217">
        <f aca="true" t="shared" si="14" ref="AH45:AH93">VLOOKUP(AE45&amp;AF45,$AU$43:$AW$93,3,FALSE)</f>
        <v>4.86</v>
      </c>
      <c r="AI45" s="123">
        <v>2</v>
      </c>
      <c r="AJ45" s="9" t="s">
        <v>44</v>
      </c>
      <c r="AK45" s="9"/>
      <c r="AL45" s="9"/>
      <c r="AM45" s="93"/>
      <c r="AN45" s="9"/>
      <c r="AO45" s="9"/>
      <c r="AP45" s="9"/>
      <c r="AQ45" s="93"/>
      <c r="AR45" s="9"/>
      <c r="AS45" s="9"/>
      <c r="AT45" s="9"/>
      <c r="AU45" s="132" t="str">
        <f t="shared" si="11"/>
        <v>ТягурТимофей</v>
      </c>
      <c r="AV45" s="132" t="str">
        <f t="shared" si="12"/>
        <v>Москва</v>
      </c>
      <c r="AW45" s="133">
        <f t="shared" si="13"/>
        <v>5.16</v>
      </c>
    </row>
    <row r="46" spans="1:49" ht="15" customHeight="1" thickBot="1">
      <c r="A46" s="150" t="s">
        <v>201</v>
      </c>
      <c r="B46" s="151" t="s">
        <v>202</v>
      </c>
      <c r="C46" s="151" t="s">
        <v>205</v>
      </c>
      <c r="D46" s="176"/>
      <c r="E46" s="154">
        <v>4.77</v>
      </c>
      <c r="F46" s="154">
        <v>2</v>
      </c>
      <c r="G46" s="195">
        <f>E46+F46*V!$E$20</f>
        <v>5.17</v>
      </c>
      <c r="H46" s="154">
        <v>4.76</v>
      </c>
      <c r="I46" s="154">
        <v>6</v>
      </c>
      <c r="J46" s="195">
        <f>H46+I46*V!$E$20</f>
        <v>5.96</v>
      </c>
      <c r="K46" s="183"/>
      <c r="L46" s="188">
        <f t="shared" si="9"/>
        <v>5.17</v>
      </c>
      <c r="M46" s="153">
        <v>4</v>
      </c>
      <c r="N46" s="165"/>
      <c r="O46" s="107"/>
      <c r="P46" s="163" t="s">
        <v>104</v>
      </c>
      <c r="Q46" s="164"/>
      <c r="R46" s="87"/>
      <c r="S46" s="159"/>
      <c r="T46" s="159"/>
      <c r="U46" s="159"/>
      <c r="V46" s="87"/>
      <c r="W46" s="159"/>
      <c r="X46" s="159"/>
      <c r="Y46" s="87"/>
      <c r="Z46" s="159"/>
      <c r="AA46" s="159"/>
      <c r="AB46" s="87"/>
      <c r="AC46" s="79"/>
      <c r="AE46" s="157" t="s">
        <v>157</v>
      </c>
      <c r="AF46" s="158" t="s">
        <v>141</v>
      </c>
      <c r="AG46" s="162" t="str">
        <f t="shared" si="10"/>
        <v>Москва</v>
      </c>
      <c r="AH46" s="217">
        <f t="shared" si="14"/>
        <v>5.24</v>
      </c>
      <c r="AI46" s="124">
        <v>3</v>
      </c>
      <c r="AJ46" s="93" t="s">
        <v>45</v>
      </c>
      <c r="AK46" s="98"/>
      <c r="AL46" s="99"/>
      <c r="AM46" s="93"/>
      <c r="AN46" s="93"/>
      <c r="AO46" s="98"/>
      <c r="AP46" s="99"/>
      <c r="AQ46" s="93"/>
      <c r="AR46" s="93"/>
      <c r="AS46" s="98"/>
      <c r="AT46" s="99"/>
      <c r="AU46" s="132" t="str">
        <f t="shared" si="11"/>
        <v>КресманГеоргий</v>
      </c>
      <c r="AV46" s="132" t="str">
        <f t="shared" si="12"/>
        <v>Москва</v>
      </c>
      <c r="AW46" s="133">
        <f t="shared" si="13"/>
        <v>5.17</v>
      </c>
    </row>
    <row r="47" spans="1:49" ht="15" customHeight="1">
      <c r="A47" s="148" t="s">
        <v>161</v>
      </c>
      <c r="B47" s="149" t="s">
        <v>162</v>
      </c>
      <c r="C47" s="149" t="s">
        <v>205</v>
      </c>
      <c r="D47" s="176"/>
      <c r="E47" s="154">
        <v>5.26</v>
      </c>
      <c r="F47" s="154">
        <v>1</v>
      </c>
      <c r="G47" s="195">
        <f>E47+F47*V!$E$20</f>
        <v>5.46</v>
      </c>
      <c r="H47" s="154">
        <v>5.24</v>
      </c>
      <c r="I47" s="154">
        <v>0</v>
      </c>
      <c r="J47" s="195">
        <f>H47+I47*V!$E$20</f>
        <v>5.24</v>
      </c>
      <c r="K47" s="183"/>
      <c r="L47" s="188">
        <f t="shared" si="9"/>
        <v>5.24</v>
      </c>
      <c r="M47" s="153">
        <v>5</v>
      </c>
      <c r="N47" s="165"/>
      <c r="O47" s="108" t="s">
        <v>36</v>
      </c>
      <c r="P47" s="156"/>
      <c r="Q47" s="156"/>
      <c r="R47" s="213"/>
      <c r="S47" s="159"/>
      <c r="T47" s="154"/>
      <c r="U47" s="154"/>
      <c r="V47" s="23">
        <f>T47+U47*V!$E$20</f>
        <v>0</v>
      </c>
      <c r="W47" s="154"/>
      <c r="X47" s="154"/>
      <c r="Y47" s="23">
        <f>W47+X47*V!$E$20</f>
        <v>0</v>
      </c>
      <c r="Z47" s="154"/>
      <c r="AA47" s="154"/>
      <c r="AB47" s="23">
        <f>Z47+AA47*V!$E$20</f>
        <v>0</v>
      </c>
      <c r="AC47" s="79"/>
      <c r="AE47" s="157" t="s">
        <v>201</v>
      </c>
      <c r="AF47" s="158" t="s">
        <v>202</v>
      </c>
      <c r="AG47" s="162" t="str">
        <f t="shared" si="10"/>
        <v>Москва</v>
      </c>
      <c r="AH47" s="217">
        <f t="shared" si="14"/>
        <v>5.17</v>
      </c>
      <c r="AI47" s="124">
        <v>4</v>
      </c>
      <c r="AJ47" s="76" t="s">
        <v>46</v>
      </c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132" t="str">
        <f t="shared" si="11"/>
        <v>ЛысенкоКристина</v>
      </c>
      <c r="AV47" s="132" t="str">
        <f t="shared" si="12"/>
        <v>Москва</v>
      </c>
      <c r="AW47" s="133">
        <f t="shared" si="13"/>
        <v>5.24</v>
      </c>
    </row>
    <row r="48" spans="1:49" ht="15" customHeight="1" thickBot="1">
      <c r="A48" s="150" t="s">
        <v>157</v>
      </c>
      <c r="B48" s="151" t="s">
        <v>141</v>
      </c>
      <c r="C48" s="151" t="s">
        <v>205</v>
      </c>
      <c r="D48" s="176"/>
      <c r="E48" s="154">
        <v>5.04</v>
      </c>
      <c r="F48" s="154">
        <v>1</v>
      </c>
      <c r="G48" s="195">
        <f>E48+F48*V!$E$20</f>
        <v>5.24</v>
      </c>
      <c r="H48" s="154">
        <v>5.17</v>
      </c>
      <c r="I48" s="154">
        <v>12</v>
      </c>
      <c r="J48" s="195">
        <f>H48+I48*V!$E$20</f>
        <v>7.57</v>
      </c>
      <c r="K48" s="183"/>
      <c r="L48" s="188">
        <f t="shared" si="9"/>
        <v>5.24</v>
      </c>
      <c r="M48" s="153">
        <v>6</v>
      </c>
      <c r="N48" s="165"/>
      <c r="O48" s="108" t="s">
        <v>15</v>
      </c>
      <c r="P48" s="157"/>
      <c r="Q48" s="158"/>
      <c r="R48" s="214"/>
      <c r="S48" s="160"/>
      <c r="T48" s="154"/>
      <c r="U48" s="154"/>
      <c r="V48" s="23">
        <f>T48+U48*V!$E$20</f>
        <v>0</v>
      </c>
      <c r="W48" s="154"/>
      <c r="X48" s="154"/>
      <c r="Y48" s="23">
        <f>W48+X48*V!$E$20</f>
        <v>0</v>
      </c>
      <c r="Z48" s="154"/>
      <c r="AA48" s="154"/>
      <c r="AB48" s="23">
        <f>Z48+AA48*V!$E$20</f>
        <v>0</v>
      </c>
      <c r="AC48" s="79"/>
      <c r="AE48" s="148" t="s">
        <v>137</v>
      </c>
      <c r="AF48" s="149" t="s">
        <v>249</v>
      </c>
      <c r="AG48" s="162" t="str">
        <f>VLOOKUP(AE48&amp;AF48,$AU$43:$AV$93,2,FALSE)</f>
        <v>Москва</v>
      </c>
      <c r="AH48" s="217">
        <f>VLOOKUP(AE48&amp;AF48,$AU$43:$AW$93,3,FALSE)</f>
        <v>5.16</v>
      </c>
      <c r="AI48" s="125">
        <v>5</v>
      </c>
      <c r="AJ48" s="9" t="s">
        <v>47</v>
      </c>
      <c r="AK48" s="9"/>
      <c r="AL48" s="9"/>
      <c r="AM48" s="76"/>
      <c r="AN48" s="9"/>
      <c r="AO48" s="9"/>
      <c r="AP48" s="9"/>
      <c r="AQ48" s="76"/>
      <c r="AR48" s="9"/>
      <c r="AS48" s="9"/>
      <c r="AT48" s="9"/>
      <c r="AU48" s="132" t="str">
        <f t="shared" si="11"/>
        <v>ЦоколовАлексей</v>
      </c>
      <c r="AV48" s="132" t="str">
        <f t="shared" si="12"/>
        <v>Москва</v>
      </c>
      <c r="AW48" s="133">
        <f t="shared" si="13"/>
        <v>5.24</v>
      </c>
    </row>
    <row r="49" spans="1:49" ht="15" customHeight="1" thickBot="1">
      <c r="A49" s="150" t="s">
        <v>155</v>
      </c>
      <c r="B49" s="151" t="s">
        <v>156</v>
      </c>
      <c r="C49" s="151" t="s">
        <v>211</v>
      </c>
      <c r="D49" s="176"/>
      <c r="E49" s="154">
        <v>5.49</v>
      </c>
      <c r="F49" s="154">
        <v>3</v>
      </c>
      <c r="G49" s="195">
        <f>E49+F49*V!$E$20</f>
        <v>6.09</v>
      </c>
      <c r="H49" s="154">
        <v>5.57</v>
      </c>
      <c r="I49" s="154">
        <v>0</v>
      </c>
      <c r="J49" s="195">
        <f>H49+I49*V!$E$20</f>
        <v>5.57</v>
      </c>
      <c r="K49" s="183"/>
      <c r="L49" s="188">
        <f t="shared" si="9"/>
        <v>5.57</v>
      </c>
      <c r="M49" s="153">
        <v>7</v>
      </c>
      <c r="N49" s="165"/>
      <c r="O49" s="107"/>
      <c r="P49" s="163" t="s">
        <v>105</v>
      </c>
      <c r="Q49" s="164"/>
      <c r="R49" s="159"/>
      <c r="S49" s="159"/>
      <c r="T49" s="165"/>
      <c r="U49" s="165"/>
      <c r="W49" s="165"/>
      <c r="X49" s="165"/>
      <c r="Z49" s="165"/>
      <c r="AA49" s="165"/>
      <c r="AC49" s="79"/>
      <c r="AE49" s="148" t="s">
        <v>161</v>
      </c>
      <c r="AF49" s="149" t="s">
        <v>162</v>
      </c>
      <c r="AG49" s="162" t="str">
        <f>VLOOKUP(AE49&amp;AF49,$AU$43:$AV$93,2,FALSE)</f>
        <v>Москва</v>
      </c>
      <c r="AH49" s="217">
        <f>VLOOKUP(AE49&amp;AF49,$AU$43:$AW$93,3,FALSE)</f>
        <v>5.24</v>
      </c>
      <c r="AI49" s="125">
        <v>6</v>
      </c>
      <c r="AJ49" s="9" t="s">
        <v>47</v>
      </c>
      <c r="AK49" s="9"/>
      <c r="AL49" s="9"/>
      <c r="AM49" s="93"/>
      <c r="AN49" s="9"/>
      <c r="AO49" s="9"/>
      <c r="AP49" s="9"/>
      <c r="AQ49" s="93"/>
      <c r="AR49" s="9"/>
      <c r="AS49" s="9"/>
      <c r="AT49" s="9"/>
      <c r="AU49" s="132" t="str">
        <f t="shared" si="11"/>
        <v>Шевченко Валерий</v>
      </c>
      <c r="AV49" s="132" t="str">
        <f t="shared" si="12"/>
        <v>Ижевск</v>
      </c>
      <c r="AW49" s="133">
        <f t="shared" si="13"/>
        <v>5.57</v>
      </c>
    </row>
    <row r="50" spans="1:49" ht="15" customHeight="1">
      <c r="A50" s="150" t="s">
        <v>247</v>
      </c>
      <c r="B50" s="151" t="s">
        <v>248</v>
      </c>
      <c r="C50" s="151" t="s">
        <v>205</v>
      </c>
      <c r="D50" s="176"/>
      <c r="E50" s="154">
        <v>5.73</v>
      </c>
      <c r="F50" s="154">
        <v>3</v>
      </c>
      <c r="G50" s="195">
        <f>E50+F50*V!$E$20</f>
        <v>6.33</v>
      </c>
      <c r="H50" s="154">
        <v>5.6</v>
      </c>
      <c r="I50" s="154">
        <v>0</v>
      </c>
      <c r="J50" s="195">
        <f>H50+I50*V!$E$20</f>
        <v>5.6</v>
      </c>
      <c r="K50" s="183"/>
      <c r="L50" s="188">
        <f t="shared" si="9"/>
        <v>5.6</v>
      </c>
      <c r="M50" s="153">
        <v>8</v>
      </c>
      <c r="N50" s="165"/>
      <c r="O50" s="108" t="s">
        <v>17</v>
      </c>
      <c r="P50" s="156"/>
      <c r="Q50" s="156"/>
      <c r="R50" s="213"/>
      <c r="S50" s="159"/>
      <c r="T50" s="154"/>
      <c r="U50" s="154"/>
      <c r="V50" s="23">
        <f>T50+U50*V!$E$20</f>
        <v>0</v>
      </c>
      <c r="W50" s="154"/>
      <c r="X50" s="154"/>
      <c r="Y50" s="23">
        <f>W50+X50*V!$E$20</f>
        <v>0</v>
      </c>
      <c r="Z50" s="154"/>
      <c r="AA50" s="154"/>
      <c r="AB50" s="23">
        <f>Z50+AA50*V!$E$20</f>
        <v>0</v>
      </c>
      <c r="AC50" s="79"/>
      <c r="AE50" s="150" t="s">
        <v>155</v>
      </c>
      <c r="AF50" s="151" t="s">
        <v>156</v>
      </c>
      <c r="AG50" s="162" t="str">
        <f>VLOOKUP(AE50&amp;AF50,$AU$43:$AV$93,2,FALSE)</f>
        <v>Ижевск</v>
      </c>
      <c r="AH50" s="217">
        <f>VLOOKUP(AE50&amp;AF50,$AU$43:$AW$93,3,FALSE)</f>
        <v>5.57</v>
      </c>
      <c r="AI50" s="125">
        <v>7</v>
      </c>
      <c r="AJ50" s="9" t="s">
        <v>47</v>
      </c>
      <c r="AK50" s="98"/>
      <c r="AL50" s="99"/>
      <c r="AM50" s="93"/>
      <c r="AN50" s="93"/>
      <c r="AO50" s="98"/>
      <c r="AP50" s="99"/>
      <c r="AQ50" s="93"/>
      <c r="AR50" s="93"/>
      <c r="AS50" s="98"/>
      <c r="AT50" s="98"/>
      <c r="AU50" s="132" t="str">
        <f t="shared" si="11"/>
        <v>ТелегинНиколай</v>
      </c>
      <c r="AV50" s="132" t="str">
        <f t="shared" si="12"/>
        <v>Москва</v>
      </c>
      <c r="AW50" s="133">
        <f t="shared" si="13"/>
        <v>5.6</v>
      </c>
    </row>
    <row r="51" spans="1:49" ht="15" customHeight="1" thickBot="1">
      <c r="A51" s="148" t="s">
        <v>146</v>
      </c>
      <c r="B51" s="149" t="s">
        <v>147</v>
      </c>
      <c r="C51" s="149" t="s">
        <v>205</v>
      </c>
      <c r="D51" s="176"/>
      <c r="E51" s="154">
        <v>5.37</v>
      </c>
      <c r="F51" s="154">
        <v>5</v>
      </c>
      <c r="G51" s="195">
        <f>E51+F51*V!$E$20</f>
        <v>6.37</v>
      </c>
      <c r="H51" s="154">
        <v>5.07</v>
      </c>
      <c r="I51" s="154">
        <v>4</v>
      </c>
      <c r="J51" s="195">
        <f>H51+I51*V!$E$20</f>
        <v>5.87</v>
      </c>
      <c r="K51" s="183"/>
      <c r="L51" s="188">
        <f t="shared" si="9"/>
        <v>5.87</v>
      </c>
      <c r="M51" s="153">
        <v>9</v>
      </c>
      <c r="N51" s="165"/>
      <c r="O51" s="108" t="s">
        <v>34</v>
      </c>
      <c r="P51" s="157"/>
      <c r="Q51" s="158"/>
      <c r="R51" s="214"/>
      <c r="S51" s="160"/>
      <c r="T51" s="154"/>
      <c r="U51" s="154"/>
      <c r="V51" s="23">
        <f>T51+U51*V!$E$20</f>
        <v>0</v>
      </c>
      <c r="W51" s="154"/>
      <c r="X51" s="154"/>
      <c r="Y51" s="23">
        <f>W51+X51*V!$E$20</f>
        <v>0</v>
      </c>
      <c r="Z51" s="154"/>
      <c r="AA51" s="154"/>
      <c r="AB51" s="23">
        <f>Z51+AA51*V!$E$20</f>
        <v>0</v>
      </c>
      <c r="AC51" s="79"/>
      <c r="AE51" s="150" t="s">
        <v>247</v>
      </c>
      <c r="AF51" s="151" t="s">
        <v>248</v>
      </c>
      <c r="AG51" s="162" t="str">
        <f>VLOOKUP(AE51&amp;AF51,$AU$43:$AV$93,2,FALSE)</f>
        <v>Москва</v>
      </c>
      <c r="AH51" s="217">
        <f>VLOOKUP(AE51&amp;AF51,$AU$43:$AW$93,3,FALSE)</f>
        <v>5.6</v>
      </c>
      <c r="AI51" s="125">
        <v>8</v>
      </c>
      <c r="AJ51" s="9" t="s">
        <v>47</v>
      </c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132" t="str">
        <f t="shared" si="11"/>
        <v>ФоминовМаксим</v>
      </c>
      <c r="AV51" s="132" t="str">
        <f t="shared" si="12"/>
        <v>Москва</v>
      </c>
      <c r="AW51" s="133">
        <f t="shared" si="13"/>
        <v>5.87</v>
      </c>
    </row>
    <row r="52" spans="1:49" ht="15" customHeight="1" thickBot="1">
      <c r="A52" s="150" t="s">
        <v>321</v>
      </c>
      <c r="B52" s="151" t="s">
        <v>191</v>
      </c>
      <c r="C52" s="151" t="s">
        <v>205</v>
      </c>
      <c r="D52" s="176"/>
      <c r="E52" s="154">
        <v>6.82</v>
      </c>
      <c r="F52" s="154">
        <v>9</v>
      </c>
      <c r="G52" s="195">
        <f>E52+F52*V!$E$20</f>
        <v>8.620000000000001</v>
      </c>
      <c r="H52" s="154">
        <v>6.92</v>
      </c>
      <c r="I52" s="154">
        <v>9</v>
      </c>
      <c r="J52" s="195">
        <f>H52+I52*V!$E$20</f>
        <v>8.72</v>
      </c>
      <c r="K52" s="183"/>
      <c r="L52" s="188">
        <f t="shared" si="9"/>
        <v>8.620000000000001</v>
      </c>
      <c r="M52" s="153">
        <v>10</v>
      </c>
      <c r="N52" s="165"/>
      <c r="O52" s="107"/>
      <c r="P52" s="378" t="s">
        <v>106</v>
      </c>
      <c r="Q52" s="379"/>
      <c r="R52" s="87"/>
      <c r="S52" s="159"/>
      <c r="T52" s="159"/>
      <c r="U52" s="159"/>
      <c r="V52" s="87"/>
      <c r="W52" s="159"/>
      <c r="X52" s="159"/>
      <c r="Y52" s="87"/>
      <c r="Z52" s="159"/>
      <c r="AA52" s="159"/>
      <c r="AB52" s="87"/>
      <c r="AC52" s="79"/>
      <c r="AE52" s="148" t="s">
        <v>146</v>
      </c>
      <c r="AF52" s="149" t="s">
        <v>147</v>
      </c>
      <c r="AG52" s="162" t="str">
        <f t="shared" si="10"/>
        <v>Москва</v>
      </c>
      <c r="AH52" s="217">
        <f t="shared" si="14"/>
        <v>5.87</v>
      </c>
      <c r="AI52" s="127">
        <v>9</v>
      </c>
      <c r="AJ52" s="9" t="s">
        <v>48</v>
      </c>
      <c r="AK52" s="9"/>
      <c r="AL52" s="9"/>
      <c r="AM52" s="76"/>
      <c r="AN52" s="9"/>
      <c r="AO52" s="9"/>
      <c r="AP52" s="9"/>
      <c r="AQ52" s="76"/>
      <c r="AR52" s="9"/>
      <c r="AS52" s="9"/>
      <c r="AT52" s="9"/>
      <c r="AU52" s="132" t="str">
        <f t="shared" si="11"/>
        <v>ГудылинаМария</v>
      </c>
      <c r="AV52" s="132" t="str">
        <f t="shared" si="12"/>
        <v>Москва</v>
      </c>
      <c r="AW52" s="133">
        <f t="shared" si="13"/>
        <v>8.620000000000001</v>
      </c>
    </row>
    <row r="53" spans="1:49" ht="15" customHeight="1">
      <c r="A53" s="148" t="s">
        <v>345</v>
      </c>
      <c r="B53" s="149"/>
      <c r="C53" s="149"/>
      <c r="D53" s="176"/>
      <c r="E53" s="154">
        <v>100</v>
      </c>
      <c r="F53" s="154"/>
      <c r="G53" s="195">
        <f>E53+F53*V!$E$20</f>
        <v>100</v>
      </c>
      <c r="H53" s="154">
        <v>100</v>
      </c>
      <c r="I53" s="154"/>
      <c r="J53" s="195">
        <f>H53+I53*V!$E$20</f>
        <v>100</v>
      </c>
      <c r="K53" s="183"/>
      <c r="L53" s="188">
        <f t="shared" si="9"/>
        <v>100</v>
      </c>
      <c r="M53" s="153">
        <v>11</v>
      </c>
      <c r="N53" s="165"/>
      <c r="O53" s="108" t="s">
        <v>35</v>
      </c>
      <c r="P53" s="156"/>
      <c r="Q53" s="156"/>
      <c r="R53" s="213"/>
      <c r="S53" s="159"/>
      <c r="T53" s="154"/>
      <c r="U53" s="154"/>
      <c r="V53" s="23">
        <f>T53+U53*V!$E$20</f>
        <v>0</v>
      </c>
      <c r="W53" s="154"/>
      <c r="X53" s="154"/>
      <c r="Y53" s="23">
        <f>W53+X53*V!$E$20</f>
        <v>0</v>
      </c>
      <c r="Z53" s="154"/>
      <c r="AA53" s="154"/>
      <c r="AB53" s="23">
        <f>Z53+AA53*V!$E$20</f>
        <v>0</v>
      </c>
      <c r="AC53" s="79"/>
      <c r="AE53" s="150" t="s">
        <v>321</v>
      </c>
      <c r="AF53" s="151" t="s">
        <v>191</v>
      </c>
      <c r="AG53" s="162" t="str">
        <f t="shared" si="10"/>
        <v>Москва</v>
      </c>
      <c r="AH53" s="217">
        <f t="shared" si="14"/>
        <v>8.620000000000001</v>
      </c>
      <c r="AI53" s="127">
        <v>10</v>
      </c>
      <c r="AJ53" s="9"/>
      <c r="AK53" s="9"/>
      <c r="AL53" s="9"/>
      <c r="AM53" s="93"/>
      <c r="AN53" s="9"/>
      <c r="AO53" s="9"/>
      <c r="AP53" s="9"/>
      <c r="AQ53" s="93"/>
      <c r="AR53" s="9"/>
      <c r="AS53" s="9"/>
      <c r="AT53" s="9"/>
      <c r="AU53" s="132" t="str">
        <f t="shared" si="11"/>
        <v>no one</v>
      </c>
      <c r="AV53" s="132">
        <f t="shared" si="12"/>
        <v>0</v>
      </c>
      <c r="AW53" s="133">
        <f t="shared" si="13"/>
        <v>100</v>
      </c>
    </row>
    <row r="54" spans="1:49" ht="15" customHeight="1" thickBot="1">
      <c r="A54" s="150" t="s">
        <v>345</v>
      </c>
      <c r="B54" s="151"/>
      <c r="C54" s="149"/>
      <c r="D54" s="176"/>
      <c r="E54" s="154">
        <v>100</v>
      </c>
      <c r="F54" s="154"/>
      <c r="G54" s="195">
        <f>E54+F54*V!$E$20</f>
        <v>100</v>
      </c>
      <c r="H54" s="154">
        <v>100</v>
      </c>
      <c r="I54" s="154"/>
      <c r="J54" s="195">
        <f>H54+I54*V!$E$20</f>
        <v>100</v>
      </c>
      <c r="K54" s="183"/>
      <c r="L54" s="188">
        <f t="shared" si="9"/>
        <v>100</v>
      </c>
      <c r="M54" s="153">
        <v>12</v>
      </c>
      <c r="N54" s="165"/>
      <c r="O54" s="108" t="s">
        <v>16</v>
      </c>
      <c r="P54" s="157"/>
      <c r="Q54" s="158"/>
      <c r="R54" s="214"/>
      <c r="S54" s="160"/>
      <c r="T54" s="154"/>
      <c r="U54" s="154"/>
      <c r="V54" s="23">
        <f>T54+U54*V!$E$20</f>
        <v>0</v>
      </c>
      <c r="W54" s="154"/>
      <c r="X54" s="154"/>
      <c r="Y54" s="23">
        <f>W54+X54*V!$E$20</f>
        <v>0</v>
      </c>
      <c r="Z54" s="154"/>
      <c r="AA54" s="154"/>
      <c r="AB54" s="23">
        <f>Z54+AA54*V!$E$20</f>
        <v>0</v>
      </c>
      <c r="AC54" s="79"/>
      <c r="AE54" s="150"/>
      <c r="AF54" s="151"/>
      <c r="AG54" s="162" t="e">
        <f t="shared" si="10"/>
        <v>#N/A</v>
      </c>
      <c r="AH54" s="217" t="e">
        <f t="shared" si="14"/>
        <v>#N/A</v>
      </c>
      <c r="AI54" s="127">
        <v>11</v>
      </c>
      <c r="AJ54" s="93"/>
      <c r="AK54" s="98"/>
      <c r="AL54" s="99"/>
      <c r="AM54" s="76"/>
      <c r="AN54" s="93"/>
      <c r="AO54" s="98"/>
      <c r="AP54" s="99"/>
      <c r="AQ54" s="76"/>
      <c r="AR54" s="93"/>
      <c r="AS54" s="98"/>
      <c r="AT54" s="99"/>
      <c r="AU54" s="132" t="str">
        <f t="shared" si="11"/>
        <v>no one</v>
      </c>
      <c r="AV54" s="132">
        <f t="shared" si="12"/>
        <v>0</v>
      </c>
      <c r="AW54" s="133">
        <f t="shared" si="13"/>
        <v>100</v>
      </c>
    </row>
    <row r="55" spans="1:49" ht="15" customHeight="1" thickBot="1">
      <c r="A55" s="150" t="s">
        <v>345</v>
      </c>
      <c r="B55" s="151"/>
      <c r="C55" s="151"/>
      <c r="D55" s="176"/>
      <c r="E55" s="154">
        <v>100</v>
      </c>
      <c r="F55" s="154"/>
      <c r="G55" s="195">
        <f>E55+F55*V!$E$20</f>
        <v>100</v>
      </c>
      <c r="H55" s="154">
        <v>100</v>
      </c>
      <c r="I55" s="154"/>
      <c r="J55" s="195">
        <f>H55+I55*V!$E$20</f>
        <v>100</v>
      </c>
      <c r="K55" s="183"/>
      <c r="L55" s="188">
        <f t="shared" si="9"/>
        <v>100</v>
      </c>
      <c r="M55" s="153">
        <v>13</v>
      </c>
      <c r="N55" s="165"/>
      <c r="O55" s="107"/>
      <c r="P55" s="378" t="s">
        <v>107</v>
      </c>
      <c r="Q55" s="379"/>
      <c r="R55" s="159"/>
      <c r="S55" s="159"/>
      <c r="T55" s="165"/>
      <c r="U55" s="165"/>
      <c r="W55" s="165"/>
      <c r="X55" s="165"/>
      <c r="Z55" s="165"/>
      <c r="AA55" s="165"/>
      <c r="AC55" s="79"/>
      <c r="AE55" s="148"/>
      <c r="AF55" s="149"/>
      <c r="AG55" s="162" t="e">
        <f t="shared" si="10"/>
        <v>#N/A</v>
      </c>
      <c r="AH55" s="217" t="e">
        <f t="shared" si="14"/>
        <v>#N/A</v>
      </c>
      <c r="AI55" s="127">
        <v>12</v>
      </c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132" t="str">
        <f t="shared" si="11"/>
        <v>no one</v>
      </c>
      <c r="AV55" s="132">
        <f t="shared" si="12"/>
        <v>0</v>
      </c>
      <c r="AW55" s="133">
        <f t="shared" si="13"/>
        <v>100</v>
      </c>
    </row>
    <row r="56" spans="1:49" ht="15" customHeight="1">
      <c r="A56" s="153" t="s">
        <v>345</v>
      </c>
      <c r="B56" s="153"/>
      <c r="C56" s="153"/>
      <c r="D56" s="176"/>
      <c r="E56" s="154">
        <v>100</v>
      </c>
      <c r="F56" s="154"/>
      <c r="G56" s="195">
        <f>E56+F56*V!$E$20</f>
        <v>100</v>
      </c>
      <c r="H56" s="154">
        <v>100</v>
      </c>
      <c r="I56" s="154"/>
      <c r="J56" s="195">
        <f>H56+I56*V!$E$20</f>
        <v>100</v>
      </c>
      <c r="K56" s="183"/>
      <c r="L56" s="188">
        <f t="shared" si="9"/>
        <v>100</v>
      </c>
      <c r="M56" s="153">
        <v>14</v>
      </c>
      <c r="N56" s="165"/>
      <c r="O56" s="108" t="s">
        <v>18</v>
      </c>
      <c r="P56" s="156"/>
      <c r="Q56" s="156"/>
      <c r="R56" s="213"/>
      <c r="S56" s="159"/>
      <c r="T56" s="154"/>
      <c r="U56" s="154"/>
      <c r="V56" s="23">
        <f>T56+U56*V!$E$20</f>
        <v>0</v>
      </c>
      <c r="W56" s="154"/>
      <c r="X56" s="154"/>
      <c r="Y56" s="23">
        <f>W56+X56*V!$E$20</f>
        <v>0</v>
      </c>
      <c r="Z56" s="154"/>
      <c r="AA56" s="154"/>
      <c r="AB56" s="23">
        <f>Z56+AA56*V!$E$20</f>
        <v>0</v>
      </c>
      <c r="AC56" s="79"/>
      <c r="AE56" s="148"/>
      <c r="AF56" s="149"/>
      <c r="AG56" s="162" t="e">
        <f t="shared" si="10"/>
        <v>#N/A</v>
      </c>
      <c r="AH56" s="217" t="e">
        <f t="shared" si="14"/>
        <v>#N/A</v>
      </c>
      <c r="AI56" s="127">
        <v>13</v>
      </c>
      <c r="AJ56" s="9"/>
      <c r="AK56" s="9"/>
      <c r="AL56" s="9"/>
      <c r="AM56" s="76"/>
      <c r="AN56" s="9"/>
      <c r="AO56" s="9"/>
      <c r="AP56" s="9"/>
      <c r="AQ56" s="76"/>
      <c r="AR56" s="9"/>
      <c r="AS56" s="9"/>
      <c r="AT56" s="9"/>
      <c r="AU56" s="132" t="str">
        <f t="shared" si="11"/>
        <v>no one</v>
      </c>
      <c r="AV56" s="132">
        <f t="shared" si="12"/>
        <v>0</v>
      </c>
      <c r="AW56" s="133">
        <f t="shared" si="13"/>
        <v>100</v>
      </c>
    </row>
    <row r="57" spans="1:49" ht="15" customHeight="1" thickBot="1">
      <c r="A57" s="153" t="s">
        <v>345</v>
      </c>
      <c r="B57" s="153"/>
      <c r="C57" s="153"/>
      <c r="D57" s="176"/>
      <c r="E57" s="154">
        <v>100</v>
      </c>
      <c r="F57" s="154"/>
      <c r="G57" s="195">
        <f>E57+F57*V!$E$20</f>
        <v>100</v>
      </c>
      <c r="H57" s="154">
        <v>100</v>
      </c>
      <c r="I57" s="154"/>
      <c r="J57" s="195">
        <f>H57+I57*V!$E$20</f>
        <v>100</v>
      </c>
      <c r="K57" s="183"/>
      <c r="L57" s="188">
        <f t="shared" si="9"/>
        <v>100</v>
      </c>
      <c r="M57" s="153">
        <v>15</v>
      </c>
      <c r="N57" s="165"/>
      <c r="O57" s="108" t="s">
        <v>33</v>
      </c>
      <c r="P57" s="157"/>
      <c r="Q57" s="158"/>
      <c r="R57" s="214"/>
      <c r="S57" s="160"/>
      <c r="T57" s="154"/>
      <c r="U57" s="154"/>
      <c r="V57" s="23">
        <f>T57+U57*V!$E$20</f>
        <v>0</v>
      </c>
      <c r="W57" s="154"/>
      <c r="X57" s="154"/>
      <c r="Y57" s="23">
        <f>W57+X57*V!$E$20</f>
        <v>0</v>
      </c>
      <c r="Z57" s="154"/>
      <c r="AA57" s="154"/>
      <c r="AB57" s="23">
        <f>Z57+AA57*V!$E$20</f>
        <v>0</v>
      </c>
      <c r="AC57" s="79"/>
      <c r="AE57" s="150"/>
      <c r="AF57" s="151"/>
      <c r="AG57" s="162" t="e">
        <f t="shared" si="10"/>
        <v>#N/A</v>
      </c>
      <c r="AH57" s="217" t="e">
        <f t="shared" si="14"/>
        <v>#N/A</v>
      </c>
      <c r="AI57" s="127">
        <v>14</v>
      </c>
      <c r="AJ57" s="9"/>
      <c r="AK57" s="9"/>
      <c r="AL57" s="9"/>
      <c r="AM57" s="93"/>
      <c r="AN57" s="9"/>
      <c r="AO57" s="9"/>
      <c r="AP57" s="9"/>
      <c r="AQ57" s="93"/>
      <c r="AR57" s="9"/>
      <c r="AS57" s="9"/>
      <c r="AT57" s="9"/>
      <c r="AU57" s="132" t="str">
        <f t="shared" si="11"/>
        <v>no one</v>
      </c>
      <c r="AV57" s="132">
        <f t="shared" si="12"/>
        <v>0</v>
      </c>
      <c r="AW57" s="133">
        <f t="shared" si="13"/>
        <v>100</v>
      </c>
    </row>
    <row r="58" spans="1:49" ht="15" customHeight="1" thickBot="1">
      <c r="A58" s="153" t="s">
        <v>345</v>
      </c>
      <c r="B58" s="153"/>
      <c r="C58" s="153"/>
      <c r="D58" s="176"/>
      <c r="E58" s="154">
        <v>100</v>
      </c>
      <c r="F58" s="154"/>
      <c r="G58" s="195">
        <f>E58+F58*V!$E$20</f>
        <v>100</v>
      </c>
      <c r="H58" s="154">
        <v>100</v>
      </c>
      <c r="I58" s="154"/>
      <c r="J58" s="195">
        <f>H58+I58*V!$E$20</f>
        <v>100</v>
      </c>
      <c r="K58" s="183"/>
      <c r="L58" s="188">
        <f t="shared" si="9"/>
        <v>100</v>
      </c>
      <c r="M58" s="153">
        <v>16</v>
      </c>
      <c r="N58" s="165"/>
      <c r="O58" s="107"/>
      <c r="P58" s="163" t="s">
        <v>108</v>
      </c>
      <c r="Q58" s="164"/>
      <c r="R58" s="87"/>
      <c r="S58" s="159"/>
      <c r="T58" s="159"/>
      <c r="U58" s="159"/>
      <c r="V58" s="87"/>
      <c r="W58" s="159"/>
      <c r="X58" s="159"/>
      <c r="Y58" s="87"/>
      <c r="Z58" s="159"/>
      <c r="AA58" s="159"/>
      <c r="AB58" s="87"/>
      <c r="AC58" s="79"/>
      <c r="AE58" s="150"/>
      <c r="AF58" s="151"/>
      <c r="AG58" s="162" t="e">
        <f t="shared" si="10"/>
        <v>#N/A</v>
      </c>
      <c r="AH58" s="217" t="e">
        <f t="shared" si="14"/>
        <v>#N/A</v>
      </c>
      <c r="AI58" s="127">
        <v>15</v>
      </c>
      <c r="AJ58" s="9"/>
      <c r="AK58" s="9"/>
      <c r="AL58" s="9"/>
      <c r="AM58" s="93"/>
      <c r="AN58" s="9"/>
      <c r="AO58" s="9"/>
      <c r="AP58" s="9"/>
      <c r="AQ58" s="93"/>
      <c r="AR58" s="9"/>
      <c r="AS58" s="9"/>
      <c r="AT58" s="9"/>
      <c r="AU58" s="132" t="str">
        <f t="shared" si="11"/>
        <v>no one</v>
      </c>
      <c r="AV58" s="132">
        <f t="shared" si="12"/>
        <v>0</v>
      </c>
      <c r="AW58" s="133">
        <f t="shared" si="13"/>
        <v>100</v>
      </c>
    </row>
    <row r="59" spans="1:49" ht="15" customHeight="1">
      <c r="A59" s="153" t="s">
        <v>345</v>
      </c>
      <c r="B59" s="153"/>
      <c r="C59" s="153"/>
      <c r="D59" s="176"/>
      <c r="E59" s="154">
        <v>100</v>
      </c>
      <c r="F59" s="154"/>
      <c r="G59" s="195">
        <f>E59+F59*V!$E$20</f>
        <v>100</v>
      </c>
      <c r="H59" s="154">
        <v>100</v>
      </c>
      <c r="I59" s="154"/>
      <c r="J59" s="195">
        <f>H59+I59*V!$E$20</f>
        <v>100</v>
      </c>
      <c r="K59" s="183"/>
      <c r="L59" s="188">
        <f t="shared" si="9"/>
        <v>100</v>
      </c>
      <c r="M59" s="153">
        <v>17</v>
      </c>
      <c r="N59" s="165"/>
      <c r="O59" s="108" t="s">
        <v>37</v>
      </c>
      <c r="P59" s="156"/>
      <c r="Q59" s="156"/>
      <c r="R59" s="213"/>
      <c r="S59" s="159"/>
      <c r="T59" s="154"/>
      <c r="U59" s="154"/>
      <c r="V59" s="23">
        <f>T59+U59*V!$E$20</f>
        <v>0</v>
      </c>
      <c r="W59" s="154"/>
      <c r="X59" s="154"/>
      <c r="Y59" s="23">
        <f>W59+X59*V!$E$20</f>
        <v>0</v>
      </c>
      <c r="Z59" s="154"/>
      <c r="AA59" s="154"/>
      <c r="AB59" s="23">
        <f>Z59+AA59*V!$E$20</f>
        <v>0</v>
      </c>
      <c r="AC59" s="79"/>
      <c r="AE59" s="153"/>
      <c r="AF59" s="153"/>
      <c r="AG59" s="162" t="e">
        <f t="shared" si="10"/>
        <v>#N/A</v>
      </c>
      <c r="AH59" s="162" t="e">
        <f t="shared" si="14"/>
        <v>#N/A</v>
      </c>
      <c r="AI59" s="127">
        <v>16</v>
      </c>
      <c r="AJ59" s="9"/>
      <c r="AK59" s="9"/>
      <c r="AL59" s="9"/>
      <c r="AM59" s="93"/>
      <c r="AN59" s="9"/>
      <c r="AO59" s="9"/>
      <c r="AP59" s="9"/>
      <c r="AQ59" s="93"/>
      <c r="AR59" s="9"/>
      <c r="AS59" s="9"/>
      <c r="AT59" s="9"/>
      <c r="AU59" s="132" t="str">
        <f>A59&amp;B59</f>
        <v>no one</v>
      </c>
      <c r="AV59" s="132">
        <f>C59</f>
        <v>0</v>
      </c>
      <c r="AW59" s="133">
        <f>L59</f>
        <v>100</v>
      </c>
    </row>
    <row r="60" spans="1:49" ht="15" customHeight="1" thickBot="1">
      <c r="A60" s="153" t="s">
        <v>345</v>
      </c>
      <c r="B60" s="153"/>
      <c r="C60" s="153"/>
      <c r="D60" s="176"/>
      <c r="E60" s="154">
        <v>100</v>
      </c>
      <c r="F60" s="154"/>
      <c r="G60" s="195">
        <f>E60+F60*V!$E$20</f>
        <v>100</v>
      </c>
      <c r="H60" s="154">
        <v>100</v>
      </c>
      <c r="I60" s="154"/>
      <c r="J60" s="195">
        <f>H60+I60*V!$E$20</f>
        <v>100</v>
      </c>
      <c r="K60" s="183"/>
      <c r="L60" s="188">
        <f t="shared" si="9"/>
        <v>100</v>
      </c>
      <c r="M60" s="153">
        <v>18</v>
      </c>
      <c r="N60" s="165"/>
      <c r="O60" s="108" t="s">
        <v>19</v>
      </c>
      <c r="P60" s="157"/>
      <c r="Q60" s="158"/>
      <c r="R60" s="214"/>
      <c r="S60" s="160"/>
      <c r="T60" s="154"/>
      <c r="U60" s="154"/>
      <c r="V60" s="23">
        <f>T60+U60*V!$E$20</f>
        <v>0</v>
      </c>
      <c r="W60" s="154"/>
      <c r="X60" s="154"/>
      <c r="Y60" s="23">
        <f>W60+X60*V!$E$20</f>
        <v>0</v>
      </c>
      <c r="Z60" s="154"/>
      <c r="AA60" s="154"/>
      <c r="AB60" s="23">
        <f>Z60+AA60*V!$E$20</f>
        <v>0</v>
      </c>
      <c r="AC60" s="79"/>
      <c r="AE60" s="153"/>
      <c r="AF60" s="153"/>
      <c r="AG60" s="162" t="e">
        <f t="shared" si="10"/>
        <v>#N/A</v>
      </c>
      <c r="AH60" s="162" t="e">
        <f t="shared" si="14"/>
        <v>#N/A</v>
      </c>
      <c r="AI60" s="126">
        <v>17</v>
      </c>
      <c r="AJ60" s="9"/>
      <c r="AK60" s="9"/>
      <c r="AL60" s="9"/>
      <c r="AM60" s="93"/>
      <c r="AN60" s="9"/>
      <c r="AO60" s="9"/>
      <c r="AP60" s="9"/>
      <c r="AQ60" s="93"/>
      <c r="AR60" s="9"/>
      <c r="AS60" s="9"/>
      <c r="AT60" s="9"/>
      <c r="AU60" s="132" t="str">
        <f aca="true" t="shared" si="15" ref="AU60:AU69">A60&amp;B60</f>
        <v>no one</v>
      </c>
      <c r="AV60" s="132">
        <f aca="true" t="shared" si="16" ref="AV60:AV69">C60</f>
        <v>0</v>
      </c>
      <c r="AW60" s="133">
        <f aca="true" t="shared" si="17" ref="AW60:AW69">L60</f>
        <v>100</v>
      </c>
    </row>
    <row r="61" spans="1:49" ht="15" customHeight="1" thickBot="1">
      <c r="A61" s="153" t="s">
        <v>345</v>
      </c>
      <c r="B61" s="153"/>
      <c r="C61" s="153"/>
      <c r="D61" s="176"/>
      <c r="E61" s="154">
        <v>100</v>
      </c>
      <c r="F61" s="154"/>
      <c r="G61" s="195">
        <f>E61+F61*V!$E$20</f>
        <v>100</v>
      </c>
      <c r="H61" s="154">
        <v>100</v>
      </c>
      <c r="I61" s="154"/>
      <c r="J61" s="195">
        <f>H61+I61*V!$E$20</f>
        <v>100</v>
      </c>
      <c r="K61" s="183"/>
      <c r="L61" s="188">
        <f t="shared" si="9"/>
        <v>100</v>
      </c>
      <c r="M61" s="153">
        <v>19</v>
      </c>
      <c r="N61" s="165"/>
      <c r="O61" s="107"/>
      <c r="P61" s="163" t="s">
        <v>109</v>
      </c>
      <c r="Q61" s="164"/>
      <c r="R61" s="159"/>
      <c r="S61" s="159"/>
      <c r="T61" s="165"/>
      <c r="U61" s="165"/>
      <c r="W61" s="165"/>
      <c r="X61" s="165"/>
      <c r="Z61" s="165"/>
      <c r="AA61" s="165"/>
      <c r="AC61" s="79"/>
      <c r="AE61" s="153"/>
      <c r="AF61" s="153"/>
      <c r="AG61" s="162" t="e">
        <f t="shared" si="10"/>
        <v>#N/A</v>
      </c>
      <c r="AH61" s="162" t="e">
        <f t="shared" si="14"/>
        <v>#N/A</v>
      </c>
      <c r="AI61" s="126">
        <v>18</v>
      </c>
      <c r="AJ61" s="9"/>
      <c r="AK61" s="9"/>
      <c r="AL61" s="9"/>
      <c r="AM61" s="93"/>
      <c r="AN61" s="9"/>
      <c r="AO61" s="9"/>
      <c r="AP61" s="9"/>
      <c r="AQ61" s="93"/>
      <c r="AR61" s="9"/>
      <c r="AS61" s="9"/>
      <c r="AT61" s="9"/>
      <c r="AU61" s="132" t="str">
        <f t="shared" si="15"/>
        <v>no one</v>
      </c>
      <c r="AV61" s="132">
        <f t="shared" si="16"/>
        <v>0</v>
      </c>
      <c r="AW61" s="133">
        <f t="shared" si="17"/>
        <v>100</v>
      </c>
    </row>
    <row r="62" spans="1:49" ht="15" customHeight="1">
      <c r="A62" s="153" t="s">
        <v>345</v>
      </c>
      <c r="B62" s="153"/>
      <c r="C62" s="153"/>
      <c r="D62" s="176"/>
      <c r="E62" s="154">
        <v>100</v>
      </c>
      <c r="F62" s="154"/>
      <c r="G62" s="195">
        <f>E62+F62*V!$E$20</f>
        <v>100</v>
      </c>
      <c r="H62" s="154">
        <v>100</v>
      </c>
      <c r="I62" s="154"/>
      <c r="J62" s="195">
        <f>H62+I62*V!$E$20</f>
        <v>100</v>
      </c>
      <c r="K62" s="183"/>
      <c r="L62" s="188">
        <f t="shared" si="9"/>
        <v>100</v>
      </c>
      <c r="M62" s="153">
        <v>20</v>
      </c>
      <c r="N62" s="165"/>
      <c r="O62" s="108" t="s">
        <v>21</v>
      </c>
      <c r="P62" s="156"/>
      <c r="Q62" s="156"/>
      <c r="R62" s="213"/>
      <c r="S62" s="159"/>
      <c r="T62" s="154"/>
      <c r="U62" s="154"/>
      <c r="V62" s="23">
        <f>T62+U62*V!$E$20</f>
        <v>0</v>
      </c>
      <c r="W62" s="154"/>
      <c r="X62" s="154"/>
      <c r="Y62" s="23">
        <f>W62+X62*V!$E$20</f>
        <v>0</v>
      </c>
      <c r="Z62" s="154"/>
      <c r="AA62" s="154"/>
      <c r="AB62" s="23">
        <f>Z62+AA62*V!$E$20</f>
        <v>0</v>
      </c>
      <c r="AC62" s="79"/>
      <c r="AE62" s="153"/>
      <c r="AF62" s="153"/>
      <c r="AG62" s="162" t="e">
        <f t="shared" si="10"/>
        <v>#N/A</v>
      </c>
      <c r="AH62" s="162" t="e">
        <f t="shared" si="14"/>
        <v>#N/A</v>
      </c>
      <c r="AI62" s="126">
        <v>19</v>
      </c>
      <c r="AJ62" s="9"/>
      <c r="AK62" s="9"/>
      <c r="AL62" s="9"/>
      <c r="AM62" s="93"/>
      <c r="AN62" s="9"/>
      <c r="AO62" s="9"/>
      <c r="AP62" s="9"/>
      <c r="AQ62" s="93"/>
      <c r="AR62" s="9"/>
      <c r="AS62" s="9"/>
      <c r="AT62" s="9"/>
      <c r="AU62" s="132" t="str">
        <f t="shared" si="15"/>
        <v>no one</v>
      </c>
      <c r="AV62" s="132">
        <f t="shared" si="16"/>
        <v>0</v>
      </c>
      <c r="AW62" s="133">
        <f t="shared" si="17"/>
        <v>100</v>
      </c>
    </row>
    <row r="63" spans="1:49" ht="15" customHeight="1" thickBot="1">
      <c r="A63" s="153" t="s">
        <v>345</v>
      </c>
      <c r="B63" s="153"/>
      <c r="C63" s="153"/>
      <c r="D63" s="176"/>
      <c r="E63" s="154">
        <v>100</v>
      </c>
      <c r="F63" s="154"/>
      <c r="G63" s="195">
        <f>E63+F63*V!$E$20</f>
        <v>100</v>
      </c>
      <c r="H63" s="154">
        <v>100</v>
      </c>
      <c r="I63" s="154"/>
      <c r="J63" s="195">
        <f>H63+I63*V!$E$20</f>
        <v>100</v>
      </c>
      <c r="K63" s="183"/>
      <c r="L63" s="188">
        <f t="shared" si="9"/>
        <v>100</v>
      </c>
      <c r="M63" s="153">
        <v>21</v>
      </c>
      <c r="N63" s="165"/>
      <c r="O63" s="108" t="s">
        <v>38</v>
      </c>
      <c r="P63" s="157"/>
      <c r="Q63" s="158"/>
      <c r="R63" s="214"/>
      <c r="S63" s="160"/>
      <c r="T63" s="154"/>
      <c r="U63" s="154"/>
      <c r="V63" s="23">
        <f>T63+U63*V!$E$20</f>
        <v>0</v>
      </c>
      <c r="W63" s="154"/>
      <c r="X63" s="154"/>
      <c r="Y63" s="23">
        <f>W63+X63*V!$E$20</f>
        <v>0</v>
      </c>
      <c r="Z63" s="154"/>
      <c r="AA63" s="154"/>
      <c r="AB63" s="23">
        <f>Z63+AA63*V!$E$20</f>
        <v>0</v>
      </c>
      <c r="AC63" s="79"/>
      <c r="AE63" s="153"/>
      <c r="AF63" s="153"/>
      <c r="AG63" s="162" t="e">
        <f t="shared" si="10"/>
        <v>#N/A</v>
      </c>
      <c r="AH63" s="162" t="e">
        <f t="shared" si="14"/>
        <v>#N/A</v>
      </c>
      <c r="AI63" s="126">
        <v>20</v>
      </c>
      <c r="AJ63" s="9"/>
      <c r="AK63" s="9"/>
      <c r="AL63" s="9"/>
      <c r="AM63" s="93"/>
      <c r="AN63" s="9"/>
      <c r="AO63" s="9"/>
      <c r="AP63" s="9"/>
      <c r="AQ63" s="93"/>
      <c r="AR63" s="9"/>
      <c r="AS63" s="9"/>
      <c r="AT63" s="9"/>
      <c r="AU63" s="132" t="str">
        <f t="shared" si="15"/>
        <v>no one</v>
      </c>
      <c r="AV63" s="132">
        <f t="shared" si="16"/>
        <v>0</v>
      </c>
      <c r="AW63" s="133">
        <f t="shared" si="17"/>
        <v>100</v>
      </c>
    </row>
    <row r="64" spans="1:49" ht="15" customHeight="1" thickBot="1">
      <c r="A64" s="153" t="s">
        <v>345</v>
      </c>
      <c r="B64" s="153"/>
      <c r="C64" s="153"/>
      <c r="D64" s="176"/>
      <c r="E64" s="154">
        <v>100</v>
      </c>
      <c r="F64" s="154"/>
      <c r="G64" s="195">
        <f>E64+F64*V!$E$20</f>
        <v>100</v>
      </c>
      <c r="H64" s="154">
        <v>100</v>
      </c>
      <c r="I64" s="154"/>
      <c r="J64" s="195">
        <f>H64+I64*V!$E$20</f>
        <v>100</v>
      </c>
      <c r="K64" s="183"/>
      <c r="L64" s="188">
        <f t="shared" si="9"/>
        <v>100</v>
      </c>
      <c r="M64" s="153">
        <v>22</v>
      </c>
      <c r="N64" s="165"/>
      <c r="O64" s="107"/>
      <c r="P64" s="378" t="s">
        <v>110</v>
      </c>
      <c r="Q64" s="379"/>
      <c r="R64" s="87"/>
      <c r="S64" s="159"/>
      <c r="T64" s="159"/>
      <c r="U64" s="159"/>
      <c r="V64" s="87"/>
      <c r="W64" s="159"/>
      <c r="X64" s="159"/>
      <c r="Y64" s="87"/>
      <c r="Z64" s="159"/>
      <c r="AA64" s="159"/>
      <c r="AB64" s="87"/>
      <c r="AC64" s="79"/>
      <c r="AE64" s="153"/>
      <c r="AF64" s="153"/>
      <c r="AG64" s="162" t="e">
        <f t="shared" si="10"/>
        <v>#N/A</v>
      </c>
      <c r="AH64" s="162" t="e">
        <f t="shared" si="14"/>
        <v>#N/A</v>
      </c>
      <c r="AI64" s="126">
        <v>21</v>
      </c>
      <c r="AJ64" s="9"/>
      <c r="AK64" s="9"/>
      <c r="AL64" s="9"/>
      <c r="AM64" s="93"/>
      <c r="AN64" s="9"/>
      <c r="AO64" s="9"/>
      <c r="AP64" s="9"/>
      <c r="AQ64" s="93"/>
      <c r="AR64" s="9"/>
      <c r="AS64" s="9"/>
      <c r="AT64" s="9"/>
      <c r="AU64" s="132" t="str">
        <f t="shared" si="15"/>
        <v>no one</v>
      </c>
      <c r="AV64" s="132">
        <f t="shared" si="16"/>
        <v>0</v>
      </c>
      <c r="AW64" s="133">
        <f t="shared" si="17"/>
        <v>100</v>
      </c>
    </row>
    <row r="65" spans="1:49" ht="15" customHeight="1">
      <c r="A65" s="153" t="s">
        <v>345</v>
      </c>
      <c r="B65" s="153"/>
      <c r="C65" s="153"/>
      <c r="D65" s="176"/>
      <c r="E65" s="154">
        <v>100</v>
      </c>
      <c r="F65" s="154"/>
      <c r="G65" s="195">
        <f>E65+F65*V!$E$20</f>
        <v>100</v>
      </c>
      <c r="H65" s="154">
        <v>100</v>
      </c>
      <c r="I65" s="154"/>
      <c r="J65" s="195">
        <f>H65+I65*V!$E$20</f>
        <v>100</v>
      </c>
      <c r="K65" s="183"/>
      <c r="L65" s="188">
        <f t="shared" si="9"/>
        <v>100</v>
      </c>
      <c r="M65" s="153">
        <v>23</v>
      </c>
      <c r="N65" s="165"/>
      <c r="O65" s="108" t="s">
        <v>32</v>
      </c>
      <c r="P65" s="156"/>
      <c r="Q65" s="156"/>
      <c r="R65" s="213"/>
      <c r="S65" s="159"/>
      <c r="T65" s="154"/>
      <c r="U65" s="154"/>
      <c r="V65" s="23">
        <f>T65+U65*V!$E$20</f>
        <v>0</v>
      </c>
      <c r="W65" s="154"/>
      <c r="X65" s="154"/>
      <c r="Y65" s="23">
        <f>W65+X65*V!$E$20</f>
        <v>0</v>
      </c>
      <c r="Z65" s="154"/>
      <c r="AA65" s="154"/>
      <c r="AB65" s="23">
        <f>Z65+AA65*V!$E$20</f>
        <v>0</v>
      </c>
      <c r="AC65" s="79"/>
      <c r="AE65" s="153"/>
      <c r="AF65" s="153"/>
      <c r="AG65" s="162" t="e">
        <f t="shared" si="10"/>
        <v>#N/A</v>
      </c>
      <c r="AH65" s="162" t="e">
        <f t="shared" si="14"/>
        <v>#N/A</v>
      </c>
      <c r="AI65" s="126">
        <v>22</v>
      </c>
      <c r="AJ65" s="9"/>
      <c r="AK65" s="9"/>
      <c r="AL65" s="9"/>
      <c r="AM65" s="93"/>
      <c r="AN65" s="9"/>
      <c r="AO65" s="9"/>
      <c r="AP65" s="9"/>
      <c r="AQ65" s="93"/>
      <c r="AR65" s="9"/>
      <c r="AS65" s="9"/>
      <c r="AT65" s="9"/>
      <c r="AU65" s="132" t="str">
        <f t="shared" si="15"/>
        <v>no one</v>
      </c>
      <c r="AV65" s="132">
        <f t="shared" si="16"/>
        <v>0</v>
      </c>
      <c r="AW65" s="133">
        <f t="shared" si="17"/>
        <v>100</v>
      </c>
    </row>
    <row r="66" spans="1:49" ht="15" customHeight="1">
      <c r="A66" s="153" t="s">
        <v>345</v>
      </c>
      <c r="B66" s="153"/>
      <c r="C66" s="153"/>
      <c r="D66" s="176"/>
      <c r="E66" s="154">
        <v>100</v>
      </c>
      <c r="F66" s="154"/>
      <c r="G66" s="195">
        <f>E66+F66*V!$E$20</f>
        <v>100</v>
      </c>
      <c r="H66" s="154">
        <v>100</v>
      </c>
      <c r="I66" s="154"/>
      <c r="J66" s="195">
        <f>H66+I66*V!$E$20</f>
        <v>100</v>
      </c>
      <c r="K66" s="183"/>
      <c r="L66" s="188">
        <f t="shared" si="9"/>
        <v>100</v>
      </c>
      <c r="M66" s="153">
        <v>24</v>
      </c>
      <c r="N66" s="165"/>
      <c r="O66" s="108" t="s">
        <v>20</v>
      </c>
      <c r="P66" s="157"/>
      <c r="Q66" s="158"/>
      <c r="R66" s="214"/>
      <c r="S66" s="160"/>
      <c r="T66" s="154"/>
      <c r="U66" s="154"/>
      <c r="V66" s="23">
        <f>T66+U66*V!$E$20</f>
        <v>0</v>
      </c>
      <c r="W66" s="154"/>
      <c r="X66" s="154"/>
      <c r="Y66" s="23">
        <f>W66+X66*V!$E$20</f>
        <v>0</v>
      </c>
      <c r="Z66" s="154"/>
      <c r="AA66" s="154"/>
      <c r="AB66" s="23">
        <f>Z66+AA66*V!$E$20</f>
        <v>0</v>
      </c>
      <c r="AC66" s="79"/>
      <c r="AE66" s="153"/>
      <c r="AF66" s="153"/>
      <c r="AG66" s="162" t="e">
        <f t="shared" si="10"/>
        <v>#N/A</v>
      </c>
      <c r="AH66" s="162" t="e">
        <f t="shared" si="14"/>
        <v>#N/A</v>
      </c>
      <c r="AI66" s="126">
        <v>23</v>
      </c>
      <c r="AJ66" s="9"/>
      <c r="AK66" s="9"/>
      <c r="AL66" s="9"/>
      <c r="AM66" s="93"/>
      <c r="AN66" s="9"/>
      <c r="AO66" s="9"/>
      <c r="AP66" s="9"/>
      <c r="AQ66" s="93"/>
      <c r="AR66" s="9"/>
      <c r="AS66" s="9"/>
      <c r="AT66" s="9"/>
      <c r="AU66" s="132" t="str">
        <f t="shared" si="15"/>
        <v>no one</v>
      </c>
      <c r="AV66" s="132">
        <f t="shared" si="16"/>
        <v>0</v>
      </c>
      <c r="AW66" s="133">
        <f t="shared" si="17"/>
        <v>100</v>
      </c>
    </row>
    <row r="67" spans="1:49" ht="15" customHeight="1" thickBot="1">
      <c r="A67" s="153" t="s">
        <v>345</v>
      </c>
      <c r="B67" s="153"/>
      <c r="C67" s="153"/>
      <c r="D67" s="176"/>
      <c r="E67" s="154">
        <v>100</v>
      </c>
      <c r="F67" s="154"/>
      <c r="G67" s="195">
        <f>E67+F67*V!$E$20</f>
        <v>100</v>
      </c>
      <c r="H67" s="154">
        <v>100</v>
      </c>
      <c r="I67" s="154"/>
      <c r="J67" s="195">
        <f>H67+I67*V!$E$20</f>
        <v>100</v>
      </c>
      <c r="K67" s="183"/>
      <c r="L67" s="188">
        <f t="shared" si="9"/>
        <v>100</v>
      </c>
      <c r="M67" s="153">
        <v>25</v>
      </c>
      <c r="N67" s="165"/>
      <c r="O67" s="79"/>
      <c r="P67" s="161"/>
      <c r="Q67" s="161"/>
      <c r="R67" s="161"/>
      <c r="S67" s="161"/>
      <c r="T67" s="165"/>
      <c r="U67" s="165"/>
      <c r="W67" s="165"/>
      <c r="X67" s="165"/>
      <c r="Z67" s="165"/>
      <c r="AA67" s="165"/>
      <c r="AC67" s="79"/>
      <c r="AE67" s="153"/>
      <c r="AF67" s="153"/>
      <c r="AG67" s="162" t="e">
        <f t="shared" si="10"/>
        <v>#N/A</v>
      </c>
      <c r="AH67" s="162" t="e">
        <f t="shared" si="14"/>
        <v>#N/A</v>
      </c>
      <c r="AI67" s="126">
        <v>24</v>
      </c>
      <c r="AJ67" s="9"/>
      <c r="AK67" s="9"/>
      <c r="AL67" s="9"/>
      <c r="AM67" s="93"/>
      <c r="AN67" s="9"/>
      <c r="AO67" s="9"/>
      <c r="AP67" s="9"/>
      <c r="AQ67" s="93"/>
      <c r="AR67" s="9"/>
      <c r="AS67" s="9"/>
      <c r="AT67" s="9"/>
      <c r="AU67" s="132" t="str">
        <f t="shared" si="15"/>
        <v>no one</v>
      </c>
      <c r="AV67" s="132">
        <f t="shared" si="16"/>
        <v>0</v>
      </c>
      <c r="AW67" s="133">
        <f t="shared" si="17"/>
        <v>100</v>
      </c>
    </row>
    <row r="68" spans="1:49" ht="15" customHeight="1" thickBot="1">
      <c r="A68" s="153" t="s">
        <v>345</v>
      </c>
      <c r="B68" s="153"/>
      <c r="C68" s="153"/>
      <c r="D68" s="176"/>
      <c r="E68" s="154">
        <v>100</v>
      </c>
      <c r="F68" s="154"/>
      <c r="G68" s="195">
        <f>E68+F68*V!$E$20</f>
        <v>100</v>
      </c>
      <c r="H68" s="154">
        <v>100</v>
      </c>
      <c r="I68" s="154"/>
      <c r="J68" s="195">
        <f>H68+I68*V!$E$20</f>
        <v>100</v>
      </c>
      <c r="K68" s="183"/>
      <c r="L68" s="188">
        <f t="shared" si="9"/>
        <v>100</v>
      </c>
      <c r="M68" s="153">
        <v>26</v>
      </c>
      <c r="N68" s="165"/>
      <c r="O68" s="107"/>
      <c r="P68" s="163" t="s">
        <v>89</v>
      </c>
      <c r="Q68" s="164"/>
      <c r="R68" s="159"/>
      <c r="S68" s="159"/>
      <c r="T68" s="165"/>
      <c r="U68" s="165"/>
      <c r="W68" s="165"/>
      <c r="X68" s="165"/>
      <c r="Z68" s="165"/>
      <c r="AA68" s="165"/>
      <c r="AC68" s="79"/>
      <c r="AE68" s="153"/>
      <c r="AF68" s="153"/>
      <c r="AG68" s="162" t="e">
        <f t="shared" si="10"/>
        <v>#N/A</v>
      </c>
      <c r="AH68" s="162" t="e">
        <f t="shared" si="14"/>
        <v>#N/A</v>
      </c>
      <c r="AI68" s="126">
        <v>25</v>
      </c>
      <c r="AJ68" s="9"/>
      <c r="AK68" s="9"/>
      <c r="AL68" s="9"/>
      <c r="AM68" s="93"/>
      <c r="AN68" s="9"/>
      <c r="AO68" s="9"/>
      <c r="AP68" s="9"/>
      <c r="AQ68" s="93"/>
      <c r="AR68" s="9"/>
      <c r="AS68" s="9"/>
      <c r="AT68" s="9"/>
      <c r="AU68" s="132" t="str">
        <f t="shared" si="15"/>
        <v>no one</v>
      </c>
      <c r="AV68" s="132">
        <f t="shared" si="16"/>
        <v>0</v>
      </c>
      <c r="AW68" s="133">
        <f t="shared" si="17"/>
        <v>100</v>
      </c>
    </row>
    <row r="69" spans="1:49" ht="15" customHeight="1">
      <c r="A69" s="153" t="s">
        <v>345</v>
      </c>
      <c r="B69" s="153"/>
      <c r="C69" s="153"/>
      <c r="D69" s="176"/>
      <c r="E69" s="154">
        <v>100</v>
      </c>
      <c r="F69" s="154"/>
      <c r="G69" s="195">
        <f>E69+F69*V!$E$20</f>
        <v>100</v>
      </c>
      <c r="H69" s="154">
        <v>100</v>
      </c>
      <c r="I69" s="154"/>
      <c r="J69" s="195">
        <f>H69+I69*V!$E$20</f>
        <v>100</v>
      </c>
      <c r="K69" s="183"/>
      <c r="L69" s="188">
        <f t="shared" si="9"/>
        <v>100</v>
      </c>
      <c r="M69" s="153">
        <v>27</v>
      </c>
      <c r="N69" s="165"/>
      <c r="O69" s="108" t="s">
        <v>24</v>
      </c>
      <c r="P69" s="156" t="s">
        <v>192</v>
      </c>
      <c r="Q69" s="156" t="s">
        <v>172</v>
      </c>
      <c r="R69" s="213" t="s">
        <v>346</v>
      </c>
      <c r="S69" s="159"/>
      <c r="T69" s="154">
        <v>5.71</v>
      </c>
      <c r="U69" s="154">
        <v>0</v>
      </c>
      <c r="V69" s="23">
        <f>T69+U69*V!$E$20</f>
        <v>5.71</v>
      </c>
      <c r="W69" s="154">
        <v>5.55</v>
      </c>
      <c r="X69" s="154">
        <v>0</v>
      </c>
      <c r="Y69" s="23">
        <f>W69+X69*V!$E$20</f>
        <v>5.55</v>
      </c>
      <c r="Z69" s="154"/>
      <c r="AA69" s="154"/>
      <c r="AB69" s="23">
        <f>Z69+AA69*V!$E$20</f>
        <v>0</v>
      </c>
      <c r="AC69" s="79"/>
      <c r="AE69" s="153"/>
      <c r="AF69" s="153"/>
      <c r="AG69" s="162" t="e">
        <f t="shared" si="10"/>
        <v>#N/A</v>
      </c>
      <c r="AH69" s="162" t="e">
        <f t="shared" si="14"/>
        <v>#N/A</v>
      </c>
      <c r="AI69" s="126">
        <v>26</v>
      </c>
      <c r="AJ69" s="9"/>
      <c r="AK69" s="9"/>
      <c r="AL69" s="9"/>
      <c r="AM69" s="93"/>
      <c r="AN69" s="9"/>
      <c r="AO69" s="9"/>
      <c r="AP69" s="9"/>
      <c r="AQ69" s="93"/>
      <c r="AR69" s="9"/>
      <c r="AS69" s="9"/>
      <c r="AT69" s="9"/>
      <c r="AU69" s="132" t="str">
        <f t="shared" si="15"/>
        <v>no one</v>
      </c>
      <c r="AV69" s="132">
        <f t="shared" si="16"/>
        <v>0</v>
      </c>
      <c r="AW69" s="133">
        <f t="shared" si="17"/>
        <v>100</v>
      </c>
    </row>
    <row r="70" spans="1:49" ht="15" customHeight="1" thickBot="1">
      <c r="A70" s="153" t="s">
        <v>345</v>
      </c>
      <c r="B70" s="153"/>
      <c r="C70" s="153"/>
      <c r="D70" s="176"/>
      <c r="E70" s="154">
        <v>100</v>
      </c>
      <c r="F70" s="154"/>
      <c r="G70" s="195">
        <f>E70+F70*V!$E$20</f>
        <v>100</v>
      </c>
      <c r="H70" s="154">
        <v>100</v>
      </c>
      <c r="I70" s="154"/>
      <c r="J70" s="195">
        <f>H70+I70*V!$E$20</f>
        <v>100</v>
      </c>
      <c r="K70" s="183"/>
      <c r="L70" s="188">
        <f t="shared" si="9"/>
        <v>100</v>
      </c>
      <c r="M70" s="153">
        <v>28</v>
      </c>
      <c r="N70" s="165"/>
      <c r="O70" s="108" t="s">
        <v>25</v>
      </c>
      <c r="P70" s="157" t="s">
        <v>247</v>
      </c>
      <c r="Q70" s="158" t="s">
        <v>248</v>
      </c>
      <c r="R70" s="214"/>
      <c r="S70" s="160"/>
      <c r="T70" s="154">
        <v>6.43</v>
      </c>
      <c r="U70" s="154">
        <v>3</v>
      </c>
      <c r="V70" s="23">
        <f>T70+U70*V!$E$20</f>
        <v>7.029999999999999</v>
      </c>
      <c r="W70" s="154">
        <v>6.34</v>
      </c>
      <c r="X70" s="154">
        <v>2</v>
      </c>
      <c r="Y70" s="23">
        <f>W70+X70*V!$E$20</f>
        <v>6.74</v>
      </c>
      <c r="Z70" s="154"/>
      <c r="AA70" s="154"/>
      <c r="AB70" s="23">
        <f>Z70+AA70*V!$E$20</f>
        <v>0</v>
      </c>
      <c r="AC70" s="79"/>
      <c r="AE70" s="153"/>
      <c r="AF70" s="153"/>
      <c r="AG70" s="162" t="e">
        <f t="shared" si="10"/>
        <v>#N/A</v>
      </c>
      <c r="AH70" s="162" t="e">
        <f t="shared" si="14"/>
        <v>#N/A</v>
      </c>
      <c r="AI70" s="126">
        <v>27</v>
      </c>
      <c r="AJ70" s="9"/>
      <c r="AK70" s="9"/>
      <c r="AL70" s="9"/>
      <c r="AM70" s="93"/>
      <c r="AN70" s="9"/>
      <c r="AO70" s="9"/>
      <c r="AP70" s="9"/>
      <c r="AQ70" s="93"/>
      <c r="AR70" s="9"/>
      <c r="AS70" s="9"/>
      <c r="AT70" s="9"/>
      <c r="AU70" s="132" t="str">
        <f>A70&amp;B70</f>
        <v>no one</v>
      </c>
      <c r="AV70" s="132">
        <f>C70</f>
        <v>0</v>
      </c>
      <c r="AW70" s="133">
        <f>L70</f>
        <v>100</v>
      </c>
    </row>
    <row r="71" spans="1:49" ht="15" customHeight="1" thickBot="1">
      <c r="A71" s="153" t="s">
        <v>345</v>
      </c>
      <c r="B71" s="153"/>
      <c r="C71" s="153"/>
      <c r="D71" s="176"/>
      <c r="E71" s="154">
        <v>100</v>
      </c>
      <c r="F71" s="154"/>
      <c r="G71" s="195">
        <f>E71+F71*V!$E$20</f>
        <v>100</v>
      </c>
      <c r="H71" s="154">
        <v>100</v>
      </c>
      <c r="I71" s="154"/>
      <c r="J71" s="195">
        <f>H71+I71*V!$E$20</f>
        <v>100</v>
      </c>
      <c r="K71" s="183"/>
      <c r="L71" s="188">
        <f t="shared" si="9"/>
        <v>100</v>
      </c>
      <c r="M71" s="153">
        <v>29</v>
      </c>
      <c r="N71" s="165"/>
      <c r="O71" s="107"/>
      <c r="P71" s="163" t="s">
        <v>90</v>
      </c>
      <c r="Q71" s="164"/>
      <c r="R71" s="87"/>
      <c r="S71" s="159"/>
      <c r="T71" s="159"/>
      <c r="U71" s="159"/>
      <c r="V71" s="87"/>
      <c r="W71" s="159"/>
      <c r="X71" s="159"/>
      <c r="Y71" s="87"/>
      <c r="Z71" s="159"/>
      <c r="AA71" s="159"/>
      <c r="AB71" s="87"/>
      <c r="AC71" s="79"/>
      <c r="AE71" s="153"/>
      <c r="AF71" s="153"/>
      <c r="AG71" s="162" t="e">
        <f t="shared" si="10"/>
        <v>#N/A</v>
      </c>
      <c r="AH71" s="162" t="e">
        <f t="shared" si="14"/>
        <v>#N/A</v>
      </c>
      <c r="AI71" s="126">
        <v>28</v>
      </c>
      <c r="AJ71" s="9"/>
      <c r="AK71" s="9"/>
      <c r="AL71" s="9"/>
      <c r="AM71" s="93"/>
      <c r="AN71" s="9"/>
      <c r="AO71" s="9"/>
      <c r="AP71" s="9"/>
      <c r="AQ71" s="93"/>
      <c r="AR71" s="9"/>
      <c r="AS71" s="9"/>
      <c r="AT71" s="9"/>
      <c r="AU71" s="132" t="str">
        <f aca="true" t="shared" si="18" ref="AU71:AU85">A71&amp;B71</f>
        <v>no one</v>
      </c>
      <c r="AV71" s="132">
        <f aca="true" t="shared" si="19" ref="AV71:AV85">C71</f>
        <v>0</v>
      </c>
      <c r="AW71" s="133">
        <f aca="true" t="shared" si="20" ref="AW71:AW85">L71</f>
        <v>100</v>
      </c>
    </row>
    <row r="72" spans="1:49" ht="15" customHeight="1">
      <c r="A72" s="153" t="s">
        <v>345</v>
      </c>
      <c r="B72" s="153"/>
      <c r="C72" s="153"/>
      <c r="D72" s="176"/>
      <c r="E72" s="154">
        <v>100</v>
      </c>
      <c r="F72" s="154"/>
      <c r="G72" s="195">
        <f>E72+F72*V!$E$20</f>
        <v>100</v>
      </c>
      <c r="H72" s="154">
        <v>100</v>
      </c>
      <c r="I72" s="154"/>
      <c r="J72" s="195">
        <f>H72+I72*V!$E$20</f>
        <v>100</v>
      </c>
      <c r="K72" s="183"/>
      <c r="L72" s="188">
        <f t="shared" si="9"/>
        <v>100</v>
      </c>
      <c r="M72" s="153">
        <v>30</v>
      </c>
      <c r="N72" s="165"/>
      <c r="O72" s="108" t="s">
        <v>26</v>
      </c>
      <c r="P72" s="156" t="s">
        <v>161</v>
      </c>
      <c r="Q72" s="156" t="s">
        <v>162</v>
      </c>
      <c r="R72" s="213"/>
      <c r="S72" s="159"/>
      <c r="T72" s="154">
        <v>100</v>
      </c>
      <c r="U72" s="154">
        <v>0</v>
      </c>
      <c r="V72" s="23">
        <f>T72+U72*V!$E$20</f>
        <v>100</v>
      </c>
      <c r="W72" s="154">
        <v>6.09</v>
      </c>
      <c r="X72" s="154">
        <v>3</v>
      </c>
      <c r="Y72" s="23">
        <f>W72+X72*V!$E$20</f>
        <v>6.6899999999999995</v>
      </c>
      <c r="Z72" s="154"/>
      <c r="AA72" s="154"/>
      <c r="AB72" s="23">
        <f>Z72+AA72*V!$E$20</f>
        <v>0</v>
      </c>
      <c r="AC72" s="79"/>
      <c r="AE72" s="153"/>
      <c r="AF72" s="153"/>
      <c r="AG72" s="162" t="e">
        <f t="shared" si="10"/>
        <v>#N/A</v>
      </c>
      <c r="AH72" s="162" t="e">
        <f t="shared" si="14"/>
        <v>#N/A</v>
      </c>
      <c r="AI72" s="126">
        <v>29</v>
      </c>
      <c r="AJ72" s="9"/>
      <c r="AK72" s="9"/>
      <c r="AL72" s="9"/>
      <c r="AM72" s="93"/>
      <c r="AN72" s="9"/>
      <c r="AO72" s="9"/>
      <c r="AP72" s="9"/>
      <c r="AQ72" s="93"/>
      <c r="AR72" s="9"/>
      <c r="AS72" s="9"/>
      <c r="AT72" s="9"/>
      <c r="AU72" s="132" t="str">
        <f t="shared" si="18"/>
        <v>no one</v>
      </c>
      <c r="AV72" s="132">
        <f t="shared" si="19"/>
        <v>0</v>
      </c>
      <c r="AW72" s="133">
        <f t="shared" si="20"/>
        <v>100</v>
      </c>
    </row>
    <row r="73" spans="1:49" ht="15" customHeight="1" thickBot="1">
      <c r="A73" s="153" t="s">
        <v>345</v>
      </c>
      <c r="B73" s="153"/>
      <c r="C73" s="153"/>
      <c r="D73" s="176"/>
      <c r="E73" s="154">
        <v>100</v>
      </c>
      <c r="F73" s="154"/>
      <c r="G73" s="195">
        <f>E73+F73*V!$E$20</f>
        <v>100</v>
      </c>
      <c r="H73" s="154">
        <v>100</v>
      </c>
      <c r="I73" s="154"/>
      <c r="J73" s="195">
        <f>H73+I73*V!$E$20</f>
        <v>100</v>
      </c>
      <c r="K73" s="183"/>
      <c r="L73" s="188">
        <f t="shared" si="9"/>
        <v>100</v>
      </c>
      <c r="M73" s="153">
        <v>31</v>
      </c>
      <c r="N73" s="165"/>
      <c r="O73" s="108" t="s">
        <v>27</v>
      </c>
      <c r="P73" s="157" t="s">
        <v>201</v>
      </c>
      <c r="Q73" s="158" t="s">
        <v>202</v>
      </c>
      <c r="R73" s="214" t="s">
        <v>346</v>
      </c>
      <c r="S73" s="160"/>
      <c r="T73" s="154">
        <v>5.76</v>
      </c>
      <c r="U73" s="154">
        <v>2</v>
      </c>
      <c r="V73" s="23">
        <f>T73+U73*V!$E$20</f>
        <v>6.16</v>
      </c>
      <c r="W73" s="154">
        <v>5.83</v>
      </c>
      <c r="X73" s="154">
        <v>0</v>
      </c>
      <c r="Y73" s="23">
        <f>W73+X73*V!$E$20</f>
        <v>5.83</v>
      </c>
      <c r="Z73" s="154"/>
      <c r="AA73" s="154"/>
      <c r="AB73" s="23">
        <f>Z73+AA73*V!$E$20</f>
        <v>0</v>
      </c>
      <c r="AC73" s="79"/>
      <c r="AE73" s="153"/>
      <c r="AF73" s="153"/>
      <c r="AG73" s="162" t="e">
        <f t="shared" si="10"/>
        <v>#N/A</v>
      </c>
      <c r="AH73" s="162" t="e">
        <f t="shared" si="14"/>
        <v>#N/A</v>
      </c>
      <c r="AI73" s="126">
        <v>30</v>
      </c>
      <c r="AJ73" s="9"/>
      <c r="AK73" s="9"/>
      <c r="AL73" s="9"/>
      <c r="AM73" s="93"/>
      <c r="AN73" s="9"/>
      <c r="AO73" s="9"/>
      <c r="AP73" s="9"/>
      <c r="AQ73" s="93"/>
      <c r="AR73" s="9"/>
      <c r="AS73" s="9"/>
      <c r="AT73" s="9"/>
      <c r="AU73" s="132" t="str">
        <f t="shared" si="18"/>
        <v>no one</v>
      </c>
      <c r="AV73" s="132">
        <f t="shared" si="19"/>
        <v>0</v>
      </c>
      <c r="AW73" s="133">
        <f t="shared" si="20"/>
        <v>100</v>
      </c>
    </row>
    <row r="74" spans="1:49" ht="15" customHeight="1" thickBot="1">
      <c r="A74" s="153" t="s">
        <v>345</v>
      </c>
      <c r="B74" s="153"/>
      <c r="C74" s="153"/>
      <c r="D74" s="176"/>
      <c r="E74" s="154">
        <v>100</v>
      </c>
      <c r="F74" s="154"/>
      <c r="G74" s="195">
        <f>E74+F74*V!$E$20</f>
        <v>100</v>
      </c>
      <c r="H74" s="154">
        <v>100</v>
      </c>
      <c r="I74" s="154"/>
      <c r="J74" s="195">
        <f>H74+I74*V!$E$20</f>
        <v>100</v>
      </c>
      <c r="K74" s="183"/>
      <c r="L74" s="188">
        <f t="shared" si="9"/>
        <v>100</v>
      </c>
      <c r="M74" s="153">
        <v>32</v>
      </c>
      <c r="N74" s="169"/>
      <c r="O74" s="107"/>
      <c r="P74" s="163" t="s">
        <v>91</v>
      </c>
      <c r="Q74" s="164"/>
      <c r="R74" s="159"/>
      <c r="S74" s="159"/>
      <c r="T74" s="165"/>
      <c r="U74" s="165"/>
      <c r="W74" s="165"/>
      <c r="X74" s="165"/>
      <c r="Z74" s="165"/>
      <c r="AA74" s="165"/>
      <c r="AC74" s="79"/>
      <c r="AE74" s="153"/>
      <c r="AF74" s="153"/>
      <c r="AG74" s="162" t="e">
        <f t="shared" si="10"/>
        <v>#N/A</v>
      </c>
      <c r="AH74" s="162" t="e">
        <f t="shared" si="14"/>
        <v>#N/A</v>
      </c>
      <c r="AI74" s="126">
        <v>31</v>
      </c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132" t="str">
        <f t="shared" si="18"/>
        <v>no one</v>
      </c>
      <c r="AV74" s="132">
        <f t="shared" si="19"/>
        <v>0</v>
      </c>
      <c r="AW74" s="133">
        <f t="shared" si="20"/>
        <v>100</v>
      </c>
    </row>
    <row r="75" spans="1:49" ht="15" customHeight="1">
      <c r="A75" s="153" t="s">
        <v>345</v>
      </c>
      <c r="B75" s="153"/>
      <c r="C75" s="153"/>
      <c r="D75" s="176"/>
      <c r="E75" s="154">
        <v>100</v>
      </c>
      <c r="F75" s="154"/>
      <c r="G75" s="195">
        <f>E75+F75*V!$E$20</f>
        <v>100</v>
      </c>
      <c r="H75" s="154">
        <v>100</v>
      </c>
      <c r="I75" s="154"/>
      <c r="J75" s="195">
        <f>H75+I75*V!$E$20</f>
        <v>100</v>
      </c>
      <c r="K75" s="183"/>
      <c r="L75" s="188">
        <f aca="true" t="shared" si="21" ref="L75:L91">MIN(J75,G75)</f>
        <v>100</v>
      </c>
      <c r="M75" s="153">
        <v>33</v>
      </c>
      <c r="N75" s="167"/>
      <c r="O75" s="108" t="s">
        <v>28</v>
      </c>
      <c r="P75" s="156" t="s">
        <v>137</v>
      </c>
      <c r="Q75" s="156" t="s">
        <v>249</v>
      </c>
      <c r="R75" s="213"/>
      <c r="S75" s="159"/>
      <c r="T75" s="154">
        <v>5.98</v>
      </c>
      <c r="U75" s="154">
        <v>1</v>
      </c>
      <c r="V75" s="23">
        <f>T75+U75*V!$E$20</f>
        <v>6.180000000000001</v>
      </c>
      <c r="W75" s="154">
        <v>5.92</v>
      </c>
      <c r="X75" s="154">
        <v>7</v>
      </c>
      <c r="Y75" s="23">
        <f>W75+X75*V!$E$20</f>
        <v>7.32</v>
      </c>
      <c r="Z75" s="154"/>
      <c r="AA75" s="154"/>
      <c r="AB75" s="23">
        <f>Z75+AA75*V!$E$20</f>
        <v>0</v>
      </c>
      <c r="AC75" s="79"/>
      <c r="AE75" s="153"/>
      <c r="AF75" s="153"/>
      <c r="AG75" s="162" t="e">
        <f t="shared" si="10"/>
        <v>#N/A</v>
      </c>
      <c r="AH75" s="162" t="e">
        <f t="shared" si="14"/>
        <v>#N/A</v>
      </c>
      <c r="AI75" s="126">
        <v>32</v>
      </c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132" t="str">
        <f t="shared" si="18"/>
        <v>no one</v>
      </c>
      <c r="AV75" s="132">
        <f t="shared" si="19"/>
        <v>0</v>
      </c>
      <c r="AW75" s="133">
        <f t="shared" si="20"/>
        <v>100</v>
      </c>
    </row>
    <row r="76" spans="1:49" ht="15" customHeight="1" thickBot="1">
      <c r="A76" s="153" t="s">
        <v>345</v>
      </c>
      <c r="B76" s="153"/>
      <c r="C76" s="153"/>
      <c r="D76" s="176"/>
      <c r="E76" s="154">
        <v>100</v>
      </c>
      <c r="F76" s="154"/>
      <c r="G76" s="195">
        <f>E76+F76*V!$E$20</f>
        <v>100</v>
      </c>
      <c r="H76" s="154">
        <v>100</v>
      </c>
      <c r="I76" s="154"/>
      <c r="J76" s="195">
        <f>H76+I76*V!$E$20</f>
        <v>100</v>
      </c>
      <c r="K76" s="183"/>
      <c r="L76" s="188">
        <f t="shared" si="21"/>
        <v>100</v>
      </c>
      <c r="M76" s="153">
        <v>34</v>
      </c>
      <c r="N76" s="167"/>
      <c r="O76" s="108" t="s">
        <v>29</v>
      </c>
      <c r="P76" s="157" t="s">
        <v>157</v>
      </c>
      <c r="Q76" s="158" t="s">
        <v>141</v>
      </c>
      <c r="R76" s="214" t="s">
        <v>346</v>
      </c>
      <c r="S76" s="160"/>
      <c r="T76" s="154">
        <v>5.99</v>
      </c>
      <c r="U76" s="154">
        <v>0</v>
      </c>
      <c r="V76" s="23">
        <f>T76+U76*V!$E$20</f>
        <v>5.99</v>
      </c>
      <c r="W76" s="154">
        <v>5.89</v>
      </c>
      <c r="X76" s="154">
        <v>3</v>
      </c>
      <c r="Y76" s="23">
        <f>W76+X76*V!$E$20</f>
        <v>6.49</v>
      </c>
      <c r="Z76" s="154"/>
      <c r="AA76" s="154"/>
      <c r="AB76" s="23">
        <f>Z76+AA76*V!$E$20</f>
        <v>0</v>
      </c>
      <c r="AC76" s="79"/>
      <c r="AE76" s="153"/>
      <c r="AF76" s="153"/>
      <c r="AG76" s="162" t="e">
        <f t="shared" si="10"/>
        <v>#N/A</v>
      </c>
      <c r="AH76" s="162" t="e">
        <f t="shared" si="14"/>
        <v>#N/A</v>
      </c>
      <c r="AI76" s="126">
        <v>33</v>
      </c>
      <c r="AU76" s="132" t="str">
        <f t="shared" si="18"/>
        <v>no one</v>
      </c>
      <c r="AV76" s="132">
        <f t="shared" si="19"/>
        <v>0</v>
      </c>
      <c r="AW76" s="133">
        <f t="shared" si="20"/>
        <v>100</v>
      </c>
    </row>
    <row r="77" spans="1:49" ht="15" customHeight="1" thickBot="1">
      <c r="A77" s="153" t="s">
        <v>345</v>
      </c>
      <c r="B77" s="153"/>
      <c r="C77" s="153"/>
      <c r="D77" s="176"/>
      <c r="E77" s="154">
        <v>100</v>
      </c>
      <c r="F77" s="154"/>
      <c r="G77" s="195">
        <f>E77+F77*V!$E$20</f>
        <v>100</v>
      </c>
      <c r="H77" s="154">
        <v>100</v>
      </c>
      <c r="I77" s="154"/>
      <c r="J77" s="195">
        <f>H77+I77*V!$E$20</f>
        <v>100</v>
      </c>
      <c r="K77" s="183"/>
      <c r="L77" s="188">
        <f t="shared" si="21"/>
        <v>100</v>
      </c>
      <c r="M77" s="153">
        <v>35</v>
      </c>
      <c r="N77" s="167"/>
      <c r="O77" s="107"/>
      <c r="P77" s="163" t="s">
        <v>92</v>
      </c>
      <c r="Q77" s="164"/>
      <c r="R77" s="87"/>
      <c r="S77" s="159"/>
      <c r="T77" s="159"/>
      <c r="U77" s="159"/>
      <c r="V77" s="87"/>
      <c r="W77" s="159"/>
      <c r="X77" s="159"/>
      <c r="Y77" s="87"/>
      <c r="Z77" s="159"/>
      <c r="AA77" s="159"/>
      <c r="AB77" s="87"/>
      <c r="AC77" s="79"/>
      <c r="AE77" s="153"/>
      <c r="AF77" s="153"/>
      <c r="AG77" s="162" t="e">
        <f t="shared" si="10"/>
        <v>#N/A</v>
      </c>
      <c r="AH77" s="162" t="e">
        <f t="shared" si="14"/>
        <v>#N/A</v>
      </c>
      <c r="AI77" s="126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32" t="str">
        <f t="shared" si="18"/>
        <v>no one</v>
      </c>
      <c r="AV77" s="132">
        <f t="shared" si="19"/>
        <v>0</v>
      </c>
      <c r="AW77" s="133">
        <f t="shared" si="20"/>
        <v>100</v>
      </c>
    </row>
    <row r="78" spans="1:49" ht="15" customHeight="1">
      <c r="A78" s="153" t="s">
        <v>345</v>
      </c>
      <c r="B78" s="153"/>
      <c r="C78" s="153"/>
      <c r="D78" s="176"/>
      <c r="E78" s="154">
        <v>100</v>
      </c>
      <c r="F78" s="154"/>
      <c r="G78" s="195">
        <f>E78+F78*V!$E$20</f>
        <v>100</v>
      </c>
      <c r="H78" s="154">
        <v>100</v>
      </c>
      <c r="I78" s="154"/>
      <c r="J78" s="195">
        <f>H78+I78*V!$E$20</f>
        <v>100</v>
      </c>
      <c r="K78" s="183"/>
      <c r="L78" s="188">
        <f t="shared" si="21"/>
        <v>100</v>
      </c>
      <c r="M78" s="153">
        <v>36</v>
      </c>
      <c r="N78" s="167"/>
      <c r="O78" s="108" t="s">
        <v>30</v>
      </c>
      <c r="P78" s="156" t="s">
        <v>155</v>
      </c>
      <c r="Q78" s="156" t="s">
        <v>156</v>
      </c>
      <c r="R78" s="213"/>
      <c r="S78" s="159"/>
      <c r="T78" s="154">
        <v>6.26</v>
      </c>
      <c r="U78" s="154">
        <v>0</v>
      </c>
      <c r="V78" s="23">
        <f>T78+U78*V!$E$20</f>
        <v>6.26</v>
      </c>
      <c r="W78" s="154">
        <v>6.43</v>
      </c>
      <c r="X78" s="154">
        <v>1</v>
      </c>
      <c r="Y78" s="23">
        <f>W78+X78*V!$E$20</f>
        <v>6.63</v>
      </c>
      <c r="Z78" s="154"/>
      <c r="AA78" s="154"/>
      <c r="AB78" s="23">
        <f>Z78+AA78*V!$E$20</f>
        <v>0</v>
      </c>
      <c r="AC78" s="79"/>
      <c r="AE78" s="153"/>
      <c r="AF78" s="153"/>
      <c r="AG78" s="162" t="e">
        <f t="shared" si="10"/>
        <v>#N/A</v>
      </c>
      <c r="AH78" s="162" t="e">
        <f t="shared" si="14"/>
        <v>#N/A</v>
      </c>
      <c r="AI78" s="126">
        <v>35</v>
      </c>
      <c r="AJ78" s="9"/>
      <c r="AK78" s="9"/>
      <c r="AL78" s="9"/>
      <c r="AM78" s="76"/>
      <c r="AN78" s="9"/>
      <c r="AO78" s="9"/>
      <c r="AP78" s="9"/>
      <c r="AQ78" s="76"/>
      <c r="AR78" s="9"/>
      <c r="AS78" s="9"/>
      <c r="AT78" s="9"/>
      <c r="AU78" s="132" t="str">
        <f t="shared" si="18"/>
        <v>no one</v>
      </c>
      <c r="AV78" s="132">
        <f t="shared" si="19"/>
        <v>0</v>
      </c>
      <c r="AW78" s="133">
        <f t="shared" si="20"/>
        <v>100</v>
      </c>
    </row>
    <row r="79" spans="1:49" ht="15" customHeight="1">
      <c r="A79" s="153" t="s">
        <v>345</v>
      </c>
      <c r="B79" s="153"/>
      <c r="C79" s="153"/>
      <c r="D79" s="176"/>
      <c r="E79" s="154">
        <v>100</v>
      </c>
      <c r="F79" s="154"/>
      <c r="G79" s="195">
        <f>E79+F79*V!$E$20</f>
        <v>100</v>
      </c>
      <c r="H79" s="154">
        <v>100</v>
      </c>
      <c r="I79" s="154"/>
      <c r="J79" s="195">
        <f>H79+I79*V!$E$20</f>
        <v>100</v>
      </c>
      <c r="K79" s="183"/>
      <c r="L79" s="188">
        <f t="shared" si="21"/>
        <v>100</v>
      </c>
      <c r="M79" s="153">
        <v>37</v>
      </c>
      <c r="N79" s="167"/>
      <c r="O79" s="108" t="s">
        <v>31</v>
      </c>
      <c r="P79" s="157" t="s">
        <v>150</v>
      </c>
      <c r="Q79" s="158" t="s">
        <v>151</v>
      </c>
      <c r="R79" s="214" t="s">
        <v>346</v>
      </c>
      <c r="S79" s="160"/>
      <c r="T79" s="154">
        <v>5.82</v>
      </c>
      <c r="U79" s="154">
        <v>2</v>
      </c>
      <c r="V79" s="23">
        <f>T79+U79*V!$E$20</f>
        <v>6.220000000000001</v>
      </c>
      <c r="W79" s="154">
        <v>5.89</v>
      </c>
      <c r="X79" s="154">
        <v>0</v>
      </c>
      <c r="Y79" s="23">
        <f>W79+X79*V!$E$20</f>
        <v>5.89</v>
      </c>
      <c r="Z79" s="154"/>
      <c r="AA79" s="154"/>
      <c r="AB79" s="23">
        <f>Z79+AA79*V!$E$20</f>
        <v>0</v>
      </c>
      <c r="AC79" s="79"/>
      <c r="AE79" s="153"/>
      <c r="AF79" s="153"/>
      <c r="AG79" s="162" t="e">
        <f t="shared" si="10"/>
        <v>#N/A</v>
      </c>
      <c r="AH79" s="162" t="e">
        <f t="shared" si="14"/>
        <v>#N/A</v>
      </c>
      <c r="AI79" s="126">
        <v>36</v>
      </c>
      <c r="AJ79" s="9"/>
      <c r="AK79" s="9"/>
      <c r="AL79" s="9"/>
      <c r="AM79" s="93"/>
      <c r="AN79" s="9"/>
      <c r="AO79" s="9"/>
      <c r="AP79" s="9"/>
      <c r="AQ79" s="93"/>
      <c r="AR79" s="9"/>
      <c r="AS79" s="9"/>
      <c r="AT79" s="9"/>
      <c r="AU79" s="132" t="str">
        <f t="shared" si="18"/>
        <v>no one</v>
      </c>
      <c r="AV79" s="132">
        <f t="shared" si="19"/>
        <v>0</v>
      </c>
      <c r="AW79" s="133">
        <f t="shared" si="20"/>
        <v>100</v>
      </c>
    </row>
    <row r="80" spans="1:49" ht="15" customHeight="1" thickBot="1">
      <c r="A80" s="153" t="s">
        <v>345</v>
      </c>
      <c r="B80" s="153"/>
      <c r="C80" s="153"/>
      <c r="D80" s="176"/>
      <c r="E80" s="154">
        <v>100</v>
      </c>
      <c r="F80" s="154"/>
      <c r="G80" s="195">
        <f>E80+F80*V!$E$20</f>
        <v>100</v>
      </c>
      <c r="H80" s="154">
        <v>100</v>
      </c>
      <c r="I80" s="154"/>
      <c r="J80" s="195">
        <f>H80+I80*V!$E$20</f>
        <v>100</v>
      </c>
      <c r="K80" s="183"/>
      <c r="L80" s="188">
        <f t="shared" si="21"/>
        <v>100</v>
      </c>
      <c r="M80" s="153">
        <v>38</v>
      </c>
      <c r="N80" s="167"/>
      <c r="O80" s="21"/>
      <c r="P80" s="166"/>
      <c r="Q80" s="166"/>
      <c r="R80" s="167"/>
      <c r="S80" s="167"/>
      <c r="T80" s="165"/>
      <c r="U80" s="165"/>
      <c r="W80" s="165"/>
      <c r="X80" s="165"/>
      <c r="Z80" s="165"/>
      <c r="AA80" s="165"/>
      <c r="AC80" s="21"/>
      <c r="AD80" s="21"/>
      <c r="AE80" s="153"/>
      <c r="AF80" s="153"/>
      <c r="AG80" s="162" t="e">
        <f t="shared" si="10"/>
        <v>#N/A</v>
      </c>
      <c r="AH80" s="162" t="e">
        <f t="shared" si="14"/>
        <v>#N/A</v>
      </c>
      <c r="AI80" s="126">
        <v>37</v>
      </c>
      <c r="AJ80" s="93"/>
      <c r="AK80" s="98"/>
      <c r="AL80" s="99"/>
      <c r="AM80" s="93"/>
      <c r="AN80" s="93"/>
      <c r="AO80" s="98"/>
      <c r="AP80" s="99"/>
      <c r="AQ80" s="93"/>
      <c r="AR80" s="93"/>
      <c r="AS80" s="98"/>
      <c r="AT80" s="99"/>
      <c r="AU80" s="132" t="str">
        <f t="shared" si="18"/>
        <v>no one</v>
      </c>
      <c r="AV80" s="132">
        <f t="shared" si="19"/>
        <v>0</v>
      </c>
      <c r="AW80" s="133">
        <f t="shared" si="20"/>
        <v>100</v>
      </c>
    </row>
    <row r="81" spans="1:49" ht="15" customHeight="1" thickBot="1">
      <c r="A81" s="153" t="s">
        <v>345</v>
      </c>
      <c r="B81" s="153"/>
      <c r="C81" s="153"/>
      <c r="D81" s="176"/>
      <c r="E81" s="154">
        <v>100</v>
      </c>
      <c r="F81" s="154"/>
      <c r="G81" s="195">
        <f>E81+F81*V!$E$20</f>
        <v>100</v>
      </c>
      <c r="H81" s="154">
        <v>100</v>
      </c>
      <c r="I81" s="154"/>
      <c r="J81" s="195">
        <f>H81+I81*V!$E$20</f>
        <v>100</v>
      </c>
      <c r="K81" s="183"/>
      <c r="L81" s="188">
        <f t="shared" si="21"/>
        <v>100</v>
      </c>
      <c r="M81" s="153">
        <v>39</v>
      </c>
      <c r="N81" s="167"/>
      <c r="O81" s="106"/>
      <c r="P81" s="163" t="s">
        <v>93</v>
      </c>
      <c r="Q81" s="164"/>
      <c r="R81" s="167"/>
      <c r="S81" s="167"/>
      <c r="T81" s="167"/>
      <c r="U81" s="167"/>
      <c r="V81" s="21"/>
      <c r="W81" s="167"/>
      <c r="X81" s="167"/>
      <c r="Y81" s="21"/>
      <c r="Z81" s="167"/>
      <c r="AA81" s="167"/>
      <c r="AB81" s="21"/>
      <c r="AC81" s="21"/>
      <c r="AD81" s="21"/>
      <c r="AE81" s="153"/>
      <c r="AF81" s="153"/>
      <c r="AG81" s="162" t="e">
        <f t="shared" si="10"/>
        <v>#N/A</v>
      </c>
      <c r="AH81" s="162" t="e">
        <f t="shared" si="14"/>
        <v>#N/A</v>
      </c>
      <c r="AI81" s="126">
        <v>38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132" t="str">
        <f t="shared" si="18"/>
        <v>no one</v>
      </c>
      <c r="AV81" s="132">
        <f t="shared" si="19"/>
        <v>0</v>
      </c>
      <c r="AW81" s="133">
        <f t="shared" si="20"/>
        <v>100</v>
      </c>
    </row>
    <row r="82" spans="1:49" ht="15" customHeight="1">
      <c r="A82" s="153" t="s">
        <v>345</v>
      </c>
      <c r="B82" s="153"/>
      <c r="C82" s="153"/>
      <c r="D82" s="176"/>
      <c r="E82" s="154">
        <v>100</v>
      </c>
      <c r="F82" s="154"/>
      <c r="G82" s="195">
        <f>E82+F82*V!$E$20</f>
        <v>100</v>
      </c>
      <c r="H82" s="154">
        <v>100</v>
      </c>
      <c r="I82" s="154"/>
      <c r="J82" s="195">
        <f>H82+I82*V!$E$20</f>
        <v>100</v>
      </c>
      <c r="K82" s="183"/>
      <c r="L82" s="188">
        <f t="shared" si="21"/>
        <v>100</v>
      </c>
      <c r="M82" s="153">
        <v>40</v>
      </c>
      <c r="N82" s="167"/>
      <c r="O82" s="108" t="s">
        <v>11</v>
      </c>
      <c r="P82" s="156" t="s">
        <v>192</v>
      </c>
      <c r="Q82" s="156" t="s">
        <v>172</v>
      </c>
      <c r="R82" s="213" t="s">
        <v>346</v>
      </c>
      <c r="S82" s="159"/>
      <c r="T82" s="154">
        <v>5.65</v>
      </c>
      <c r="U82" s="154">
        <v>0</v>
      </c>
      <c r="V82" s="23">
        <f>T82+U82*V!$E$20</f>
        <v>5.65</v>
      </c>
      <c r="W82" s="154">
        <v>5.59</v>
      </c>
      <c r="X82" s="154">
        <v>1</v>
      </c>
      <c r="Y82" s="23">
        <f>W82+X82*V!$E$20</f>
        <v>5.79</v>
      </c>
      <c r="Z82" s="154"/>
      <c r="AA82" s="154"/>
      <c r="AB82" s="23">
        <f>Z82+AA82*V!$E$20</f>
        <v>0</v>
      </c>
      <c r="AC82" s="79"/>
      <c r="AE82" s="153"/>
      <c r="AF82" s="153"/>
      <c r="AG82" s="162" t="e">
        <f t="shared" si="10"/>
        <v>#N/A</v>
      </c>
      <c r="AH82" s="162" t="e">
        <f t="shared" si="14"/>
        <v>#N/A</v>
      </c>
      <c r="AI82" s="126">
        <v>39</v>
      </c>
      <c r="AJ82" s="9"/>
      <c r="AK82" s="9"/>
      <c r="AL82" s="9"/>
      <c r="AM82" s="76"/>
      <c r="AN82" s="9"/>
      <c r="AO82" s="9"/>
      <c r="AP82" s="9"/>
      <c r="AQ82" s="76"/>
      <c r="AR82" s="9"/>
      <c r="AS82" s="9"/>
      <c r="AT82" s="9"/>
      <c r="AU82" s="132" t="str">
        <f t="shared" si="18"/>
        <v>no one</v>
      </c>
      <c r="AV82" s="132">
        <f t="shared" si="19"/>
        <v>0</v>
      </c>
      <c r="AW82" s="133">
        <f t="shared" si="20"/>
        <v>100</v>
      </c>
    </row>
    <row r="83" spans="1:49" ht="15" customHeight="1" thickBot="1">
      <c r="A83" s="153" t="s">
        <v>345</v>
      </c>
      <c r="B83" s="153"/>
      <c r="C83" s="153"/>
      <c r="D83" s="176"/>
      <c r="E83" s="154">
        <v>100</v>
      </c>
      <c r="F83" s="154"/>
      <c r="G83" s="195">
        <f>E83+F83*V!$E$20</f>
        <v>100</v>
      </c>
      <c r="H83" s="154">
        <v>100</v>
      </c>
      <c r="I83" s="154"/>
      <c r="J83" s="195">
        <f>H83+I83*V!$E$20</f>
        <v>100</v>
      </c>
      <c r="K83" s="183"/>
      <c r="L83" s="188">
        <f t="shared" si="21"/>
        <v>100</v>
      </c>
      <c r="M83" s="153">
        <v>41</v>
      </c>
      <c r="N83" s="167"/>
      <c r="O83" s="108" t="s">
        <v>12</v>
      </c>
      <c r="P83" s="157" t="s">
        <v>201</v>
      </c>
      <c r="Q83" s="158" t="s">
        <v>202</v>
      </c>
      <c r="R83" s="214"/>
      <c r="S83" s="160"/>
      <c r="T83" s="154">
        <v>5.76</v>
      </c>
      <c r="U83" s="154">
        <v>1</v>
      </c>
      <c r="V83" s="23">
        <f>T83+U83*V!$E$20</f>
        <v>5.96</v>
      </c>
      <c r="W83" s="154">
        <v>5.8</v>
      </c>
      <c r="X83" s="154">
        <v>1</v>
      </c>
      <c r="Y83" s="23">
        <f>W83+X83*V!$E$20</f>
        <v>6</v>
      </c>
      <c r="Z83" s="154"/>
      <c r="AA83" s="154"/>
      <c r="AB83" s="23">
        <f>Z83+AA83*V!$E$20</f>
        <v>0</v>
      </c>
      <c r="AC83" s="79"/>
      <c r="AE83" s="153"/>
      <c r="AF83" s="153"/>
      <c r="AG83" s="162" t="e">
        <f t="shared" si="10"/>
        <v>#N/A</v>
      </c>
      <c r="AH83" s="162" t="e">
        <f t="shared" si="14"/>
        <v>#N/A</v>
      </c>
      <c r="AI83" s="126">
        <v>40</v>
      </c>
      <c r="AJ83" s="9"/>
      <c r="AK83" s="9"/>
      <c r="AL83" s="9"/>
      <c r="AM83" s="93"/>
      <c r="AN83" s="9"/>
      <c r="AO83" s="9"/>
      <c r="AP83" s="9"/>
      <c r="AQ83" s="93"/>
      <c r="AR83" s="9"/>
      <c r="AS83" s="9"/>
      <c r="AT83" s="9"/>
      <c r="AU83" s="132" t="str">
        <f t="shared" si="18"/>
        <v>no one</v>
      </c>
      <c r="AV83" s="132">
        <f t="shared" si="19"/>
        <v>0</v>
      </c>
      <c r="AW83" s="133">
        <f t="shared" si="20"/>
        <v>100</v>
      </c>
    </row>
    <row r="84" spans="1:49" ht="15" customHeight="1" thickBot="1">
      <c r="A84" s="153" t="s">
        <v>345</v>
      </c>
      <c r="B84" s="153"/>
      <c r="C84" s="153"/>
      <c r="D84" s="176"/>
      <c r="E84" s="154">
        <v>100</v>
      </c>
      <c r="F84" s="154"/>
      <c r="G84" s="195">
        <f>E84+F84*V!$E$20</f>
        <v>100</v>
      </c>
      <c r="H84" s="154">
        <v>100</v>
      </c>
      <c r="I84" s="154"/>
      <c r="J84" s="195">
        <f>H84+I84*V!$E$20</f>
        <v>100</v>
      </c>
      <c r="K84" s="183"/>
      <c r="L84" s="188">
        <f t="shared" si="21"/>
        <v>100</v>
      </c>
      <c r="M84" s="153">
        <v>42</v>
      </c>
      <c r="N84" s="167"/>
      <c r="O84" s="107"/>
      <c r="P84" s="163" t="s">
        <v>94</v>
      </c>
      <c r="Q84" s="164"/>
      <c r="R84" s="87"/>
      <c r="S84" s="159"/>
      <c r="T84" s="159"/>
      <c r="U84" s="159"/>
      <c r="V84" s="87"/>
      <c r="W84" s="159"/>
      <c r="X84" s="159"/>
      <c r="Y84" s="87"/>
      <c r="Z84" s="159"/>
      <c r="AA84" s="159"/>
      <c r="AB84" s="87"/>
      <c r="AC84" s="79"/>
      <c r="AD84" s="79"/>
      <c r="AE84" s="153"/>
      <c r="AF84" s="153"/>
      <c r="AG84" s="162" t="e">
        <f t="shared" si="10"/>
        <v>#N/A</v>
      </c>
      <c r="AH84" s="162" t="e">
        <f t="shared" si="14"/>
        <v>#N/A</v>
      </c>
      <c r="AI84" s="126">
        <v>41</v>
      </c>
      <c r="AJ84" s="76"/>
      <c r="AK84" s="98"/>
      <c r="AL84" s="99"/>
      <c r="AM84" s="93"/>
      <c r="AN84" s="93"/>
      <c r="AO84" s="98"/>
      <c r="AP84" s="99"/>
      <c r="AQ84" s="93"/>
      <c r="AR84" s="93"/>
      <c r="AS84" s="98"/>
      <c r="AT84" s="98"/>
      <c r="AU84" s="132" t="str">
        <f t="shared" si="18"/>
        <v>no one</v>
      </c>
      <c r="AV84" s="132">
        <f t="shared" si="19"/>
        <v>0</v>
      </c>
      <c r="AW84" s="133">
        <f t="shared" si="20"/>
        <v>100</v>
      </c>
    </row>
    <row r="85" spans="1:49" ht="15" customHeight="1">
      <c r="A85" s="153" t="s">
        <v>345</v>
      </c>
      <c r="B85" s="153"/>
      <c r="C85" s="153"/>
      <c r="D85" s="176"/>
      <c r="E85" s="154">
        <v>100</v>
      </c>
      <c r="F85" s="154"/>
      <c r="G85" s="195">
        <f>E85+F85*V!$E$20</f>
        <v>100</v>
      </c>
      <c r="H85" s="154">
        <v>100</v>
      </c>
      <c r="I85" s="154"/>
      <c r="J85" s="195">
        <f>H85+I85*V!$E$20</f>
        <v>100</v>
      </c>
      <c r="K85" s="183"/>
      <c r="L85" s="188">
        <f t="shared" si="21"/>
        <v>100</v>
      </c>
      <c r="M85" s="153">
        <v>43</v>
      </c>
      <c r="N85" s="167"/>
      <c r="O85" s="108" t="s">
        <v>13</v>
      </c>
      <c r="P85" s="157" t="s">
        <v>157</v>
      </c>
      <c r="Q85" s="158" t="s">
        <v>141</v>
      </c>
      <c r="R85" s="213"/>
      <c r="S85" s="159"/>
      <c r="T85" s="154">
        <v>6.07</v>
      </c>
      <c r="U85" s="154">
        <v>4</v>
      </c>
      <c r="V85" s="23">
        <f>T85+U85*V!$E$20</f>
        <v>6.87</v>
      </c>
      <c r="W85" s="154">
        <v>5.97</v>
      </c>
      <c r="X85" s="154">
        <v>3</v>
      </c>
      <c r="Y85" s="23">
        <f>W85+X85*V!$E$20</f>
        <v>6.57</v>
      </c>
      <c r="Z85" s="154"/>
      <c r="AA85" s="154"/>
      <c r="AB85" s="23">
        <f>Z85+AA85*V!$E$20</f>
        <v>0</v>
      </c>
      <c r="AC85" s="79"/>
      <c r="AD85" s="79"/>
      <c r="AE85" s="153"/>
      <c r="AF85" s="153"/>
      <c r="AG85" s="162" t="e">
        <f t="shared" si="10"/>
        <v>#N/A</v>
      </c>
      <c r="AH85" s="162" t="e">
        <f t="shared" si="14"/>
        <v>#N/A</v>
      </c>
      <c r="AI85" s="126">
        <v>42</v>
      </c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132" t="str">
        <f t="shared" si="18"/>
        <v>no one</v>
      </c>
      <c r="AV85" s="132">
        <f t="shared" si="19"/>
        <v>0</v>
      </c>
      <c r="AW85" s="133">
        <f t="shared" si="20"/>
        <v>100</v>
      </c>
    </row>
    <row r="86" spans="1:49" ht="15" customHeight="1">
      <c r="A86" s="153" t="s">
        <v>345</v>
      </c>
      <c r="B86" s="153"/>
      <c r="C86" s="153"/>
      <c r="D86" s="176"/>
      <c r="E86" s="154">
        <v>100</v>
      </c>
      <c r="F86" s="154"/>
      <c r="G86" s="195">
        <f>E86+F86*V!$E$20</f>
        <v>100</v>
      </c>
      <c r="H86" s="154">
        <v>100</v>
      </c>
      <c r="I86" s="154"/>
      <c r="J86" s="195">
        <f>H86+I86*V!$E$20</f>
        <v>100</v>
      </c>
      <c r="K86" s="183"/>
      <c r="L86" s="188">
        <f t="shared" si="21"/>
        <v>100</v>
      </c>
      <c r="M86" s="153">
        <v>44</v>
      </c>
      <c r="N86" s="167"/>
      <c r="O86" s="108" t="s">
        <v>14</v>
      </c>
      <c r="P86" s="157" t="s">
        <v>150</v>
      </c>
      <c r="Q86" s="158" t="s">
        <v>151</v>
      </c>
      <c r="R86" s="214" t="s">
        <v>346</v>
      </c>
      <c r="S86" s="160"/>
      <c r="T86" s="154">
        <v>5.67</v>
      </c>
      <c r="U86" s="154">
        <v>0</v>
      </c>
      <c r="V86" s="23">
        <f>T86+U86*V!$E$20</f>
        <v>5.67</v>
      </c>
      <c r="W86" s="154">
        <v>5.62</v>
      </c>
      <c r="X86" s="154">
        <v>0</v>
      </c>
      <c r="Y86" s="23">
        <f>W86+X86*V!$E$20</f>
        <v>5.62</v>
      </c>
      <c r="Z86" s="154"/>
      <c r="AA86" s="154"/>
      <c r="AB86" s="23">
        <f>Z86+AA86*V!$E$20</f>
        <v>0</v>
      </c>
      <c r="AC86" s="79"/>
      <c r="AD86" s="79"/>
      <c r="AE86" s="153"/>
      <c r="AF86" s="153"/>
      <c r="AG86" s="162" t="e">
        <f t="shared" si="10"/>
        <v>#N/A</v>
      </c>
      <c r="AH86" s="162" t="e">
        <f t="shared" si="14"/>
        <v>#N/A</v>
      </c>
      <c r="AI86" s="126">
        <v>43</v>
      </c>
      <c r="AJ86" s="9"/>
      <c r="AK86" s="9"/>
      <c r="AL86" s="9"/>
      <c r="AM86" s="76"/>
      <c r="AN86" s="9"/>
      <c r="AO86" s="9"/>
      <c r="AP86" s="9"/>
      <c r="AQ86" s="76"/>
      <c r="AR86" s="9"/>
      <c r="AS86" s="9"/>
      <c r="AT86" s="9"/>
      <c r="AU86" s="132" t="str">
        <f>A86&amp;B86</f>
        <v>no one</v>
      </c>
      <c r="AV86" s="132">
        <f>C86</f>
        <v>0</v>
      </c>
      <c r="AW86" s="133">
        <f>L86</f>
        <v>100</v>
      </c>
    </row>
    <row r="87" spans="1:49" ht="15" customHeight="1" thickBot="1">
      <c r="A87" s="153" t="s">
        <v>345</v>
      </c>
      <c r="B87" s="153"/>
      <c r="C87" s="153"/>
      <c r="D87" s="176"/>
      <c r="E87" s="154">
        <v>100</v>
      </c>
      <c r="F87" s="154"/>
      <c r="G87" s="195">
        <f>E87+F87*V!$E$20</f>
        <v>100</v>
      </c>
      <c r="H87" s="154">
        <v>100</v>
      </c>
      <c r="I87" s="154"/>
      <c r="J87" s="195">
        <f>H87+I87*V!$E$20</f>
        <v>100</v>
      </c>
      <c r="K87" s="183"/>
      <c r="L87" s="188">
        <f t="shared" si="21"/>
        <v>100</v>
      </c>
      <c r="M87" s="153">
        <v>45</v>
      </c>
      <c r="N87" s="167"/>
      <c r="O87" s="21"/>
      <c r="P87" s="168"/>
      <c r="Q87" s="169"/>
      <c r="R87" s="167"/>
      <c r="S87" s="167"/>
      <c r="T87" s="167"/>
      <c r="U87" s="167"/>
      <c r="V87" s="21"/>
      <c r="W87" s="167"/>
      <c r="X87" s="167"/>
      <c r="Y87" s="21"/>
      <c r="Z87" s="167"/>
      <c r="AA87" s="167"/>
      <c r="AB87" s="21"/>
      <c r="AC87" s="21"/>
      <c r="AD87" s="79"/>
      <c r="AE87" s="153"/>
      <c r="AF87" s="153"/>
      <c r="AG87" s="162" t="e">
        <f t="shared" si="10"/>
        <v>#N/A</v>
      </c>
      <c r="AH87" s="162" t="e">
        <f t="shared" si="14"/>
        <v>#N/A</v>
      </c>
      <c r="AI87" s="126">
        <v>44</v>
      </c>
      <c r="AJ87" s="9"/>
      <c r="AK87" s="9"/>
      <c r="AL87" s="9"/>
      <c r="AM87" s="93"/>
      <c r="AN87" s="9"/>
      <c r="AO87" s="9"/>
      <c r="AP87" s="9"/>
      <c r="AQ87" s="93"/>
      <c r="AR87" s="9"/>
      <c r="AS87" s="9"/>
      <c r="AT87" s="9"/>
      <c r="AU87" s="132" t="str">
        <f aca="true" t="shared" si="22" ref="AU87:AU93">A87&amp;B87</f>
        <v>no one</v>
      </c>
      <c r="AV87" s="132">
        <f aca="true" t="shared" si="23" ref="AV87:AV93">C87</f>
        <v>0</v>
      </c>
      <c r="AW87" s="133">
        <f aca="true" t="shared" si="24" ref="AW87:AW93">L87</f>
        <v>100</v>
      </c>
    </row>
    <row r="88" spans="1:49" ht="15" customHeight="1" thickBot="1">
      <c r="A88" s="153" t="s">
        <v>345</v>
      </c>
      <c r="B88" s="153"/>
      <c r="C88" s="153"/>
      <c r="D88" s="176"/>
      <c r="E88" s="154">
        <v>100</v>
      </c>
      <c r="F88" s="154"/>
      <c r="G88" s="195">
        <f>E88+F88*V!$E$20</f>
        <v>100</v>
      </c>
      <c r="H88" s="154">
        <v>100</v>
      </c>
      <c r="I88" s="154"/>
      <c r="J88" s="195">
        <f>H88+I88*V!$E$20</f>
        <v>100</v>
      </c>
      <c r="K88" s="183"/>
      <c r="L88" s="188">
        <f t="shared" si="21"/>
        <v>100</v>
      </c>
      <c r="M88" s="153">
        <v>46</v>
      </c>
      <c r="N88" s="167"/>
      <c r="O88" s="106"/>
      <c r="P88" s="163" t="s">
        <v>95</v>
      </c>
      <c r="Q88" s="164"/>
      <c r="R88" s="167"/>
      <c r="S88" s="167"/>
      <c r="T88" s="167"/>
      <c r="U88" s="167"/>
      <c r="V88" s="21"/>
      <c r="W88" s="167"/>
      <c r="X88" s="167"/>
      <c r="Y88" s="21"/>
      <c r="Z88" s="167"/>
      <c r="AA88" s="167"/>
      <c r="AB88" s="21"/>
      <c r="AC88" s="21"/>
      <c r="AD88" s="79"/>
      <c r="AE88" s="153"/>
      <c r="AF88" s="153"/>
      <c r="AG88" s="162" t="e">
        <f t="shared" si="10"/>
        <v>#N/A</v>
      </c>
      <c r="AH88" s="162" t="e">
        <f t="shared" si="14"/>
        <v>#N/A</v>
      </c>
      <c r="AI88" s="126">
        <v>45</v>
      </c>
      <c r="AJ88" s="93"/>
      <c r="AK88" s="98"/>
      <c r="AL88" s="99"/>
      <c r="AM88" s="76"/>
      <c r="AN88" s="93"/>
      <c r="AO88" s="98"/>
      <c r="AP88" s="99"/>
      <c r="AQ88" s="76"/>
      <c r="AR88" s="93"/>
      <c r="AS88" s="98"/>
      <c r="AT88" s="99"/>
      <c r="AU88" s="132" t="str">
        <f t="shared" si="22"/>
        <v>no one</v>
      </c>
      <c r="AV88" s="132">
        <f t="shared" si="23"/>
        <v>0</v>
      </c>
      <c r="AW88" s="133">
        <f t="shared" si="24"/>
        <v>100</v>
      </c>
    </row>
    <row r="89" spans="1:49" ht="15" customHeight="1">
      <c r="A89" s="153" t="s">
        <v>345</v>
      </c>
      <c r="B89" s="153"/>
      <c r="C89" s="153"/>
      <c r="D89" s="176"/>
      <c r="E89" s="154">
        <v>100</v>
      </c>
      <c r="F89" s="154"/>
      <c r="G89" s="195">
        <f>E89+F89*V!$E$20</f>
        <v>100</v>
      </c>
      <c r="H89" s="154">
        <v>100</v>
      </c>
      <c r="I89" s="154"/>
      <c r="J89" s="195">
        <f>H89+I89*V!$E$20</f>
        <v>100</v>
      </c>
      <c r="K89" s="183"/>
      <c r="L89" s="188">
        <f t="shared" si="21"/>
        <v>100</v>
      </c>
      <c r="M89" s="153">
        <v>47</v>
      </c>
      <c r="N89" s="167"/>
      <c r="O89" s="107"/>
      <c r="P89" s="157" t="s">
        <v>201</v>
      </c>
      <c r="Q89" s="158" t="s">
        <v>202</v>
      </c>
      <c r="R89" s="213"/>
      <c r="S89" s="161"/>
      <c r="T89" s="154">
        <v>5.88</v>
      </c>
      <c r="U89" s="154">
        <v>7</v>
      </c>
      <c r="V89" s="23">
        <f>T89+U89*V!$E$20</f>
        <v>7.28</v>
      </c>
      <c r="W89" s="154">
        <v>5.91</v>
      </c>
      <c r="X89" s="154">
        <v>6</v>
      </c>
      <c r="Y89" s="23">
        <f>W89+X89*V!$E$20</f>
        <v>7.11</v>
      </c>
      <c r="Z89" s="154"/>
      <c r="AA89" s="154"/>
      <c r="AB89" s="23">
        <f>Z89+AA89*V!$E$20</f>
        <v>0</v>
      </c>
      <c r="AC89" s="79"/>
      <c r="AD89" s="79"/>
      <c r="AE89" s="153"/>
      <c r="AF89" s="153"/>
      <c r="AG89" s="162" t="e">
        <f t="shared" si="10"/>
        <v>#N/A</v>
      </c>
      <c r="AH89" s="162" t="e">
        <f t="shared" si="14"/>
        <v>#N/A</v>
      </c>
      <c r="AI89" s="126">
        <v>46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132" t="str">
        <f t="shared" si="22"/>
        <v>no one</v>
      </c>
      <c r="AV89" s="132">
        <f t="shared" si="23"/>
        <v>0</v>
      </c>
      <c r="AW89" s="133">
        <f t="shared" si="24"/>
        <v>100</v>
      </c>
    </row>
    <row r="90" spans="1:49" ht="15" customHeight="1" thickBot="1">
      <c r="A90" s="153" t="s">
        <v>345</v>
      </c>
      <c r="B90" s="153"/>
      <c r="C90" s="153"/>
      <c r="D90" s="176"/>
      <c r="E90" s="154">
        <v>100</v>
      </c>
      <c r="F90" s="154"/>
      <c r="G90" s="195">
        <f>E90+F90*V!$E$20</f>
        <v>100</v>
      </c>
      <c r="H90" s="154">
        <v>100</v>
      </c>
      <c r="I90" s="154"/>
      <c r="J90" s="195">
        <f>H90+I90*V!$E$20</f>
        <v>100</v>
      </c>
      <c r="K90" s="183"/>
      <c r="L90" s="188">
        <f t="shared" si="21"/>
        <v>100</v>
      </c>
      <c r="M90" s="153">
        <v>48</v>
      </c>
      <c r="N90" s="167"/>
      <c r="O90" s="107"/>
      <c r="P90" s="157" t="s">
        <v>157</v>
      </c>
      <c r="Q90" s="158" t="s">
        <v>141</v>
      </c>
      <c r="R90" s="214" t="s">
        <v>346</v>
      </c>
      <c r="S90" s="159"/>
      <c r="T90" s="154">
        <v>5.87</v>
      </c>
      <c r="U90" s="154">
        <v>1</v>
      </c>
      <c r="V90" s="23">
        <f>T90+U90*V!$E$20</f>
        <v>6.07</v>
      </c>
      <c r="W90" s="154">
        <v>5.92</v>
      </c>
      <c r="X90" s="154">
        <v>1</v>
      </c>
      <c r="Y90" s="23">
        <f>W90+X90*V!$E$20</f>
        <v>6.12</v>
      </c>
      <c r="Z90" s="154"/>
      <c r="AA90" s="154"/>
      <c r="AB90" s="23">
        <f>Z90+AA90*V!$E$20</f>
        <v>0</v>
      </c>
      <c r="AC90" s="79"/>
      <c r="AD90" s="79"/>
      <c r="AE90" s="153"/>
      <c r="AF90" s="153"/>
      <c r="AG90" s="162" t="e">
        <f t="shared" si="10"/>
        <v>#N/A</v>
      </c>
      <c r="AH90" s="162" t="e">
        <f t="shared" si="14"/>
        <v>#N/A</v>
      </c>
      <c r="AI90" s="126">
        <v>47</v>
      </c>
      <c r="AJ90" s="9"/>
      <c r="AK90" s="9"/>
      <c r="AL90" s="9"/>
      <c r="AM90" s="76"/>
      <c r="AN90" s="9"/>
      <c r="AO90" s="9"/>
      <c r="AP90" s="9"/>
      <c r="AQ90" s="76"/>
      <c r="AR90" s="9"/>
      <c r="AS90" s="9"/>
      <c r="AT90" s="9"/>
      <c r="AU90" s="132" t="str">
        <f t="shared" si="22"/>
        <v>no one</v>
      </c>
      <c r="AV90" s="132">
        <f t="shared" si="23"/>
        <v>0</v>
      </c>
      <c r="AW90" s="133">
        <f t="shared" si="24"/>
        <v>100</v>
      </c>
    </row>
    <row r="91" spans="1:49" ht="15" customHeight="1" thickBot="1">
      <c r="A91" s="153" t="s">
        <v>345</v>
      </c>
      <c r="B91" s="153"/>
      <c r="C91" s="153"/>
      <c r="D91" s="176"/>
      <c r="E91" s="154">
        <v>100</v>
      </c>
      <c r="F91" s="154"/>
      <c r="G91" s="195">
        <f>E91+F91*V!$E$20</f>
        <v>100</v>
      </c>
      <c r="H91" s="154">
        <v>100</v>
      </c>
      <c r="I91" s="154"/>
      <c r="J91" s="195">
        <f>H91+I91*V!$E$20</f>
        <v>100</v>
      </c>
      <c r="K91" s="183"/>
      <c r="L91" s="188">
        <f t="shared" si="21"/>
        <v>100</v>
      </c>
      <c r="M91" s="153">
        <v>49</v>
      </c>
      <c r="N91" s="167"/>
      <c r="O91" s="107"/>
      <c r="P91" s="163" t="s">
        <v>96</v>
      </c>
      <c r="Q91" s="164"/>
      <c r="R91" s="87"/>
      <c r="S91" s="159"/>
      <c r="T91" s="159"/>
      <c r="U91" s="159"/>
      <c r="V91" s="87"/>
      <c r="W91" s="159"/>
      <c r="X91" s="159"/>
      <c r="Y91" s="87"/>
      <c r="Z91" s="159"/>
      <c r="AA91" s="159"/>
      <c r="AB91" s="87"/>
      <c r="AC91" s="87"/>
      <c r="AD91" s="79"/>
      <c r="AE91" s="153"/>
      <c r="AF91" s="153"/>
      <c r="AG91" s="162" t="e">
        <f t="shared" si="10"/>
        <v>#N/A</v>
      </c>
      <c r="AH91" s="162" t="e">
        <f t="shared" si="14"/>
        <v>#N/A</v>
      </c>
      <c r="AI91" s="126">
        <v>48</v>
      </c>
      <c r="AJ91" s="9"/>
      <c r="AK91" s="9"/>
      <c r="AL91" s="9"/>
      <c r="AM91" s="93"/>
      <c r="AN91" s="9"/>
      <c r="AO91" s="9"/>
      <c r="AP91" s="9"/>
      <c r="AQ91" s="93"/>
      <c r="AR91" s="9"/>
      <c r="AS91" s="9"/>
      <c r="AT91" s="9"/>
      <c r="AU91" s="132" t="str">
        <f t="shared" si="22"/>
        <v>no one</v>
      </c>
      <c r="AV91" s="132">
        <f t="shared" si="23"/>
        <v>0</v>
      </c>
      <c r="AW91" s="133">
        <f t="shared" si="24"/>
        <v>100</v>
      </c>
    </row>
    <row r="92" spans="1:49" ht="15" customHeight="1">
      <c r="A92" s="150" t="s">
        <v>345</v>
      </c>
      <c r="B92" s="151"/>
      <c r="C92" s="149"/>
      <c r="D92" s="176"/>
      <c r="E92" s="154">
        <v>100</v>
      </c>
      <c r="F92" s="154"/>
      <c r="G92" s="195">
        <f>E92+F92*V!$E$20</f>
        <v>100</v>
      </c>
      <c r="H92" s="154">
        <v>100</v>
      </c>
      <c r="I92" s="154"/>
      <c r="J92" s="195">
        <f>H92+I92*V!$E$20</f>
        <v>100</v>
      </c>
      <c r="K92" s="183"/>
      <c r="L92" s="188"/>
      <c r="M92" s="153">
        <v>50</v>
      </c>
      <c r="N92" s="167"/>
      <c r="O92" s="107"/>
      <c r="P92" s="156" t="s">
        <v>192</v>
      </c>
      <c r="Q92" s="156" t="s">
        <v>172</v>
      </c>
      <c r="R92" s="213" t="s">
        <v>346</v>
      </c>
      <c r="S92" s="160"/>
      <c r="T92" s="154">
        <v>5.51</v>
      </c>
      <c r="U92" s="154">
        <v>0</v>
      </c>
      <c r="V92" s="23">
        <f>T92+U92*V!$E$20</f>
        <v>5.51</v>
      </c>
      <c r="W92" s="154">
        <v>5.54</v>
      </c>
      <c r="X92" s="154">
        <v>0</v>
      </c>
      <c r="Y92" s="23">
        <f>W92+X92*V!$E$20</f>
        <v>5.54</v>
      </c>
      <c r="Z92" s="154"/>
      <c r="AA92" s="154"/>
      <c r="AB92" s="23">
        <f>Z92+AA92*V!$E$20</f>
        <v>0</v>
      </c>
      <c r="AC92" s="79"/>
      <c r="AD92" s="79"/>
      <c r="AE92" s="153"/>
      <c r="AF92" s="153"/>
      <c r="AG92" s="162" t="e">
        <f t="shared" si="10"/>
        <v>#N/A</v>
      </c>
      <c r="AH92" s="162" t="e">
        <f t="shared" si="14"/>
        <v>#N/A</v>
      </c>
      <c r="AI92" s="126">
        <v>49</v>
      </c>
      <c r="AJ92" s="9"/>
      <c r="AK92" s="9"/>
      <c r="AL92" s="9"/>
      <c r="AM92" s="93"/>
      <c r="AN92" s="9"/>
      <c r="AO92" s="9"/>
      <c r="AP92" s="9"/>
      <c r="AQ92" s="93"/>
      <c r="AR92" s="9"/>
      <c r="AS92" s="9"/>
      <c r="AT92" s="9"/>
      <c r="AU92" s="132" t="str">
        <f t="shared" si="22"/>
        <v>no one</v>
      </c>
      <c r="AV92" s="132">
        <f t="shared" si="23"/>
        <v>0</v>
      </c>
      <c r="AW92" s="133">
        <f t="shared" si="24"/>
        <v>0</v>
      </c>
    </row>
    <row r="93" spans="1:49" ht="15" customHeight="1">
      <c r="A93" s="150" t="s">
        <v>345</v>
      </c>
      <c r="B93" s="151"/>
      <c r="C93" s="151"/>
      <c r="D93" s="176"/>
      <c r="E93" s="154">
        <v>100</v>
      </c>
      <c r="F93" s="154"/>
      <c r="G93" s="195">
        <f>E93+F93*V!$E$20</f>
        <v>100</v>
      </c>
      <c r="H93" s="154">
        <v>100</v>
      </c>
      <c r="I93" s="154"/>
      <c r="J93" s="195">
        <f>H93+I93*V!$E$20</f>
        <v>100</v>
      </c>
      <c r="K93" s="183"/>
      <c r="L93" s="188"/>
      <c r="M93" s="153">
        <v>51</v>
      </c>
      <c r="N93" s="167"/>
      <c r="O93" s="107"/>
      <c r="P93" s="157" t="s">
        <v>150</v>
      </c>
      <c r="Q93" s="158" t="s">
        <v>151</v>
      </c>
      <c r="R93" s="214"/>
      <c r="S93" s="159"/>
      <c r="T93" s="154">
        <v>5.63</v>
      </c>
      <c r="U93" s="154">
        <v>0</v>
      </c>
      <c r="V93" s="23">
        <f>T93+U93*V!$E$20</f>
        <v>5.63</v>
      </c>
      <c r="W93" s="154">
        <v>5.44</v>
      </c>
      <c r="X93" s="154">
        <v>5</v>
      </c>
      <c r="Y93" s="23">
        <f>W93+X93*V!$E$20</f>
        <v>6.44</v>
      </c>
      <c r="Z93" s="154"/>
      <c r="AA93" s="154"/>
      <c r="AB93" s="23">
        <f>Z93+AA93*V!$E$20</f>
        <v>0</v>
      </c>
      <c r="AC93" s="79"/>
      <c r="AD93" s="79"/>
      <c r="AE93" s="153"/>
      <c r="AF93" s="153"/>
      <c r="AG93" s="162" t="e">
        <f t="shared" si="10"/>
        <v>#N/A</v>
      </c>
      <c r="AH93" s="162" t="e">
        <f t="shared" si="14"/>
        <v>#N/A</v>
      </c>
      <c r="AI93" s="126">
        <v>50</v>
      </c>
      <c r="AJ93" s="9"/>
      <c r="AK93" s="9"/>
      <c r="AL93" s="9"/>
      <c r="AM93" s="93"/>
      <c r="AN93" s="9"/>
      <c r="AO93" s="9"/>
      <c r="AP93" s="9"/>
      <c r="AQ93" s="93"/>
      <c r="AR93" s="9"/>
      <c r="AS93" s="9"/>
      <c r="AT93" s="9"/>
      <c r="AU93" s="132" t="str">
        <f t="shared" si="22"/>
        <v>no one</v>
      </c>
      <c r="AV93" s="132">
        <f t="shared" si="23"/>
        <v>0</v>
      </c>
      <c r="AW93" s="133">
        <f t="shared" si="24"/>
        <v>0</v>
      </c>
    </row>
    <row r="94" spans="1:49" ht="15" customHeight="1">
      <c r="A94" s="176"/>
      <c r="B94" s="176"/>
      <c r="C94" s="176"/>
      <c r="D94" s="176"/>
      <c r="E94" s="201"/>
      <c r="F94" s="201"/>
      <c r="G94" s="167"/>
      <c r="H94" s="201"/>
      <c r="I94" s="201"/>
      <c r="J94" s="167"/>
      <c r="K94" s="167"/>
      <c r="L94" s="202"/>
      <c r="M94" s="176"/>
      <c r="N94" s="167"/>
      <c r="P94" s="1"/>
      <c r="Q94" s="1"/>
      <c r="AE94" s="91"/>
      <c r="AF94" s="92"/>
      <c r="AG94" s="88"/>
      <c r="AH94" s="88"/>
      <c r="AI94" s="76"/>
      <c r="AJ94" s="9"/>
      <c r="AK94" s="9"/>
      <c r="AL94" s="9"/>
      <c r="AM94" s="93"/>
      <c r="AN94" s="9"/>
      <c r="AO94" s="9"/>
      <c r="AP94" s="9"/>
      <c r="AQ94" s="93"/>
      <c r="AR94" s="9"/>
      <c r="AS94" s="9"/>
      <c r="AT94" s="9"/>
      <c r="AU94" s="9"/>
      <c r="AV94" s="9"/>
      <c r="AW94" s="9"/>
    </row>
    <row r="95" spans="1:49" ht="15" customHeight="1">
      <c r="A95" s="176"/>
      <c r="B95" s="176"/>
      <c r="C95" s="176"/>
      <c r="D95" s="176"/>
      <c r="E95" s="201"/>
      <c r="F95" s="201"/>
      <c r="G95" s="167"/>
      <c r="H95" s="201"/>
      <c r="I95" s="201"/>
      <c r="J95" s="167"/>
      <c r="K95" s="167"/>
      <c r="L95" s="202"/>
      <c r="M95" s="176"/>
      <c r="N95" s="167"/>
      <c r="P95" s="1"/>
      <c r="Q95" s="1"/>
      <c r="AE95" s="91"/>
      <c r="AF95" s="92"/>
      <c r="AG95" s="88"/>
      <c r="AH95" s="88"/>
      <c r="AI95" s="76"/>
      <c r="AJ95" s="9"/>
      <c r="AK95" s="9"/>
      <c r="AL95" s="9"/>
      <c r="AM95" s="93"/>
      <c r="AN95" s="9"/>
      <c r="AO95" s="9"/>
      <c r="AP95" s="9"/>
      <c r="AQ95" s="93"/>
      <c r="AR95" s="9"/>
      <c r="AS95" s="9"/>
      <c r="AT95" s="9"/>
      <c r="AU95" s="9"/>
      <c r="AV95" s="9"/>
      <c r="AW95" s="9"/>
    </row>
    <row r="96" spans="1:49" ht="15" customHeight="1">
      <c r="A96" s="176"/>
      <c r="B96" s="176"/>
      <c r="C96" s="176"/>
      <c r="D96" s="176"/>
      <c r="E96" s="201"/>
      <c r="F96" s="201"/>
      <c r="G96" s="167"/>
      <c r="H96" s="201"/>
      <c r="I96" s="201"/>
      <c r="J96" s="167"/>
      <c r="K96" s="167"/>
      <c r="L96" s="202"/>
      <c r="M96" s="176"/>
      <c r="N96" s="167"/>
      <c r="P96" s="1"/>
      <c r="Q96" s="1"/>
      <c r="AE96" s="91"/>
      <c r="AF96" s="92"/>
      <c r="AG96" s="88"/>
      <c r="AH96" s="88"/>
      <c r="AI96" s="76"/>
      <c r="AJ96" s="9"/>
      <c r="AK96" s="9"/>
      <c r="AL96" s="9"/>
      <c r="AM96" s="93"/>
      <c r="AN96" s="9"/>
      <c r="AO96" s="9"/>
      <c r="AP96" s="9"/>
      <c r="AQ96" s="93"/>
      <c r="AR96" s="9"/>
      <c r="AS96" s="9"/>
      <c r="AT96" s="9"/>
      <c r="AU96" s="9"/>
      <c r="AV96" s="9"/>
      <c r="AW96" s="9"/>
    </row>
    <row r="97" spans="1:49" ht="15" customHeight="1">
      <c r="A97" s="176"/>
      <c r="B97" s="176"/>
      <c r="C97" s="176"/>
      <c r="D97" s="176"/>
      <c r="E97" s="201"/>
      <c r="F97" s="201"/>
      <c r="G97" s="167"/>
      <c r="H97" s="201"/>
      <c r="I97" s="201"/>
      <c r="J97" s="167"/>
      <c r="K97" s="167"/>
      <c r="L97" s="202"/>
      <c r="M97" s="176"/>
      <c r="N97" s="167"/>
      <c r="P97" s="1"/>
      <c r="Q97" s="1"/>
      <c r="AE97" s="91"/>
      <c r="AF97" s="92"/>
      <c r="AG97" s="88"/>
      <c r="AH97" s="88"/>
      <c r="AI97" s="76"/>
      <c r="AJ97" s="9"/>
      <c r="AK97" s="9"/>
      <c r="AL97" s="9"/>
      <c r="AM97" s="93"/>
      <c r="AN97" s="9"/>
      <c r="AO97" s="9"/>
      <c r="AP97" s="9"/>
      <c r="AQ97" s="93"/>
      <c r="AR97" s="9"/>
      <c r="AS97" s="9"/>
      <c r="AT97" s="9"/>
      <c r="AU97" s="9"/>
      <c r="AV97" s="9"/>
      <c r="AW97" s="9"/>
    </row>
    <row r="98" spans="1:49" ht="15" customHeight="1">
      <c r="A98" s="176"/>
      <c r="B98" s="176"/>
      <c r="C98" s="176"/>
      <c r="D98" s="176"/>
      <c r="E98" s="201"/>
      <c r="F98" s="201"/>
      <c r="G98" s="167"/>
      <c r="H98" s="201"/>
      <c r="I98" s="201"/>
      <c r="J98" s="167"/>
      <c r="K98" s="167"/>
      <c r="L98" s="202"/>
      <c r="M98" s="176"/>
      <c r="N98" s="167"/>
      <c r="P98" s="1"/>
      <c r="Q98" s="1"/>
      <c r="AE98" s="91"/>
      <c r="AF98" s="92"/>
      <c r="AG98" s="88"/>
      <c r="AH98" s="88"/>
      <c r="AI98" s="76"/>
      <c r="AJ98" s="9"/>
      <c r="AK98" s="9"/>
      <c r="AL98" s="9"/>
      <c r="AM98" s="93"/>
      <c r="AN98" s="9"/>
      <c r="AO98" s="9"/>
      <c r="AP98" s="9"/>
      <c r="AQ98" s="93"/>
      <c r="AR98" s="9"/>
      <c r="AS98" s="9"/>
      <c r="AT98" s="9"/>
      <c r="AU98" s="9"/>
      <c r="AV98" s="9"/>
      <c r="AW98" s="9"/>
    </row>
    <row r="99" spans="1:49" ht="15" customHeight="1">
      <c r="A99" s="176"/>
      <c r="B99" s="176"/>
      <c r="C99" s="176"/>
      <c r="D99" s="176"/>
      <c r="E99" s="201"/>
      <c r="F99" s="201"/>
      <c r="G99" s="167"/>
      <c r="H99" s="201"/>
      <c r="I99" s="201"/>
      <c r="J99" s="167"/>
      <c r="K99" s="167"/>
      <c r="L99" s="202"/>
      <c r="M99" s="176"/>
      <c r="N99" s="167"/>
      <c r="P99" s="1"/>
      <c r="Q99" s="1"/>
      <c r="AE99" s="91"/>
      <c r="AF99" s="92"/>
      <c r="AG99" s="88"/>
      <c r="AH99" s="88"/>
      <c r="AI99" s="76"/>
      <c r="AJ99" s="9"/>
      <c r="AK99" s="9"/>
      <c r="AL99" s="9"/>
      <c r="AM99" s="93"/>
      <c r="AN99" s="9"/>
      <c r="AO99" s="9"/>
      <c r="AP99" s="9"/>
      <c r="AQ99" s="93"/>
      <c r="AR99" s="9"/>
      <c r="AS99" s="9"/>
      <c r="AT99" s="9"/>
      <c r="AU99" s="9"/>
      <c r="AV99" s="9"/>
      <c r="AW99" s="9"/>
    </row>
    <row r="100" spans="1:49" ht="15" customHeight="1">
      <c r="A100" s="176"/>
      <c r="B100" s="176"/>
      <c r="C100" s="176"/>
      <c r="D100" s="176"/>
      <c r="E100" s="201"/>
      <c r="F100" s="201"/>
      <c r="G100" s="167"/>
      <c r="H100" s="201"/>
      <c r="I100" s="201"/>
      <c r="J100" s="167"/>
      <c r="K100" s="167"/>
      <c r="L100" s="202"/>
      <c r="M100" s="176"/>
      <c r="N100" s="167"/>
      <c r="P100" s="1"/>
      <c r="Q100" s="1"/>
      <c r="AE100" s="91"/>
      <c r="AF100" s="92"/>
      <c r="AG100" s="88"/>
      <c r="AH100" s="88"/>
      <c r="AI100" s="76"/>
      <c r="AJ100" s="9"/>
      <c r="AK100" s="9"/>
      <c r="AL100" s="9"/>
      <c r="AM100" s="93"/>
      <c r="AN100" s="9"/>
      <c r="AO100" s="9"/>
      <c r="AP100" s="9"/>
      <c r="AQ100" s="93"/>
      <c r="AR100" s="9"/>
      <c r="AS100" s="9"/>
      <c r="AT100" s="9"/>
      <c r="AU100" s="9"/>
      <c r="AV100" s="9"/>
      <c r="AW100" s="9"/>
    </row>
    <row r="101" spans="1:49" ht="15" customHeight="1">
      <c r="A101" s="176"/>
      <c r="B101" s="176"/>
      <c r="C101" s="176"/>
      <c r="D101" s="176"/>
      <c r="E101" s="201"/>
      <c r="F101" s="201"/>
      <c r="G101" s="167"/>
      <c r="H101" s="201"/>
      <c r="I101" s="201"/>
      <c r="J101" s="167"/>
      <c r="K101" s="167"/>
      <c r="L101" s="202"/>
      <c r="M101" s="176"/>
      <c r="N101" s="167"/>
      <c r="P101" s="1"/>
      <c r="Q101" s="1"/>
      <c r="AE101" s="91"/>
      <c r="AF101" s="92"/>
      <c r="AG101" s="88"/>
      <c r="AH101" s="88"/>
      <c r="AI101" s="76"/>
      <c r="AJ101" s="9"/>
      <c r="AK101" s="9"/>
      <c r="AL101" s="9"/>
      <c r="AM101" s="93"/>
      <c r="AN101" s="9"/>
      <c r="AO101" s="9"/>
      <c r="AP101" s="9"/>
      <c r="AQ101" s="93"/>
      <c r="AR101" s="9"/>
      <c r="AS101" s="9"/>
      <c r="AT101" s="9"/>
      <c r="AU101" s="9"/>
      <c r="AV101" s="9"/>
      <c r="AW101" s="9"/>
    </row>
    <row r="102" spans="1:49" ht="15" customHeight="1">
      <c r="A102" s="176"/>
      <c r="B102" s="176"/>
      <c r="C102" s="176"/>
      <c r="D102" s="176"/>
      <c r="E102" s="201"/>
      <c r="F102" s="201"/>
      <c r="G102" s="167"/>
      <c r="H102" s="201"/>
      <c r="I102" s="201"/>
      <c r="J102" s="167"/>
      <c r="K102" s="167"/>
      <c r="L102" s="202"/>
      <c r="M102" s="176"/>
      <c r="N102" s="167"/>
      <c r="P102" s="1"/>
      <c r="Q102" s="1"/>
      <c r="AE102" s="91"/>
      <c r="AF102" s="92"/>
      <c r="AG102" s="88"/>
      <c r="AH102" s="88"/>
      <c r="AI102" s="76"/>
      <c r="AJ102" s="9"/>
      <c r="AK102" s="9"/>
      <c r="AL102" s="9"/>
      <c r="AM102" s="93"/>
      <c r="AN102" s="9"/>
      <c r="AO102" s="9"/>
      <c r="AP102" s="9"/>
      <c r="AQ102" s="93"/>
      <c r="AR102" s="9"/>
      <c r="AS102" s="9"/>
      <c r="AT102" s="9"/>
      <c r="AU102" s="9"/>
      <c r="AV102" s="9"/>
      <c r="AW102" s="9"/>
    </row>
    <row r="103" spans="1:49" ht="15" customHeight="1">
      <c r="A103" s="176"/>
      <c r="B103" s="176"/>
      <c r="C103" s="176"/>
      <c r="D103" s="176"/>
      <c r="E103" s="201"/>
      <c r="F103" s="201"/>
      <c r="G103" s="167"/>
      <c r="H103" s="201"/>
      <c r="I103" s="201"/>
      <c r="J103" s="167"/>
      <c r="K103" s="167"/>
      <c r="L103" s="202"/>
      <c r="M103" s="176"/>
      <c r="N103" s="167"/>
      <c r="P103" s="1"/>
      <c r="Q103" s="1"/>
      <c r="AE103" s="91"/>
      <c r="AF103" s="92"/>
      <c r="AG103" s="88"/>
      <c r="AH103" s="88"/>
      <c r="AI103" s="76"/>
      <c r="AJ103" s="9"/>
      <c r="AK103" s="9"/>
      <c r="AL103" s="9"/>
      <c r="AM103" s="93"/>
      <c r="AN103" s="9"/>
      <c r="AO103" s="9"/>
      <c r="AP103" s="9"/>
      <c r="AQ103" s="93"/>
      <c r="AR103" s="9"/>
      <c r="AS103" s="9"/>
      <c r="AT103" s="9"/>
      <c r="AU103" s="21"/>
      <c r="AV103" s="21"/>
      <c r="AW103" s="21"/>
    </row>
    <row r="104" spans="1:49" ht="15" customHeight="1">
      <c r="A104" s="176"/>
      <c r="B104" s="176"/>
      <c r="C104" s="176"/>
      <c r="D104" s="176"/>
      <c r="E104" s="201"/>
      <c r="F104" s="201"/>
      <c r="G104" s="167"/>
      <c r="H104" s="201"/>
      <c r="I104" s="201"/>
      <c r="J104" s="167"/>
      <c r="K104" s="167"/>
      <c r="L104" s="202"/>
      <c r="M104" s="176"/>
      <c r="N104" s="167"/>
      <c r="P104" s="1"/>
      <c r="Q104" s="1"/>
      <c r="AE104" s="91"/>
      <c r="AF104" s="92"/>
      <c r="AG104" s="88"/>
      <c r="AH104" s="88"/>
      <c r="AI104" s="76"/>
      <c r="AJ104" s="9"/>
      <c r="AK104" s="9"/>
      <c r="AL104" s="9"/>
      <c r="AM104" s="93"/>
      <c r="AN104" s="9"/>
      <c r="AO104" s="9"/>
      <c r="AP104" s="9"/>
      <c r="AQ104" s="93"/>
      <c r="AR104" s="9"/>
      <c r="AS104" s="9"/>
      <c r="AT104" s="9"/>
      <c r="AU104" s="21"/>
      <c r="AV104" s="21"/>
      <c r="AW104" s="21"/>
    </row>
    <row r="105" spans="1:49" ht="15" customHeight="1">
      <c r="A105" s="176"/>
      <c r="B105" s="176"/>
      <c r="C105" s="176"/>
      <c r="D105" s="176"/>
      <c r="E105" s="201"/>
      <c r="F105" s="201"/>
      <c r="G105" s="167"/>
      <c r="H105" s="201"/>
      <c r="I105" s="201"/>
      <c r="J105" s="167"/>
      <c r="K105" s="167"/>
      <c r="L105" s="202"/>
      <c r="M105" s="176"/>
      <c r="N105" s="167"/>
      <c r="P105" s="1"/>
      <c r="Q105" s="1"/>
      <c r="AE105" s="91"/>
      <c r="AF105" s="92"/>
      <c r="AG105" s="88"/>
      <c r="AH105" s="88"/>
      <c r="AI105" s="76"/>
      <c r="AJ105" s="9"/>
      <c r="AK105" s="9"/>
      <c r="AL105" s="9"/>
      <c r="AM105" s="93"/>
      <c r="AN105" s="9"/>
      <c r="AO105" s="9"/>
      <c r="AP105" s="9"/>
      <c r="AQ105" s="93"/>
      <c r="AR105" s="9"/>
      <c r="AS105" s="9"/>
      <c r="AT105" s="9"/>
      <c r="AU105" s="21"/>
      <c r="AV105" s="21"/>
      <c r="AW105" s="21"/>
    </row>
    <row r="106" spans="1:49" ht="15" customHeight="1">
      <c r="A106" s="176"/>
      <c r="B106" s="176"/>
      <c r="C106" s="176"/>
      <c r="D106" s="176"/>
      <c r="E106" s="201"/>
      <c r="F106" s="201"/>
      <c r="G106" s="167"/>
      <c r="H106" s="201"/>
      <c r="I106" s="201"/>
      <c r="J106" s="167"/>
      <c r="K106" s="167"/>
      <c r="L106" s="202"/>
      <c r="M106" s="176"/>
      <c r="N106" s="167"/>
      <c r="P106" s="1"/>
      <c r="Q106" s="1"/>
      <c r="AE106" s="91"/>
      <c r="AF106" s="92"/>
      <c r="AG106" s="88"/>
      <c r="AH106" s="88"/>
      <c r="AI106" s="76"/>
      <c r="AJ106" s="9"/>
      <c r="AK106" s="9"/>
      <c r="AL106" s="9"/>
      <c r="AM106" s="93"/>
      <c r="AN106" s="9"/>
      <c r="AO106" s="9"/>
      <c r="AP106" s="9"/>
      <c r="AQ106" s="93"/>
      <c r="AR106" s="9"/>
      <c r="AS106" s="9"/>
      <c r="AT106" s="9"/>
      <c r="AU106" s="21"/>
      <c r="AV106" s="21"/>
      <c r="AW106" s="21"/>
    </row>
    <row r="107" spans="1:49" ht="15" customHeight="1">
      <c r="A107" s="176"/>
      <c r="B107" s="176"/>
      <c r="C107" s="176"/>
      <c r="D107" s="176"/>
      <c r="E107" s="201"/>
      <c r="F107" s="201"/>
      <c r="G107" s="167"/>
      <c r="H107" s="201"/>
      <c r="I107" s="201"/>
      <c r="J107" s="167"/>
      <c r="K107" s="167"/>
      <c r="L107" s="202"/>
      <c r="M107" s="176"/>
      <c r="N107" s="167"/>
      <c r="P107" s="1"/>
      <c r="Q107" s="1"/>
      <c r="AE107" s="91"/>
      <c r="AF107" s="92"/>
      <c r="AG107" s="88"/>
      <c r="AH107" s="88"/>
      <c r="AI107" s="76"/>
      <c r="AJ107" s="9"/>
      <c r="AK107" s="9"/>
      <c r="AL107" s="9"/>
      <c r="AM107" s="93"/>
      <c r="AN107" s="9"/>
      <c r="AO107" s="9"/>
      <c r="AP107" s="9"/>
      <c r="AQ107" s="93"/>
      <c r="AR107" s="9"/>
      <c r="AS107" s="9"/>
      <c r="AT107" s="9"/>
      <c r="AU107" s="21"/>
      <c r="AV107" s="21"/>
      <c r="AW107" s="21"/>
    </row>
    <row r="108" spans="1:46" ht="15" customHeight="1">
      <c r="A108" s="176"/>
      <c r="B108" s="176"/>
      <c r="C108" s="176"/>
      <c r="D108" s="176"/>
      <c r="E108" s="201"/>
      <c r="F108" s="201"/>
      <c r="G108" s="167"/>
      <c r="H108" s="201"/>
      <c r="I108" s="201"/>
      <c r="J108" s="167"/>
      <c r="K108" s="167"/>
      <c r="L108" s="202"/>
      <c r="M108" s="176"/>
      <c r="N108" s="167"/>
      <c r="P108" s="1"/>
      <c r="Q108" s="1"/>
      <c r="AE108" s="95"/>
      <c r="AF108" s="95"/>
      <c r="AG108" s="135"/>
      <c r="AH108" s="13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</row>
    <row r="109" spans="1:46" ht="15" customHeight="1">
      <c r="A109" s="176"/>
      <c r="B109" s="176"/>
      <c r="C109" s="176"/>
      <c r="D109" s="176"/>
      <c r="E109" s="201"/>
      <c r="F109" s="201"/>
      <c r="G109" s="167"/>
      <c r="H109" s="201"/>
      <c r="I109" s="201"/>
      <c r="J109" s="167"/>
      <c r="K109" s="167"/>
      <c r="L109" s="202"/>
      <c r="M109" s="176"/>
      <c r="N109" s="167"/>
      <c r="P109" s="1"/>
      <c r="Q109" s="1"/>
      <c r="AE109" s="95"/>
      <c r="AF109" s="95"/>
      <c r="AG109" s="135"/>
      <c r="AH109" s="13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</row>
    <row r="110" spans="1:30" ht="15" customHeight="1">
      <c r="A110" s="176"/>
      <c r="B110" s="176"/>
      <c r="C110" s="176"/>
      <c r="D110" s="176"/>
      <c r="E110" s="201"/>
      <c r="F110" s="201"/>
      <c r="G110" s="167"/>
      <c r="H110" s="201"/>
      <c r="I110" s="201"/>
      <c r="J110" s="167"/>
      <c r="K110" s="167"/>
      <c r="L110" s="202"/>
      <c r="M110" s="176"/>
      <c r="N110" s="167"/>
      <c r="O110" s="95"/>
      <c r="P110" s="105"/>
      <c r="Q110" s="105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46" ht="15" customHeight="1">
      <c r="A111" s="176"/>
      <c r="B111" s="176"/>
      <c r="C111" s="176"/>
      <c r="D111" s="176"/>
      <c r="E111" s="201"/>
      <c r="F111" s="201"/>
      <c r="G111" s="167"/>
      <c r="H111" s="201"/>
      <c r="I111" s="201"/>
      <c r="J111" s="167"/>
      <c r="K111" s="167"/>
      <c r="L111" s="202"/>
      <c r="M111" s="176"/>
      <c r="N111" s="167"/>
      <c r="O111" s="95"/>
      <c r="P111" s="375"/>
      <c r="Q111" s="375"/>
      <c r="R111" s="76"/>
      <c r="S111" s="76"/>
      <c r="T111" s="21"/>
      <c r="U111" s="21"/>
      <c r="V111" s="21"/>
      <c r="W111" s="21"/>
      <c r="X111" s="21"/>
      <c r="Y111" s="21"/>
      <c r="Z111" s="21"/>
      <c r="AA111" s="21"/>
      <c r="AB111" s="21"/>
      <c r="AC111" s="76"/>
      <c r="AD111" s="21"/>
      <c r="AE111" s="88"/>
      <c r="AF111" s="88"/>
      <c r="AG111" s="88"/>
      <c r="AH111" s="88"/>
      <c r="AI111" s="76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76"/>
      <c r="B112" s="176"/>
      <c r="C112" s="176"/>
      <c r="D112" s="176"/>
      <c r="E112" s="201"/>
      <c r="F112" s="201"/>
      <c r="G112" s="167"/>
      <c r="H112" s="201"/>
      <c r="I112" s="201"/>
      <c r="J112" s="167"/>
      <c r="K112" s="167"/>
      <c r="L112" s="202"/>
      <c r="M112" s="176"/>
      <c r="N112" s="167"/>
      <c r="O112" s="95"/>
      <c r="P112" s="92"/>
      <c r="Q112" s="103"/>
      <c r="R112" s="76"/>
      <c r="S112" s="76"/>
      <c r="T112" s="9"/>
      <c r="U112" s="9"/>
      <c r="V112" s="9"/>
      <c r="W112" s="9"/>
      <c r="X112" s="9"/>
      <c r="Y112" s="9"/>
      <c r="Z112" s="9"/>
      <c r="AA112" s="9"/>
      <c r="AB112" s="9"/>
      <c r="AC112" s="76"/>
      <c r="AD112" s="21"/>
      <c r="AE112" s="89"/>
      <c r="AF112" s="76"/>
      <c r="AG112" s="128"/>
      <c r="AH112" s="128"/>
      <c r="AI112" s="76"/>
      <c r="AJ112" s="9"/>
      <c r="AK112" s="9"/>
      <c r="AL112" s="9"/>
      <c r="AM112" s="76"/>
      <c r="AN112" s="9"/>
      <c r="AO112" s="9"/>
      <c r="AP112" s="9"/>
      <c r="AQ112" s="76"/>
      <c r="AR112" s="9"/>
      <c r="AS112" s="9"/>
      <c r="AT112" s="9"/>
    </row>
    <row r="113" spans="1:46" ht="15" customHeight="1">
      <c r="A113" s="176"/>
      <c r="B113" s="176"/>
      <c r="C113" s="176"/>
      <c r="D113" s="176"/>
      <c r="E113" s="201"/>
      <c r="F113" s="201"/>
      <c r="G113" s="167"/>
      <c r="H113" s="201"/>
      <c r="I113" s="201"/>
      <c r="J113" s="167"/>
      <c r="K113" s="167"/>
      <c r="L113" s="202"/>
      <c r="M113" s="176"/>
      <c r="N113" s="167"/>
      <c r="O113" s="95"/>
      <c r="P113" s="91"/>
      <c r="Q113" s="92"/>
      <c r="R113" s="93"/>
      <c r="S113" s="93"/>
      <c r="T113" s="9"/>
      <c r="U113" s="9"/>
      <c r="V113" s="9"/>
      <c r="W113" s="9"/>
      <c r="X113" s="9"/>
      <c r="Y113" s="9"/>
      <c r="Z113" s="9"/>
      <c r="AA113" s="9"/>
      <c r="AB113" s="9"/>
      <c r="AC113" s="76"/>
      <c r="AD113" s="21"/>
      <c r="AE113" s="91"/>
      <c r="AF113" s="92"/>
      <c r="AG113" s="88"/>
      <c r="AH113" s="88"/>
      <c r="AI113" s="93"/>
      <c r="AJ113" s="9"/>
      <c r="AK113" s="9"/>
      <c r="AL113" s="9"/>
      <c r="AM113" s="93"/>
      <c r="AN113" s="9"/>
      <c r="AO113" s="9"/>
      <c r="AP113" s="9"/>
      <c r="AQ113" s="93"/>
      <c r="AR113" s="9"/>
      <c r="AS113" s="9"/>
      <c r="AT113" s="9"/>
    </row>
    <row r="114" spans="1:46" ht="15" customHeight="1">
      <c r="A114" s="176"/>
      <c r="B114" s="176"/>
      <c r="C114" s="176"/>
      <c r="D114" s="176"/>
      <c r="E114" s="201"/>
      <c r="F114" s="201"/>
      <c r="G114" s="167"/>
      <c r="H114" s="201"/>
      <c r="I114" s="201"/>
      <c r="J114" s="167"/>
      <c r="K114" s="167"/>
      <c r="L114" s="202"/>
      <c r="M114" s="176"/>
      <c r="N114" s="167"/>
      <c r="O114" s="95"/>
      <c r="P114" s="91"/>
      <c r="Q114" s="92"/>
      <c r="R114" s="93"/>
      <c r="S114" s="93"/>
      <c r="T114" s="93"/>
      <c r="U114" s="98"/>
      <c r="V114" s="99"/>
      <c r="W114" s="93"/>
      <c r="X114" s="98"/>
      <c r="Y114" s="99"/>
      <c r="Z114" s="93"/>
      <c r="AA114" s="98"/>
      <c r="AB114" s="99"/>
      <c r="AC114" s="76"/>
      <c r="AD114" s="21"/>
      <c r="AE114" s="91"/>
      <c r="AF114" s="92"/>
      <c r="AG114" s="88"/>
      <c r="AH114" s="88"/>
      <c r="AI114" s="93"/>
      <c r="AJ114" s="93"/>
      <c r="AK114" s="98"/>
      <c r="AL114" s="99"/>
      <c r="AM114" s="93"/>
      <c r="AN114" s="93"/>
      <c r="AO114" s="98"/>
      <c r="AP114" s="99"/>
      <c r="AQ114" s="93"/>
      <c r="AR114" s="93"/>
      <c r="AS114" s="98"/>
      <c r="AT114" s="99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5"/>
      <c r="M115" s="4"/>
      <c r="N115" s="21"/>
      <c r="O115" s="95"/>
      <c r="P115" s="375"/>
      <c r="Q115" s="375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21"/>
      <c r="AE115" s="88"/>
      <c r="AF115" s="88"/>
      <c r="AG115" s="88"/>
      <c r="AH115" s="88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5"/>
      <c r="M116" s="4"/>
      <c r="N116" s="21"/>
      <c r="O116" s="95"/>
      <c r="P116" s="92"/>
      <c r="Q116" s="103"/>
      <c r="R116" s="76"/>
      <c r="S116" s="76"/>
      <c r="T116" s="9"/>
      <c r="U116" s="9"/>
      <c r="V116" s="9"/>
      <c r="W116" s="9"/>
      <c r="X116" s="9"/>
      <c r="Y116" s="9"/>
      <c r="Z116" s="9"/>
      <c r="AA116" s="9"/>
      <c r="AB116" s="9"/>
      <c r="AC116" s="76"/>
      <c r="AD116" s="21"/>
      <c r="AE116" s="89"/>
      <c r="AF116" s="76"/>
      <c r="AG116" s="128"/>
      <c r="AH116" s="128"/>
      <c r="AI116" s="76"/>
      <c r="AJ116" s="9"/>
      <c r="AK116" s="9"/>
      <c r="AL116" s="9"/>
      <c r="AM116" s="76"/>
      <c r="AN116" s="9"/>
      <c r="AO116" s="9"/>
      <c r="AP116" s="9"/>
      <c r="AQ116" s="76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5"/>
      <c r="M117" s="4"/>
      <c r="N117" s="21"/>
      <c r="O117" s="95"/>
      <c r="P117" s="91"/>
      <c r="Q117" s="92"/>
      <c r="R117" s="93"/>
      <c r="S117" s="93"/>
      <c r="T117" s="9"/>
      <c r="U117" s="9"/>
      <c r="V117" s="9"/>
      <c r="W117" s="9"/>
      <c r="X117" s="9"/>
      <c r="Y117" s="9"/>
      <c r="Z117" s="9"/>
      <c r="AA117" s="9"/>
      <c r="AB117" s="9"/>
      <c r="AC117" s="76"/>
      <c r="AD117" s="21"/>
      <c r="AE117" s="91"/>
      <c r="AF117" s="92"/>
      <c r="AG117" s="88"/>
      <c r="AH117" s="88"/>
      <c r="AI117" s="93"/>
      <c r="AJ117" s="9"/>
      <c r="AK117" s="9"/>
      <c r="AL117" s="9"/>
      <c r="AM117" s="93"/>
      <c r="AN117" s="9"/>
      <c r="AO117" s="9"/>
      <c r="AP117" s="9"/>
      <c r="AQ117" s="93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5"/>
      <c r="M118" s="4"/>
      <c r="N118" s="21"/>
      <c r="O118" s="95"/>
      <c r="P118" s="91"/>
      <c r="Q118" s="92"/>
      <c r="R118" s="93"/>
      <c r="S118" s="93"/>
      <c r="T118" s="93"/>
      <c r="U118" s="98"/>
      <c r="V118" s="99"/>
      <c r="W118" s="93"/>
      <c r="X118" s="98"/>
      <c r="Y118" s="99"/>
      <c r="Z118" s="93"/>
      <c r="AA118" s="98"/>
      <c r="AB118" s="99"/>
      <c r="AC118" s="76"/>
      <c r="AD118" s="21"/>
      <c r="AE118" s="76"/>
      <c r="AF118" s="76"/>
      <c r="AG118" s="128"/>
      <c r="AH118" s="128"/>
      <c r="AI118" s="76"/>
      <c r="AJ118" s="76"/>
      <c r="AK118" s="98"/>
      <c r="AL118" s="99"/>
      <c r="AM118" s="93"/>
      <c r="AN118" s="93"/>
      <c r="AO118" s="98"/>
      <c r="AP118" s="99"/>
      <c r="AQ118" s="93"/>
      <c r="AR118" s="93"/>
      <c r="AS118" s="98"/>
      <c r="AT118" s="98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5"/>
      <c r="M119" s="4"/>
      <c r="N119" s="21"/>
      <c r="O119" s="95"/>
      <c r="P119" s="375"/>
      <c r="Q119" s="375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21"/>
      <c r="AE119" s="88"/>
      <c r="AF119" s="88"/>
      <c r="AG119" s="88"/>
      <c r="AH119" s="88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5"/>
      <c r="M120" s="4"/>
      <c r="N120" s="21"/>
      <c r="O120" s="95"/>
      <c r="P120" s="92"/>
      <c r="Q120" s="103"/>
      <c r="R120" s="76"/>
      <c r="S120" s="76"/>
      <c r="T120" s="9"/>
      <c r="U120" s="9"/>
      <c r="V120" s="9"/>
      <c r="W120" s="9"/>
      <c r="X120" s="9"/>
      <c r="Y120" s="9"/>
      <c r="Z120" s="9"/>
      <c r="AA120" s="9"/>
      <c r="AB120" s="9"/>
      <c r="AC120" s="76"/>
      <c r="AD120" s="21"/>
      <c r="AE120" s="89"/>
      <c r="AF120" s="76"/>
      <c r="AG120" s="128"/>
      <c r="AH120" s="128"/>
      <c r="AI120" s="76"/>
      <c r="AJ120" s="9"/>
      <c r="AK120" s="9"/>
      <c r="AL120" s="9"/>
      <c r="AM120" s="76"/>
      <c r="AN120" s="9"/>
      <c r="AO120" s="9"/>
      <c r="AP120" s="9"/>
      <c r="AQ120" s="76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5"/>
      <c r="M121" s="4"/>
      <c r="N121" s="21"/>
      <c r="O121" s="95"/>
      <c r="P121" s="91"/>
      <c r="Q121" s="92"/>
      <c r="R121" s="93"/>
      <c r="S121" s="93"/>
      <c r="T121" s="9"/>
      <c r="U121" s="9"/>
      <c r="V121" s="9"/>
      <c r="W121" s="9"/>
      <c r="X121" s="9"/>
      <c r="Y121" s="9"/>
      <c r="Z121" s="9"/>
      <c r="AA121" s="9"/>
      <c r="AB121" s="9"/>
      <c r="AC121" s="76"/>
      <c r="AD121" s="21"/>
      <c r="AE121" s="91"/>
      <c r="AF121" s="92"/>
      <c r="AG121" s="88"/>
      <c r="AH121" s="88"/>
      <c r="AI121" s="76"/>
      <c r="AJ121" s="9"/>
      <c r="AK121" s="9"/>
      <c r="AL121" s="9"/>
      <c r="AM121" s="93"/>
      <c r="AN121" s="9"/>
      <c r="AO121" s="9"/>
      <c r="AP121" s="9"/>
      <c r="AQ121" s="93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5"/>
      <c r="M122" s="4"/>
      <c r="N122" s="21"/>
      <c r="O122" s="95"/>
      <c r="P122" s="103"/>
      <c r="Q122" s="103"/>
      <c r="R122" s="76"/>
      <c r="S122" s="76"/>
      <c r="T122" s="93"/>
      <c r="U122" s="98"/>
      <c r="V122" s="99"/>
      <c r="W122" s="93"/>
      <c r="X122" s="98"/>
      <c r="Y122" s="99"/>
      <c r="Z122" s="93"/>
      <c r="AA122" s="98"/>
      <c r="AB122" s="99"/>
      <c r="AC122" s="76"/>
      <c r="AD122" s="21"/>
      <c r="AE122" s="91"/>
      <c r="AF122" s="92"/>
      <c r="AG122" s="88"/>
      <c r="AH122" s="88"/>
      <c r="AI122" s="76"/>
      <c r="AJ122" s="93"/>
      <c r="AK122" s="98"/>
      <c r="AL122" s="99"/>
      <c r="AM122" s="76"/>
      <c r="AN122" s="93"/>
      <c r="AO122" s="98"/>
      <c r="AP122" s="99"/>
      <c r="AQ122" s="76"/>
      <c r="AR122" s="93"/>
      <c r="AS122" s="98"/>
      <c r="AT122" s="99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5"/>
      <c r="M123" s="4"/>
      <c r="N123" s="21"/>
      <c r="O123" s="95"/>
      <c r="P123" s="375"/>
      <c r="Q123" s="375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21"/>
      <c r="AE123" s="88"/>
      <c r="AF123" s="88"/>
      <c r="AG123" s="88"/>
      <c r="AH123" s="88"/>
      <c r="AI123" s="93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5"/>
      <c r="M124" s="4"/>
      <c r="N124" s="21"/>
      <c r="O124" s="95"/>
      <c r="P124" s="92"/>
      <c r="Q124" s="103"/>
      <c r="R124" s="76"/>
      <c r="S124" s="76"/>
      <c r="T124" s="9"/>
      <c r="U124" s="9"/>
      <c r="V124" s="9"/>
      <c r="W124" s="9"/>
      <c r="X124" s="9"/>
      <c r="Y124" s="9"/>
      <c r="Z124" s="9"/>
      <c r="AA124" s="9"/>
      <c r="AB124" s="9"/>
      <c r="AC124" s="76"/>
      <c r="AD124" s="21"/>
      <c r="AE124" s="89"/>
      <c r="AF124" s="76"/>
      <c r="AG124" s="128"/>
      <c r="AH124" s="128"/>
      <c r="AI124" s="93"/>
      <c r="AJ124" s="9"/>
      <c r="AK124" s="9"/>
      <c r="AL124" s="9"/>
      <c r="AM124" s="76"/>
      <c r="AN124" s="9"/>
      <c r="AO124" s="9"/>
      <c r="AP124" s="9"/>
      <c r="AQ124" s="76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5"/>
      <c r="M125" s="4"/>
      <c r="N125" s="21"/>
      <c r="O125" s="95"/>
      <c r="P125" s="91"/>
      <c r="Q125" s="92"/>
      <c r="R125" s="93"/>
      <c r="S125" s="93"/>
      <c r="T125" s="9"/>
      <c r="U125" s="9"/>
      <c r="V125" s="9"/>
      <c r="W125" s="9"/>
      <c r="X125" s="9"/>
      <c r="Y125" s="9"/>
      <c r="Z125" s="9"/>
      <c r="AA125" s="9"/>
      <c r="AB125" s="9"/>
      <c r="AC125" s="76"/>
      <c r="AD125" s="21"/>
      <c r="AE125" s="91"/>
      <c r="AF125" s="92"/>
      <c r="AG125" s="88"/>
      <c r="AH125" s="88"/>
      <c r="AI125" s="76"/>
      <c r="AJ125" s="9"/>
      <c r="AK125" s="9"/>
      <c r="AL125" s="9"/>
      <c r="AM125" s="93"/>
      <c r="AN125" s="9"/>
      <c r="AO125" s="9"/>
      <c r="AP125" s="9"/>
      <c r="AQ125" s="93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5"/>
      <c r="M126" s="4"/>
      <c r="N126" s="21"/>
      <c r="O126" s="95"/>
      <c r="P126" s="103"/>
      <c r="Q126" s="103"/>
      <c r="R126" s="76"/>
      <c r="S126" s="76"/>
      <c r="T126" s="76"/>
      <c r="U126" s="98"/>
      <c r="V126" s="99"/>
      <c r="W126" s="93"/>
      <c r="X126" s="98"/>
      <c r="Y126" s="99"/>
      <c r="Z126" s="93"/>
      <c r="AA126" s="98"/>
      <c r="AB126" s="98"/>
      <c r="AC126" s="98"/>
      <c r="AD126" s="98"/>
      <c r="AE126" s="91"/>
      <c r="AF126" s="92"/>
      <c r="AG126" s="88"/>
      <c r="AH126" s="88"/>
      <c r="AI126" s="76"/>
      <c r="AJ126" s="9"/>
      <c r="AK126" s="9"/>
      <c r="AL126" s="9"/>
      <c r="AM126" s="93"/>
      <c r="AN126" s="9"/>
      <c r="AO126" s="9"/>
      <c r="AP126" s="9"/>
      <c r="AQ126" s="93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5"/>
      <c r="M127" s="4"/>
      <c r="N127" s="21"/>
      <c r="O127" s="95"/>
      <c r="P127" s="92"/>
      <c r="Q127" s="92"/>
      <c r="R127" s="76"/>
      <c r="S127" s="7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91"/>
      <c r="AF127" s="92"/>
      <c r="AG127" s="88"/>
      <c r="AH127" s="88"/>
      <c r="AI127" s="76"/>
      <c r="AJ127" s="9"/>
      <c r="AK127" s="9"/>
      <c r="AL127" s="9"/>
      <c r="AM127" s="93"/>
      <c r="AN127" s="9"/>
      <c r="AO127" s="9"/>
      <c r="AP127" s="9"/>
      <c r="AQ127" s="93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5"/>
      <c r="M128" s="4"/>
      <c r="N128" s="21"/>
      <c r="O128" s="95"/>
      <c r="P128" s="92"/>
      <c r="Q128" s="103"/>
      <c r="R128" s="76"/>
      <c r="S128" s="76"/>
      <c r="T128" s="9"/>
      <c r="U128" s="9"/>
      <c r="V128" s="9"/>
      <c r="W128" s="9"/>
      <c r="X128" s="9"/>
      <c r="Y128" s="9"/>
      <c r="Z128" s="9"/>
      <c r="AA128" s="9"/>
      <c r="AB128" s="9"/>
      <c r="AC128" s="76"/>
      <c r="AD128" s="21"/>
      <c r="AE128" s="91"/>
      <c r="AF128" s="92"/>
      <c r="AG128" s="88"/>
      <c r="AH128" s="88"/>
      <c r="AI128" s="76"/>
      <c r="AJ128" s="9"/>
      <c r="AK128" s="9"/>
      <c r="AL128" s="9"/>
      <c r="AM128" s="93"/>
      <c r="AN128" s="9"/>
      <c r="AO128" s="9"/>
      <c r="AP128" s="9"/>
      <c r="AQ128" s="93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5"/>
      <c r="M129" s="4"/>
      <c r="N129" s="21"/>
      <c r="O129" s="95"/>
      <c r="P129" s="91"/>
      <c r="Q129" s="92"/>
      <c r="R129" s="93"/>
      <c r="S129" s="93"/>
      <c r="T129" s="9"/>
      <c r="U129" s="9"/>
      <c r="V129" s="9"/>
      <c r="W129" s="9"/>
      <c r="X129" s="9"/>
      <c r="Y129" s="9"/>
      <c r="Z129" s="9"/>
      <c r="AA129" s="9"/>
      <c r="AB129" s="9"/>
      <c r="AC129" s="76"/>
      <c r="AD129" s="21"/>
      <c r="AE129" s="91"/>
      <c r="AF129" s="92"/>
      <c r="AG129" s="88"/>
      <c r="AH129" s="88"/>
      <c r="AI129" s="76"/>
      <c r="AJ129" s="9"/>
      <c r="AK129" s="9"/>
      <c r="AL129" s="9"/>
      <c r="AM129" s="93"/>
      <c r="AN129" s="9"/>
      <c r="AO129" s="9"/>
      <c r="AP129" s="9"/>
      <c r="AQ129" s="93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5"/>
      <c r="M130" s="4"/>
      <c r="N130" s="21"/>
      <c r="O130" s="95"/>
      <c r="P130" s="91"/>
      <c r="Q130" s="92"/>
      <c r="R130" s="93"/>
      <c r="S130" s="93"/>
      <c r="T130" s="93"/>
      <c r="U130" s="98"/>
      <c r="V130" s="99"/>
      <c r="W130" s="93"/>
      <c r="X130" s="98"/>
      <c r="Y130" s="99"/>
      <c r="Z130" s="93"/>
      <c r="AA130" s="98"/>
      <c r="AB130" s="99"/>
      <c r="AC130" s="76"/>
      <c r="AD130" s="21"/>
      <c r="AE130" s="91"/>
      <c r="AF130" s="92"/>
      <c r="AG130" s="88"/>
      <c r="AH130" s="88"/>
      <c r="AI130" s="76"/>
      <c r="AJ130" s="9"/>
      <c r="AK130" s="9"/>
      <c r="AL130" s="9"/>
      <c r="AM130" s="93"/>
      <c r="AN130" s="9"/>
      <c r="AO130" s="9"/>
      <c r="AP130" s="9"/>
      <c r="AQ130" s="93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5"/>
      <c r="M131" s="4"/>
      <c r="N131" s="21"/>
      <c r="O131" s="95"/>
      <c r="P131" s="92"/>
      <c r="Q131" s="92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91"/>
      <c r="AF131" s="92"/>
      <c r="AG131" s="88"/>
      <c r="AH131" s="88"/>
      <c r="AI131" s="76"/>
      <c r="AJ131" s="9"/>
      <c r="AK131" s="9"/>
      <c r="AL131" s="9"/>
      <c r="AM131" s="93"/>
      <c r="AN131" s="9"/>
      <c r="AO131" s="9"/>
      <c r="AP131" s="9"/>
      <c r="AQ131" s="93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5"/>
      <c r="M132" s="4"/>
      <c r="N132" s="21"/>
      <c r="O132" s="95"/>
      <c r="P132" s="92"/>
      <c r="Q132" s="103"/>
      <c r="R132" s="76"/>
      <c r="S132" s="76"/>
      <c r="T132" s="9"/>
      <c r="U132" s="9"/>
      <c r="V132" s="9"/>
      <c r="W132" s="9"/>
      <c r="X132" s="9"/>
      <c r="Y132" s="9"/>
      <c r="Z132" s="9"/>
      <c r="AA132" s="9"/>
      <c r="AB132" s="9"/>
      <c r="AC132" s="76"/>
      <c r="AD132" s="76"/>
      <c r="AE132" s="91"/>
      <c r="AF132" s="92"/>
      <c r="AG132" s="88"/>
      <c r="AH132" s="88"/>
      <c r="AI132" s="76"/>
      <c r="AJ132" s="9"/>
      <c r="AK132" s="9"/>
      <c r="AL132" s="9"/>
      <c r="AM132" s="93"/>
      <c r="AN132" s="9"/>
      <c r="AO132" s="9"/>
      <c r="AP132" s="9"/>
      <c r="AQ132" s="93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5"/>
      <c r="M133" s="4"/>
      <c r="N133" s="21"/>
      <c r="O133" s="95"/>
      <c r="P133" s="91"/>
      <c r="Q133" s="92"/>
      <c r="R133" s="93"/>
      <c r="S133" s="93"/>
      <c r="T133" s="9"/>
      <c r="U133" s="9"/>
      <c r="V133" s="9"/>
      <c r="W133" s="9"/>
      <c r="X133" s="9"/>
      <c r="Y133" s="9"/>
      <c r="Z133" s="9"/>
      <c r="AA133" s="9"/>
      <c r="AB133" s="9"/>
      <c r="AC133" s="76"/>
      <c r="AD133" s="76"/>
      <c r="AE133" s="91"/>
      <c r="AF133" s="92"/>
      <c r="AG133" s="88"/>
      <c r="AH133" s="88"/>
      <c r="AI133" s="76"/>
      <c r="AJ133" s="9"/>
      <c r="AK133" s="9"/>
      <c r="AL133" s="9"/>
      <c r="AM133" s="93"/>
      <c r="AN133" s="9"/>
      <c r="AO133" s="9"/>
      <c r="AP133" s="9"/>
      <c r="AQ133" s="93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5"/>
      <c r="M134" s="4"/>
      <c r="N134" s="21"/>
      <c r="O134" s="95"/>
      <c r="P134" s="103"/>
      <c r="Q134" s="103"/>
      <c r="R134" s="76"/>
      <c r="S134" s="76"/>
      <c r="T134" s="76"/>
      <c r="U134" s="98"/>
      <c r="V134" s="99"/>
      <c r="W134" s="93"/>
      <c r="X134" s="98"/>
      <c r="Y134" s="99"/>
      <c r="Z134" s="93"/>
      <c r="AA134" s="98"/>
      <c r="AB134" s="98"/>
      <c r="AC134" s="98"/>
      <c r="AD134" s="21"/>
      <c r="AE134" s="91"/>
      <c r="AF134" s="92"/>
      <c r="AG134" s="88"/>
      <c r="AH134" s="88"/>
      <c r="AI134" s="76"/>
      <c r="AJ134" s="9"/>
      <c r="AK134" s="9"/>
      <c r="AL134" s="9"/>
      <c r="AM134" s="93"/>
      <c r="AN134" s="9"/>
      <c r="AO134" s="9"/>
      <c r="AP134" s="9"/>
      <c r="AQ134" s="93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5"/>
      <c r="M135" s="4"/>
      <c r="N135" s="21"/>
      <c r="O135" s="95"/>
      <c r="P135" s="92"/>
      <c r="Q135" s="92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88"/>
      <c r="AE135" s="91"/>
      <c r="AF135" s="92"/>
      <c r="AG135" s="88"/>
      <c r="AH135" s="88"/>
      <c r="AI135" s="76"/>
      <c r="AJ135" s="9"/>
      <c r="AK135" s="9"/>
      <c r="AL135" s="9"/>
      <c r="AM135" s="93"/>
      <c r="AN135" s="9"/>
      <c r="AO135" s="9"/>
      <c r="AP135" s="9"/>
      <c r="AQ135" s="93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5"/>
      <c r="M136" s="4"/>
      <c r="N136" s="21"/>
      <c r="O136" s="95"/>
      <c r="P136" s="92"/>
      <c r="Q136" s="103"/>
      <c r="R136" s="76"/>
      <c r="S136" s="76"/>
      <c r="T136" s="9"/>
      <c r="U136" s="9"/>
      <c r="V136" s="9"/>
      <c r="W136" s="9"/>
      <c r="X136" s="9"/>
      <c r="Y136" s="9"/>
      <c r="Z136" s="9"/>
      <c r="AA136" s="9"/>
      <c r="AB136" s="9"/>
      <c r="AC136" s="76"/>
      <c r="AD136" s="104"/>
      <c r="AE136" s="91"/>
      <c r="AF136" s="92"/>
      <c r="AG136" s="88"/>
      <c r="AH136" s="88"/>
      <c r="AI136" s="76"/>
      <c r="AJ136" s="9"/>
      <c r="AK136" s="9"/>
      <c r="AL136" s="9"/>
      <c r="AM136" s="93"/>
      <c r="AN136" s="9"/>
      <c r="AO136" s="9"/>
      <c r="AP136" s="9"/>
      <c r="AQ136" s="93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5"/>
      <c r="M137" s="4"/>
      <c r="N137" s="21"/>
      <c r="O137" s="95"/>
      <c r="P137" s="91"/>
      <c r="Q137" s="92"/>
      <c r="R137" s="76"/>
      <c r="S137" s="76"/>
      <c r="T137" s="9"/>
      <c r="U137" s="9"/>
      <c r="V137" s="9"/>
      <c r="W137" s="9"/>
      <c r="X137" s="9"/>
      <c r="Y137" s="9"/>
      <c r="Z137" s="9"/>
      <c r="AA137" s="9"/>
      <c r="AB137" s="9"/>
      <c r="AC137" s="76"/>
      <c r="AD137" s="104"/>
      <c r="AE137" s="91"/>
      <c r="AF137" s="92"/>
      <c r="AG137" s="88"/>
      <c r="AH137" s="88"/>
      <c r="AI137" s="76"/>
      <c r="AJ137" s="9"/>
      <c r="AK137" s="9"/>
      <c r="AL137" s="9"/>
      <c r="AM137" s="93"/>
      <c r="AN137" s="9"/>
      <c r="AO137" s="9"/>
      <c r="AP137" s="9"/>
      <c r="AQ137" s="93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5"/>
      <c r="M138" s="4"/>
      <c r="N138" s="21"/>
      <c r="O138" s="95"/>
      <c r="P138" s="91"/>
      <c r="Q138" s="92"/>
      <c r="R138" s="76"/>
      <c r="S138" s="76"/>
      <c r="T138" s="93"/>
      <c r="U138" s="98"/>
      <c r="V138" s="99"/>
      <c r="W138" s="93"/>
      <c r="X138" s="98"/>
      <c r="Y138" s="99"/>
      <c r="Z138" s="93"/>
      <c r="AA138" s="98"/>
      <c r="AB138" s="99"/>
      <c r="AC138" s="76"/>
      <c r="AD138" s="104"/>
      <c r="AE138" s="91"/>
      <c r="AF138" s="92"/>
      <c r="AG138" s="88"/>
      <c r="AH138" s="88"/>
      <c r="AI138" s="76"/>
      <c r="AJ138" s="9"/>
      <c r="AK138" s="9"/>
      <c r="AL138" s="9"/>
      <c r="AM138" s="93"/>
      <c r="AN138" s="9"/>
      <c r="AO138" s="9"/>
      <c r="AP138" s="9"/>
      <c r="AQ138" s="93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5"/>
      <c r="M139" s="4"/>
      <c r="N139" s="21"/>
      <c r="O139" s="95"/>
      <c r="P139" s="92"/>
      <c r="Q139" s="92"/>
      <c r="R139" s="93"/>
      <c r="S139" s="93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91"/>
      <c r="AF139" s="92"/>
      <c r="AG139" s="88"/>
      <c r="AH139" s="88"/>
      <c r="AI139" s="76"/>
      <c r="AJ139" s="9"/>
      <c r="AK139" s="9"/>
      <c r="AL139" s="9"/>
      <c r="AM139" s="93"/>
      <c r="AN139" s="9"/>
      <c r="AO139" s="9"/>
      <c r="AP139" s="9"/>
      <c r="AQ139" s="93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5"/>
      <c r="M140" s="4"/>
      <c r="N140" s="21"/>
      <c r="O140" s="95"/>
      <c r="P140" s="92"/>
      <c r="Q140" s="103"/>
      <c r="R140" s="93"/>
      <c r="S140" s="93"/>
      <c r="T140" s="9"/>
      <c r="U140" s="9"/>
      <c r="V140" s="9"/>
      <c r="W140" s="9"/>
      <c r="X140" s="9"/>
      <c r="Y140" s="9"/>
      <c r="Z140" s="9"/>
      <c r="AA140" s="9"/>
      <c r="AB140" s="9"/>
      <c r="AC140" s="76"/>
      <c r="AD140" s="76"/>
      <c r="AE140" s="91"/>
      <c r="AF140" s="92"/>
      <c r="AG140" s="88"/>
      <c r="AH140" s="88"/>
      <c r="AI140" s="76"/>
      <c r="AJ140" s="9"/>
      <c r="AK140" s="9"/>
      <c r="AL140" s="9"/>
      <c r="AM140" s="93"/>
      <c r="AN140" s="9"/>
      <c r="AO140" s="9"/>
      <c r="AP140" s="9"/>
      <c r="AQ140" s="93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5"/>
      <c r="M141" s="4"/>
      <c r="N141" s="21"/>
      <c r="O141" s="95"/>
      <c r="P141" s="91"/>
      <c r="Q141" s="92"/>
      <c r="R141" s="76"/>
      <c r="S141" s="76"/>
      <c r="T141" s="9"/>
      <c r="U141" s="9"/>
      <c r="V141" s="9"/>
      <c r="W141" s="9"/>
      <c r="X141" s="9"/>
      <c r="Y141" s="9"/>
      <c r="Z141" s="9"/>
      <c r="AA141" s="9"/>
      <c r="AB141" s="9"/>
      <c r="AC141" s="76"/>
      <c r="AD141" s="76"/>
      <c r="AE141" s="91"/>
      <c r="AF141" s="92"/>
      <c r="AG141" s="88"/>
      <c r="AH141" s="88"/>
      <c r="AI141" s="76"/>
      <c r="AJ141" s="9"/>
      <c r="AK141" s="9"/>
      <c r="AL141" s="9"/>
      <c r="AM141" s="93"/>
      <c r="AN141" s="9"/>
      <c r="AO141" s="9"/>
      <c r="AP141" s="9"/>
      <c r="AQ141" s="93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5"/>
      <c r="M142" s="4"/>
      <c r="N142" s="21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5"/>
      <c r="AF142" s="95"/>
      <c r="AG142" s="135"/>
      <c r="AH142" s="13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5"/>
      <c r="M143" s="4"/>
      <c r="N143" s="21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5"/>
      <c r="AF143" s="95"/>
      <c r="AG143" s="135"/>
      <c r="AH143" s="13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5"/>
      <c r="M144" s="4"/>
      <c r="N144" s="21"/>
      <c r="O144" s="71"/>
      <c r="P144" s="105"/>
      <c r="Q144" s="105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5"/>
      <c r="M145" s="4"/>
      <c r="N145" s="21"/>
      <c r="O145" s="76"/>
      <c r="P145" s="375"/>
      <c r="Q145" s="375"/>
      <c r="R145" s="76"/>
      <c r="S145" s="76"/>
      <c r="T145" s="21"/>
      <c r="U145" s="21"/>
      <c r="V145" s="21"/>
      <c r="W145" s="21"/>
      <c r="X145" s="21"/>
      <c r="Y145" s="21"/>
      <c r="Z145" s="21"/>
      <c r="AA145" s="21"/>
      <c r="AB145" s="21"/>
      <c r="AC145" s="76"/>
      <c r="AD145" s="21"/>
      <c r="AE145" s="88"/>
      <c r="AF145" s="88"/>
      <c r="AG145" s="88"/>
      <c r="AH145" s="88"/>
      <c r="AI145" s="76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5"/>
      <c r="M146" s="4"/>
      <c r="N146" s="21"/>
      <c r="O146" s="76"/>
      <c r="P146" s="92"/>
      <c r="Q146" s="103"/>
      <c r="R146" s="76"/>
      <c r="S146" s="76"/>
      <c r="T146" s="9"/>
      <c r="U146" s="9"/>
      <c r="V146" s="9"/>
      <c r="W146" s="9"/>
      <c r="X146" s="9"/>
      <c r="Y146" s="9"/>
      <c r="Z146" s="9"/>
      <c r="AA146" s="9"/>
      <c r="AB146" s="9"/>
      <c r="AC146" s="76"/>
      <c r="AD146" s="21"/>
      <c r="AE146" s="89"/>
      <c r="AF146" s="76"/>
      <c r="AG146" s="128"/>
      <c r="AH146" s="128"/>
      <c r="AI146" s="76"/>
      <c r="AJ146" s="9"/>
      <c r="AK146" s="9"/>
      <c r="AL146" s="9"/>
      <c r="AM146" s="76"/>
      <c r="AN146" s="9"/>
      <c r="AO146" s="9"/>
      <c r="AP146" s="9"/>
      <c r="AQ146" s="76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5"/>
      <c r="M147" s="4"/>
      <c r="N147" s="21"/>
      <c r="O147" s="76"/>
      <c r="P147" s="91"/>
      <c r="Q147" s="92"/>
      <c r="R147" s="93"/>
      <c r="S147" s="93"/>
      <c r="T147" s="9"/>
      <c r="U147" s="9"/>
      <c r="V147" s="9"/>
      <c r="W147" s="9"/>
      <c r="X147" s="9"/>
      <c r="Y147" s="9"/>
      <c r="Z147" s="9"/>
      <c r="AA147" s="9"/>
      <c r="AB147" s="9"/>
      <c r="AC147" s="76"/>
      <c r="AD147" s="21"/>
      <c r="AE147" s="91"/>
      <c r="AF147" s="92"/>
      <c r="AG147" s="88"/>
      <c r="AH147" s="88"/>
      <c r="AI147" s="93"/>
      <c r="AJ147" s="9"/>
      <c r="AK147" s="9"/>
      <c r="AL147" s="9"/>
      <c r="AM147" s="93"/>
      <c r="AN147" s="9"/>
      <c r="AO147" s="9"/>
      <c r="AP147" s="9"/>
      <c r="AQ147" s="93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5"/>
      <c r="M148" s="4"/>
      <c r="N148" s="21"/>
      <c r="O148" s="76"/>
      <c r="P148" s="91"/>
      <c r="Q148" s="92"/>
      <c r="R148" s="93"/>
      <c r="S148" s="93"/>
      <c r="T148" s="93"/>
      <c r="U148" s="98"/>
      <c r="V148" s="99"/>
      <c r="W148" s="93"/>
      <c r="X148" s="98"/>
      <c r="Y148" s="99"/>
      <c r="Z148" s="93"/>
      <c r="AA148" s="98"/>
      <c r="AB148" s="99"/>
      <c r="AC148" s="76"/>
      <c r="AD148" s="21"/>
      <c r="AE148" s="91"/>
      <c r="AF148" s="92"/>
      <c r="AG148" s="88"/>
      <c r="AH148" s="88"/>
      <c r="AI148" s="93"/>
      <c r="AJ148" s="93"/>
      <c r="AK148" s="98"/>
      <c r="AL148" s="99"/>
      <c r="AM148" s="93"/>
      <c r="AN148" s="93"/>
      <c r="AO148" s="98"/>
      <c r="AP148" s="99"/>
      <c r="AQ148" s="93"/>
      <c r="AR148" s="93"/>
      <c r="AS148" s="98"/>
      <c r="AT148" s="99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5"/>
      <c r="M149" s="4"/>
      <c r="N149" s="21"/>
      <c r="O149" s="76"/>
      <c r="P149" s="375"/>
      <c r="Q149" s="375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21"/>
      <c r="AE149" s="88"/>
      <c r="AF149" s="88"/>
      <c r="AG149" s="88"/>
      <c r="AH149" s="88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5"/>
      <c r="M150" s="4"/>
      <c r="N150" s="21"/>
      <c r="O150" s="76"/>
      <c r="P150" s="92"/>
      <c r="Q150" s="103"/>
      <c r="R150" s="76"/>
      <c r="S150" s="76"/>
      <c r="T150" s="9"/>
      <c r="U150" s="9"/>
      <c r="V150" s="9"/>
      <c r="W150" s="9"/>
      <c r="X150" s="9"/>
      <c r="Y150" s="9"/>
      <c r="Z150" s="9"/>
      <c r="AA150" s="9"/>
      <c r="AB150" s="9"/>
      <c r="AC150" s="76"/>
      <c r="AD150" s="21"/>
      <c r="AE150" s="89"/>
      <c r="AF150" s="76"/>
      <c r="AG150" s="128"/>
      <c r="AH150" s="128"/>
      <c r="AI150" s="76"/>
      <c r="AJ150" s="9"/>
      <c r="AK150" s="9"/>
      <c r="AL150" s="9"/>
      <c r="AM150" s="76"/>
      <c r="AN150" s="9"/>
      <c r="AO150" s="9"/>
      <c r="AP150" s="9"/>
      <c r="AQ150" s="76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5"/>
      <c r="M151" s="4"/>
      <c r="N151" s="21"/>
      <c r="O151" s="76"/>
      <c r="P151" s="91"/>
      <c r="Q151" s="92"/>
      <c r="R151" s="93"/>
      <c r="S151" s="93"/>
      <c r="T151" s="9"/>
      <c r="U151" s="9"/>
      <c r="V151" s="9"/>
      <c r="W151" s="9"/>
      <c r="X151" s="9"/>
      <c r="Y151" s="9"/>
      <c r="Z151" s="9"/>
      <c r="AA151" s="9"/>
      <c r="AB151" s="9"/>
      <c r="AC151" s="76"/>
      <c r="AD151" s="21"/>
      <c r="AE151" s="91"/>
      <c r="AF151" s="92"/>
      <c r="AG151" s="88"/>
      <c r="AH151" s="88"/>
      <c r="AI151" s="93"/>
      <c r="AJ151" s="9"/>
      <c r="AK151" s="9"/>
      <c r="AL151" s="9"/>
      <c r="AM151" s="93"/>
      <c r="AN151" s="9"/>
      <c r="AO151" s="9"/>
      <c r="AP151" s="9"/>
      <c r="AQ151" s="93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5"/>
      <c r="M152" s="4"/>
      <c r="N152" s="21"/>
      <c r="O152" s="76"/>
      <c r="P152" s="91"/>
      <c r="Q152" s="92"/>
      <c r="R152" s="93"/>
      <c r="S152" s="93"/>
      <c r="T152" s="93"/>
      <c r="U152" s="98"/>
      <c r="V152" s="99"/>
      <c r="W152" s="93"/>
      <c r="X152" s="98"/>
      <c r="Y152" s="99"/>
      <c r="Z152" s="93"/>
      <c r="AA152" s="98"/>
      <c r="AB152" s="99"/>
      <c r="AC152" s="76"/>
      <c r="AD152" s="21"/>
      <c r="AE152" s="76"/>
      <c r="AF152" s="76"/>
      <c r="AG152" s="128"/>
      <c r="AH152" s="128"/>
      <c r="AI152" s="76"/>
      <c r="AJ152" s="76"/>
      <c r="AK152" s="98"/>
      <c r="AL152" s="99"/>
      <c r="AM152" s="93"/>
      <c r="AN152" s="93"/>
      <c r="AO152" s="98"/>
      <c r="AP152" s="99"/>
      <c r="AQ152" s="93"/>
      <c r="AR152" s="93"/>
      <c r="AS152" s="98"/>
      <c r="AT152" s="98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5"/>
      <c r="M153" s="4"/>
      <c r="N153" s="21"/>
      <c r="O153" s="76"/>
      <c r="P153" s="375"/>
      <c r="Q153" s="375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21"/>
      <c r="AE153" s="88"/>
      <c r="AF153" s="88"/>
      <c r="AG153" s="88"/>
      <c r="AH153" s="88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5"/>
      <c r="M154" s="4"/>
      <c r="N154" s="21"/>
      <c r="O154" s="76"/>
      <c r="P154" s="92"/>
      <c r="Q154" s="103"/>
      <c r="R154" s="76"/>
      <c r="S154" s="76"/>
      <c r="T154" s="9"/>
      <c r="U154" s="9"/>
      <c r="V154" s="9"/>
      <c r="W154" s="9"/>
      <c r="X154" s="9"/>
      <c r="Y154" s="9"/>
      <c r="Z154" s="9"/>
      <c r="AA154" s="9"/>
      <c r="AB154" s="9"/>
      <c r="AC154" s="76"/>
      <c r="AD154" s="21"/>
      <c r="AE154" s="89"/>
      <c r="AF154" s="76"/>
      <c r="AG154" s="128"/>
      <c r="AH154" s="128"/>
      <c r="AI154" s="76"/>
      <c r="AJ154" s="9"/>
      <c r="AK154" s="9"/>
      <c r="AL154" s="9"/>
      <c r="AM154" s="76"/>
      <c r="AN154" s="9"/>
      <c r="AO154" s="9"/>
      <c r="AP154" s="9"/>
      <c r="AQ154" s="76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5"/>
      <c r="M155" s="4"/>
      <c r="N155" s="21"/>
      <c r="O155" s="76"/>
      <c r="P155" s="91"/>
      <c r="Q155" s="92"/>
      <c r="R155" s="93"/>
      <c r="S155" s="93"/>
      <c r="T155" s="9"/>
      <c r="U155" s="9"/>
      <c r="V155" s="9"/>
      <c r="W155" s="9"/>
      <c r="X155" s="9"/>
      <c r="Y155" s="9"/>
      <c r="Z155" s="9"/>
      <c r="AA155" s="9"/>
      <c r="AB155" s="9"/>
      <c r="AC155" s="76"/>
      <c r="AD155" s="21"/>
      <c r="AE155" s="91"/>
      <c r="AF155" s="92"/>
      <c r="AG155" s="88"/>
      <c r="AH155" s="88"/>
      <c r="AI155" s="76"/>
      <c r="AJ155" s="9"/>
      <c r="AK155" s="9"/>
      <c r="AL155" s="9"/>
      <c r="AM155" s="93"/>
      <c r="AN155" s="9"/>
      <c r="AO155" s="9"/>
      <c r="AP155" s="9"/>
      <c r="AQ155" s="93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5"/>
      <c r="M156" s="4"/>
      <c r="N156" s="21"/>
      <c r="O156" s="76"/>
      <c r="P156" s="103"/>
      <c r="Q156" s="103"/>
      <c r="R156" s="76"/>
      <c r="S156" s="76"/>
      <c r="T156" s="93"/>
      <c r="U156" s="98"/>
      <c r="V156" s="99"/>
      <c r="W156" s="93"/>
      <c r="X156" s="98"/>
      <c r="Y156" s="99"/>
      <c r="Z156" s="93"/>
      <c r="AA156" s="98"/>
      <c r="AB156" s="99"/>
      <c r="AC156" s="76"/>
      <c r="AD156" s="21"/>
      <c r="AE156" s="91"/>
      <c r="AF156" s="92"/>
      <c r="AG156" s="88"/>
      <c r="AH156" s="88"/>
      <c r="AI156" s="76"/>
      <c r="AJ156" s="93"/>
      <c r="AK156" s="98"/>
      <c r="AL156" s="99"/>
      <c r="AM156" s="76"/>
      <c r="AN156" s="93"/>
      <c r="AO156" s="98"/>
      <c r="AP156" s="99"/>
      <c r="AQ156" s="76"/>
      <c r="AR156" s="93"/>
      <c r="AS156" s="98"/>
      <c r="AT156" s="99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5"/>
      <c r="M157" s="4"/>
      <c r="N157" s="21"/>
      <c r="O157" s="76"/>
      <c r="P157" s="375"/>
      <c r="Q157" s="375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21"/>
      <c r="AE157" s="88"/>
      <c r="AF157" s="88"/>
      <c r="AG157" s="88"/>
      <c r="AH157" s="88"/>
      <c r="AI157" s="93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5"/>
      <c r="M158" s="4"/>
      <c r="N158" s="21"/>
      <c r="O158" s="76"/>
      <c r="P158" s="92"/>
      <c r="Q158" s="103"/>
      <c r="R158" s="76"/>
      <c r="S158" s="76"/>
      <c r="T158" s="9"/>
      <c r="U158" s="9"/>
      <c r="V158" s="9"/>
      <c r="W158" s="9"/>
      <c r="X158" s="9"/>
      <c r="Y158" s="9"/>
      <c r="Z158" s="9"/>
      <c r="AA158" s="9"/>
      <c r="AB158" s="9"/>
      <c r="AC158" s="76"/>
      <c r="AD158" s="21"/>
      <c r="AE158" s="89"/>
      <c r="AF158" s="76"/>
      <c r="AG158" s="128"/>
      <c r="AH158" s="128"/>
      <c r="AI158" s="93"/>
      <c r="AJ158" s="9"/>
      <c r="AK158" s="9"/>
      <c r="AL158" s="9"/>
      <c r="AM158" s="76"/>
      <c r="AN158" s="9"/>
      <c r="AO158" s="9"/>
      <c r="AP158" s="9"/>
      <c r="AQ158" s="76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5"/>
      <c r="M159" s="4"/>
      <c r="N159" s="21"/>
      <c r="O159" s="76"/>
      <c r="P159" s="91"/>
      <c r="Q159" s="92"/>
      <c r="R159" s="93"/>
      <c r="S159" s="93"/>
      <c r="T159" s="9"/>
      <c r="U159" s="9"/>
      <c r="V159" s="9"/>
      <c r="W159" s="9"/>
      <c r="X159" s="9"/>
      <c r="Y159" s="9"/>
      <c r="Z159" s="9"/>
      <c r="AA159" s="9"/>
      <c r="AB159" s="9"/>
      <c r="AC159" s="76"/>
      <c r="AD159" s="21"/>
      <c r="AE159" s="91"/>
      <c r="AF159" s="92"/>
      <c r="AG159" s="88"/>
      <c r="AH159" s="88"/>
      <c r="AI159" s="76"/>
      <c r="AJ159" s="9"/>
      <c r="AK159" s="9"/>
      <c r="AL159" s="9"/>
      <c r="AM159" s="93"/>
      <c r="AN159" s="9"/>
      <c r="AO159" s="9"/>
      <c r="AP159" s="9"/>
      <c r="AQ159" s="93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5"/>
      <c r="M160" s="4"/>
      <c r="N160" s="21"/>
      <c r="O160" s="76"/>
      <c r="P160" s="103"/>
      <c r="Q160" s="103"/>
      <c r="R160" s="76"/>
      <c r="S160" s="76"/>
      <c r="T160" s="76"/>
      <c r="U160" s="98"/>
      <c r="V160" s="99"/>
      <c r="W160" s="93"/>
      <c r="X160" s="98"/>
      <c r="Y160" s="99"/>
      <c r="Z160" s="93"/>
      <c r="AA160" s="98"/>
      <c r="AB160" s="98"/>
      <c r="AC160" s="98"/>
      <c r="AD160" s="98"/>
      <c r="AE160" s="91"/>
      <c r="AF160" s="92"/>
      <c r="AG160" s="88"/>
      <c r="AH160" s="88"/>
      <c r="AI160" s="76"/>
      <c r="AJ160" s="9"/>
      <c r="AK160" s="9"/>
      <c r="AL160" s="9"/>
      <c r="AM160" s="93"/>
      <c r="AN160" s="9"/>
      <c r="AO160" s="9"/>
      <c r="AP160" s="9"/>
      <c r="AQ160" s="93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5"/>
      <c r="M161" s="4"/>
      <c r="N161" s="21"/>
      <c r="O161" s="76"/>
      <c r="P161" s="92"/>
      <c r="Q161" s="92"/>
      <c r="R161" s="76"/>
      <c r="S161" s="7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91"/>
      <c r="AF161" s="92"/>
      <c r="AG161" s="88"/>
      <c r="AH161" s="88"/>
      <c r="AI161" s="76"/>
      <c r="AJ161" s="9"/>
      <c r="AK161" s="9"/>
      <c r="AL161" s="9"/>
      <c r="AM161" s="93"/>
      <c r="AN161" s="9"/>
      <c r="AO161" s="9"/>
      <c r="AP161" s="9"/>
      <c r="AQ161" s="93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5"/>
      <c r="M162" s="4"/>
      <c r="N162" s="21"/>
      <c r="O162" s="76"/>
      <c r="P162" s="92"/>
      <c r="Q162" s="103"/>
      <c r="R162" s="76"/>
      <c r="S162" s="76"/>
      <c r="T162" s="9"/>
      <c r="U162" s="9"/>
      <c r="V162" s="9"/>
      <c r="W162" s="9"/>
      <c r="X162" s="9"/>
      <c r="Y162" s="9"/>
      <c r="Z162" s="9"/>
      <c r="AA162" s="9"/>
      <c r="AB162" s="9"/>
      <c r="AC162" s="76"/>
      <c r="AD162" s="21"/>
      <c r="AE162" s="91"/>
      <c r="AF162" s="92"/>
      <c r="AG162" s="88"/>
      <c r="AH162" s="88"/>
      <c r="AI162" s="76"/>
      <c r="AJ162" s="9"/>
      <c r="AK162" s="9"/>
      <c r="AL162" s="9"/>
      <c r="AM162" s="93"/>
      <c r="AN162" s="9"/>
      <c r="AO162" s="9"/>
      <c r="AP162" s="9"/>
      <c r="AQ162" s="93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5"/>
      <c r="M163" s="4"/>
      <c r="N163" s="21"/>
      <c r="O163" s="76"/>
      <c r="P163" s="91"/>
      <c r="Q163" s="92"/>
      <c r="R163" s="93"/>
      <c r="S163" s="93"/>
      <c r="T163" s="9"/>
      <c r="U163" s="9"/>
      <c r="V163" s="9"/>
      <c r="W163" s="9"/>
      <c r="X163" s="9"/>
      <c r="Y163" s="9"/>
      <c r="Z163" s="9"/>
      <c r="AA163" s="9"/>
      <c r="AB163" s="9"/>
      <c r="AC163" s="76"/>
      <c r="AD163" s="21"/>
      <c r="AE163" s="91"/>
      <c r="AF163" s="92"/>
      <c r="AG163" s="88"/>
      <c r="AH163" s="88"/>
      <c r="AI163" s="76"/>
      <c r="AJ163" s="9"/>
      <c r="AK163" s="9"/>
      <c r="AL163" s="9"/>
      <c r="AM163" s="93"/>
      <c r="AN163" s="9"/>
      <c r="AO163" s="9"/>
      <c r="AP163" s="9"/>
      <c r="AQ163" s="93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5"/>
      <c r="M164" s="4"/>
      <c r="N164" s="21"/>
      <c r="O164" s="76"/>
      <c r="P164" s="91"/>
      <c r="Q164" s="92"/>
      <c r="R164" s="93"/>
      <c r="S164" s="93"/>
      <c r="T164" s="93"/>
      <c r="U164" s="98"/>
      <c r="V164" s="99"/>
      <c r="W164" s="93"/>
      <c r="X164" s="98"/>
      <c r="Y164" s="99"/>
      <c r="Z164" s="93"/>
      <c r="AA164" s="98"/>
      <c r="AB164" s="99"/>
      <c r="AC164" s="76"/>
      <c r="AD164" s="21"/>
      <c r="AE164" s="91"/>
      <c r="AF164" s="92"/>
      <c r="AG164" s="88"/>
      <c r="AH164" s="88"/>
      <c r="AI164" s="76"/>
      <c r="AJ164" s="9"/>
      <c r="AK164" s="9"/>
      <c r="AL164" s="9"/>
      <c r="AM164" s="93"/>
      <c r="AN164" s="9"/>
      <c r="AO164" s="9"/>
      <c r="AP164" s="9"/>
      <c r="AQ164" s="93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5"/>
      <c r="M165" s="4"/>
      <c r="N165" s="21"/>
      <c r="O165" s="76"/>
      <c r="P165" s="92"/>
      <c r="Q165" s="92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91"/>
      <c r="AF165" s="92"/>
      <c r="AG165" s="88"/>
      <c r="AH165" s="88"/>
      <c r="AI165" s="76"/>
      <c r="AJ165" s="9"/>
      <c r="AK165" s="9"/>
      <c r="AL165" s="9"/>
      <c r="AM165" s="93"/>
      <c r="AN165" s="9"/>
      <c r="AO165" s="9"/>
      <c r="AP165" s="9"/>
      <c r="AQ165" s="93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5"/>
      <c r="M166" s="4"/>
      <c r="N166" s="21"/>
      <c r="O166" s="76"/>
      <c r="P166" s="92"/>
      <c r="Q166" s="103"/>
      <c r="R166" s="76"/>
      <c r="S166" s="76"/>
      <c r="T166" s="9"/>
      <c r="U166" s="9"/>
      <c r="V166" s="9"/>
      <c r="W166" s="9"/>
      <c r="X166" s="9"/>
      <c r="Y166" s="9"/>
      <c r="Z166" s="9"/>
      <c r="AA166" s="9"/>
      <c r="AB166" s="9"/>
      <c r="AC166" s="76"/>
      <c r="AD166" s="76"/>
      <c r="AE166" s="91"/>
      <c r="AF166" s="92"/>
      <c r="AG166" s="88"/>
      <c r="AH166" s="88"/>
      <c r="AI166" s="76"/>
      <c r="AJ166" s="9"/>
      <c r="AK166" s="9"/>
      <c r="AL166" s="9"/>
      <c r="AM166" s="93"/>
      <c r="AN166" s="9"/>
      <c r="AO166" s="9"/>
      <c r="AP166" s="9"/>
      <c r="AQ166" s="93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5"/>
      <c r="M167" s="4"/>
      <c r="N167" s="21"/>
      <c r="O167" s="76"/>
      <c r="P167" s="91"/>
      <c r="Q167" s="92"/>
      <c r="R167" s="93"/>
      <c r="S167" s="93"/>
      <c r="T167" s="9"/>
      <c r="U167" s="9"/>
      <c r="V167" s="9"/>
      <c r="W167" s="9"/>
      <c r="X167" s="9"/>
      <c r="Y167" s="9"/>
      <c r="Z167" s="9"/>
      <c r="AA167" s="9"/>
      <c r="AB167" s="9"/>
      <c r="AC167" s="76"/>
      <c r="AD167" s="76"/>
      <c r="AE167" s="91"/>
      <c r="AF167" s="92"/>
      <c r="AG167" s="88"/>
      <c r="AH167" s="88"/>
      <c r="AI167" s="76"/>
      <c r="AJ167" s="9"/>
      <c r="AK167" s="9"/>
      <c r="AL167" s="9"/>
      <c r="AM167" s="93"/>
      <c r="AN167" s="9"/>
      <c r="AO167" s="9"/>
      <c r="AP167" s="9"/>
      <c r="AQ167" s="93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5"/>
      <c r="M168" s="4"/>
      <c r="N168" s="21"/>
      <c r="O168" s="76"/>
      <c r="P168" s="103"/>
      <c r="Q168" s="103"/>
      <c r="R168" s="76"/>
      <c r="S168" s="76"/>
      <c r="T168" s="76"/>
      <c r="U168" s="98"/>
      <c r="V168" s="99"/>
      <c r="W168" s="93"/>
      <c r="X168" s="98"/>
      <c r="Y168" s="99"/>
      <c r="Z168" s="93"/>
      <c r="AA168" s="98"/>
      <c r="AB168" s="98"/>
      <c r="AC168" s="98"/>
      <c r="AD168" s="21"/>
      <c r="AE168" s="91"/>
      <c r="AF168" s="92"/>
      <c r="AG168" s="88"/>
      <c r="AH168" s="88"/>
      <c r="AI168" s="76"/>
      <c r="AJ168" s="9"/>
      <c r="AK168" s="9"/>
      <c r="AL168" s="9"/>
      <c r="AM168" s="93"/>
      <c r="AN168" s="9"/>
      <c r="AO168" s="9"/>
      <c r="AP168" s="9"/>
      <c r="AQ168" s="93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5"/>
      <c r="M169" s="4"/>
      <c r="N169" s="21"/>
      <c r="O169" s="76"/>
      <c r="P169" s="92"/>
      <c r="Q169" s="92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88"/>
      <c r="AE169" s="91"/>
      <c r="AF169" s="92"/>
      <c r="AG169" s="88"/>
      <c r="AH169" s="88"/>
      <c r="AI169" s="76"/>
      <c r="AJ169" s="9"/>
      <c r="AK169" s="9"/>
      <c r="AL169" s="9"/>
      <c r="AM169" s="93"/>
      <c r="AN169" s="9"/>
      <c r="AO169" s="9"/>
      <c r="AP169" s="9"/>
      <c r="AQ169" s="93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5"/>
      <c r="M170" s="4"/>
      <c r="N170" s="21"/>
      <c r="O170" s="76"/>
      <c r="P170" s="92"/>
      <c r="Q170" s="103"/>
      <c r="R170" s="76"/>
      <c r="S170" s="76"/>
      <c r="T170" s="9"/>
      <c r="U170" s="9"/>
      <c r="V170" s="9"/>
      <c r="W170" s="9"/>
      <c r="X170" s="9"/>
      <c r="Y170" s="9"/>
      <c r="Z170" s="9"/>
      <c r="AA170" s="9"/>
      <c r="AB170" s="9"/>
      <c r="AC170" s="76"/>
      <c r="AD170" s="104"/>
      <c r="AE170" s="91"/>
      <c r="AF170" s="92"/>
      <c r="AG170" s="88"/>
      <c r="AH170" s="88"/>
      <c r="AI170" s="76"/>
      <c r="AJ170" s="9"/>
      <c r="AK170" s="9"/>
      <c r="AL170" s="9"/>
      <c r="AM170" s="93"/>
      <c r="AN170" s="9"/>
      <c r="AO170" s="9"/>
      <c r="AP170" s="9"/>
      <c r="AQ170" s="93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5"/>
      <c r="M171" s="4"/>
      <c r="N171" s="21"/>
      <c r="O171" s="76"/>
      <c r="P171" s="91"/>
      <c r="Q171" s="92"/>
      <c r="R171" s="76"/>
      <c r="S171" s="76"/>
      <c r="T171" s="9"/>
      <c r="U171" s="9"/>
      <c r="V171" s="9"/>
      <c r="W171" s="9"/>
      <c r="X171" s="9"/>
      <c r="Y171" s="9"/>
      <c r="Z171" s="9"/>
      <c r="AA171" s="9"/>
      <c r="AB171" s="9"/>
      <c r="AC171" s="76"/>
      <c r="AD171" s="104"/>
      <c r="AE171" s="91"/>
      <c r="AF171" s="92"/>
      <c r="AG171" s="88"/>
      <c r="AH171" s="88"/>
      <c r="AI171" s="76"/>
      <c r="AJ171" s="9"/>
      <c r="AK171" s="9"/>
      <c r="AL171" s="9"/>
      <c r="AM171" s="93"/>
      <c r="AN171" s="9"/>
      <c r="AO171" s="9"/>
      <c r="AP171" s="9"/>
      <c r="AQ171" s="93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5"/>
      <c r="M172" s="4"/>
      <c r="N172" s="21"/>
      <c r="O172" s="76"/>
      <c r="P172" s="91"/>
      <c r="Q172" s="92"/>
      <c r="R172" s="76"/>
      <c r="S172" s="76"/>
      <c r="T172" s="93"/>
      <c r="U172" s="98"/>
      <c r="V172" s="99"/>
      <c r="W172" s="93"/>
      <c r="X172" s="98"/>
      <c r="Y172" s="99"/>
      <c r="Z172" s="93"/>
      <c r="AA172" s="98"/>
      <c r="AB172" s="99"/>
      <c r="AC172" s="76"/>
      <c r="AD172" s="104"/>
      <c r="AE172" s="91"/>
      <c r="AF172" s="92"/>
      <c r="AG172" s="88"/>
      <c r="AH172" s="88"/>
      <c r="AI172" s="76"/>
      <c r="AJ172" s="9"/>
      <c r="AK172" s="9"/>
      <c r="AL172" s="9"/>
      <c r="AM172" s="93"/>
      <c r="AN172" s="9"/>
      <c r="AO172" s="9"/>
      <c r="AP172" s="9"/>
      <c r="AQ172" s="93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5"/>
      <c r="M173" s="4"/>
      <c r="N173" s="21"/>
      <c r="O173" s="76"/>
      <c r="P173" s="92"/>
      <c r="Q173" s="92"/>
      <c r="R173" s="93"/>
      <c r="S173" s="93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91"/>
      <c r="AF173" s="92"/>
      <c r="AG173" s="88"/>
      <c r="AH173" s="88"/>
      <c r="AI173" s="76"/>
      <c r="AJ173" s="9"/>
      <c r="AK173" s="9"/>
      <c r="AL173" s="9"/>
      <c r="AM173" s="93"/>
      <c r="AN173" s="9"/>
      <c r="AO173" s="9"/>
      <c r="AP173" s="9"/>
      <c r="AQ173" s="93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5"/>
      <c r="M174" s="4"/>
      <c r="N174" s="21"/>
      <c r="O174" s="76"/>
      <c r="P174" s="92"/>
      <c r="Q174" s="103"/>
      <c r="R174" s="93"/>
      <c r="S174" s="93"/>
      <c r="T174" s="9"/>
      <c r="U174" s="9"/>
      <c r="V174" s="9"/>
      <c r="W174" s="9"/>
      <c r="X174" s="9"/>
      <c r="Y174" s="9"/>
      <c r="Z174" s="9"/>
      <c r="AA174" s="9"/>
      <c r="AB174" s="9"/>
      <c r="AC174" s="76"/>
      <c r="AD174" s="76"/>
      <c r="AE174" s="91"/>
      <c r="AF174" s="92"/>
      <c r="AG174" s="88"/>
      <c r="AH174" s="88"/>
      <c r="AI174" s="76"/>
      <c r="AJ174" s="9"/>
      <c r="AK174" s="9"/>
      <c r="AL174" s="9"/>
      <c r="AM174" s="93"/>
      <c r="AN174" s="9"/>
      <c r="AO174" s="9"/>
      <c r="AP174" s="9"/>
      <c r="AQ174" s="93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5"/>
      <c r="M175" s="4"/>
      <c r="N175" s="21"/>
      <c r="O175" s="76"/>
      <c r="P175" s="91"/>
      <c r="Q175" s="92"/>
      <c r="R175" s="76"/>
      <c r="S175" s="76"/>
      <c r="T175" s="9"/>
      <c r="U175" s="9"/>
      <c r="V175" s="9"/>
      <c r="W175" s="9"/>
      <c r="X175" s="9"/>
      <c r="Y175" s="9"/>
      <c r="Z175" s="9"/>
      <c r="AA175" s="9"/>
      <c r="AB175" s="9"/>
      <c r="AC175" s="76"/>
      <c r="AD175" s="76"/>
      <c r="AE175" s="91"/>
      <c r="AF175" s="92"/>
      <c r="AG175" s="88"/>
      <c r="AH175" s="88"/>
      <c r="AI175" s="76"/>
      <c r="AJ175" s="9"/>
      <c r="AK175" s="9"/>
      <c r="AL175" s="9"/>
      <c r="AM175" s="93"/>
      <c r="AN175" s="9"/>
      <c r="AO175" s="9"/>
      <c r="AP175" s="9"/>
      <c r="AQ175" s="93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5"/>
      <c r="M176" s="4"/>
      <c r="N176" s="21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5"/>
      <c r="AF176" s="95"/>
      <c r="AG176" s="135"/>
      <c r="AH176" s="13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5"/>
      <c r="M177" s="4"/>
      <c r="N177" s="21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5"/>
      <c r="AF177" s="95"/>
      <c r="AG177" s="135"/>
      <c r="AH177" s="13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5"/>
      <c r="M178" s="4"/>
      <c r="N178" s="21"/>
      <c r="O178" s="71"/>
      <c r="P178" s="105"/>
      <c r="Q178" s="105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5"/>
      <c r="M179" s="4"/>
      <c r="N179" s="21"/>
      <c r="O179" s="76"/>
      <c r="P179" s="375"/>
      <c r="Q179" s="375"/>
      <c r="R179" s="76"/>
      <c r="S179" s="76"/>
      <c r="T179" s="21"/>
      <c r="U179" s="21"/>
      <c r="V179" s="21"/>
      <c r="W179" s="21"/>
      <c r="X179" s="21"/>
      <c r="Y179" s="21"/>
      <c r="Z179" s="21"/>
      <c r="AA179" s="21"/>
      <c r="AB179" s="21"/>
      <c r="AC179" s="76"/>
      <c r="AD179" s="21"/>
      <c r="AE179" s="88"/>
      <c r="AF179" s="88"/>
      <c r="AG179" s="88"/>
      <c r="AH179" s="88"/>
      <c r="AI179" s="76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5"/>
      <c r="M180" s="4"/>
      <c r="N180" s="21"/>
      <c r="O180" s="76"/>
      <c r="P180" s="92"/>
      <c r="Q180" s="103"/>
      <c r="R180" s="76"/>
      <c r="S180" s="76"/>
      <c r="T180" s="9"/>
      <c r="U180" s="9"/>
      <c r="V180" s="9"/>
      <c r="W180" s="9"/>
      <c r="X180" s="9"/>
      <c r="Y180" s="9"/>
      <c r="Z180" s="9"/>
      <c r="AA180" s="9"/>
      <c r="AB180" s="9"/>
      <c r="AC180" s="76"/>
      <c r="AD180" s="21"/>
      <c r="AE180" s="89"/>
      <c r="AF180" s="76"/>
      <c r="AG180" s="128"/>
      <c r="AH180" s="128"/>
      <c r="AI180" s="76"/>
      <c r="AJ180" s="9"/>
      <c r="AK180" s="9"/>
      <c r="AL180" s="9"/>
      <c r="AM180" s="76"/>
      <c r="AN180" s="9"/>
      <c r="AO180" s="9"/>
      <c r="AP180" s="9"/>
      <c r="AQ180" s="76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5"/>
      <c r="M181" s="4"/>
      <c r="N181" s="21"/>
      <c r="O181" s="76"/>
      <c r="P181" s="91"/>
      <c r="Q181" s="92"/>
      <c r="R181" s="93"/>
      <c r="S181" s="93"/>
      <c r="T181" s="9"/>
      <c r="U181" s="9"/>
      <c r="V181" s="9"/>
      <c r="W181" s="9"/>
      <c r="X181" s="9"/>
      <c r="Y181" s="9"/>
      <c r="Z181" s="9"/>
      <c r="AA181" s="9"/>
      <c r="AB181" s="9"/>
      <c r="AC181" s="76"/>
      <c r="AD181" s="21"/>
      <c r="AE181" s="91"/>
      <c r="AF181" s="92"/>
      <c r="AG181" s="88"/>
      <c r="AH181" s="88"/>
      <c r="AI181" s="93"/>
      <c r="AJ181" s="9"/>
      <c r="AK181" s="9"/>
      <c r="AL181" s="9"/>
      <c r="AM181" s="93"/>
      <c r="AN181" s="9"/>
      <c r="AO181" s="9"/>
      <c r="AP181" s="9"/>
      <c r="AQ181" s="93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5"/>
      <c r="M182" s="4"/>
      <c r="N182" s="21"/>
      <c r="O182" s="76"/>
      <c r="P182" s="91"/>
      <c r="Q182" s="92"/>
      <c r="R182" s="93"/>
      <c r="S182" s="93"/>
      <c r="T182" s="93"/>
      <c r="U182" s="98"/>
      <c r="V182" s="99"/>
      <c r="W182" s="93"/>
      <c r="X182" s="98"/>
      <c r="Y182" s="99"/>
      <c r="Z182" s="93"/>
      <c r="AA182" s="98"/>
      <c r="AB182" s="99"/>
      <c r="AC182" s="76"/>
      <c r="AD182" s="21"/>
      <c r="AE182" s="91"/>
      <c r="AF182" s="92"/>
      <c r="AG182" s="88"/>
      <c r="AH182" s="88"/>
      <c r="AI182" s="93"/>
      <c r="AJ182" s="93"/>
      <c r="AK182" s="98"/>
      <c r="AL182" s="99"/>
      <c r="AM182" s="93"/>
      <c r="AN182" s="93"/>
      <c r="AO182" s="98"/>
      <c r="AP182" s="99"/>
      <c r="AQ182" s="93"/>
      <c r="AR182" s="93"/>
      <c r="AS182" s="98"/>
      <c r="AT182" s="99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5"/>
      <c r="M183" s="4"/>
      <c r="N183" s="21"/>
      <c r="O183" s="76"/>
      <c r="P183" s="375"/>
      <c r="Q183" s="375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21"/>
      <c r="AE183" s="88"/>
      <c r="AF183" s="88"/>
      <c r="AG183" s="88"/>
      <c r="AH183" s="88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5"/>
      <c r="M184" s="4"/>
      <c r="N184" s="21"/>
      <c r="O184" s="76"/>
      <c r="P184" s="92"/>
      <c r="Q184" s="103"/>
      <c r="R184" s="76"/>
      <c r="S184" s="76"/>
      <c r="T184" s="9"/>
      <c r="U184" s="9"/>
      <c r="V184" s="9"/>
      <c r="W184" s="9"/>
      <c r="X184" s="9"/>
      <c r="Y184" s="9"/>
      <c r="Z184" s="9"/>
      <c r="AA184" s="9"/>
      <c r="AB184" s="9"/>
      <c r="AC184" s="76"/>
      <c r="AD184" s="21"/>
      <c r="AE184" s="89"/>
      <c r="AF184" s="76"/>
      <c r="AG184" s="128"/>
      <c r="AH184" s="128"/>
      <c r="AI184" s="76"/>
      <c r="AJ184" s="9"/>
      <c r="AK184" s="9"/>
      <c r="AL184" s="9"/>
      <c r="AM184" s="76"/>
      <c r="AN184" s="9"/>
      <c r="AO184" s="9"/>
      <c r="AP184" s="9"/>
      <c r="AQ184" s="76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5"/>
      <c r="M185" s="4"/>
      <c r="N185" s="21"/>
      <c r="O185" s="76"/>
      <c r="P185" s="91"/>
      <c r="Q185" s="92"/>
      <c r="R185" s="93"/>
      <c r="S185" s="93"/>
      <c r="T185" s="9"/>
      <c r="U185" s="9"/>
      <c r="V185" s="9"/>
      <c r="W185" s="9"/>
      <c r="X185" s="9"/>
      <c r="Y185" s="9"/>
      <c r="Z185" s="9"/>
      <c r="AA185" s="9"/>
      <c r="AB185" s="9"/>
      <c r="AC185" s="76"/>
      <c r="AD185" s="21"/>
      <c r="AE185" s="91"/>
      <c r="AF185" s="92"/>
      <c r="AG185" s="88"/>
      <c r="AH185" s="88"/>
      <c r="AI185" s="93"/>
      <c r="AJ185" s="9"/>
      <c r="AK185" s="9"/>
      <c r="AL185" s="9"/>
      <c r="AM185" s="93"/>
      <c r="AN185" s="9"/>
      <c r="AO185" s="9"/>
      <c r="AP185" s="9"/>
      <c r="AQ185" s="93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5"/>
      <c r="M186" s="4"/>
      <c r="N186" s="21"/>
      <c r="O186" s="76"/>
      <c r="P186" s="91"/>
      <c r="Q186" s="92"/>
      <c r="R186" s="93"/>
      <c r="S186" s="93"/>
      <c r="T186" s="93"/>
      <c r="U186" s="98"/>
      <c r="V186" s="99"/>
      <c r="W186" s="93"/>
      <c r="X186" s="98"/>
      <c r="Y186" s="99"/>
      <c r="Z186" s="93"/>
      <c r="AA186" s="98"/>
      <c r="AB186" s="99"/>
      <c r="AC186" s="76"/>
      <c r="AD186" s="21"/>
      <c r="AE186" s="76"/>
      <c r="AF186" s="76"/>
      <c r="AG186" s="128"/>
      <c r="AH186" s="128"/>
      <c r="AI186" s="76"/>
      <c r="AJ186" s="76"/>
      <c r="AK186" s="98"/>
      <c r="AL186" s="99"/>
      <c r="AM186" s="93"/>
      <c r="AN186" s="93"/>
      <c r="AO186" s="98"/>
      <c r="AP186" s="99"/>
      <c r="AQ186" s="93"/>
      <c r="AR186" s="93"/>
      <c r="AS186" s="98"/>
      <c r="AT186" s="98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5"/>
      <c r="M187" s="4"/>
      <c r="N187" s="21"/>
      <c r="O187" s="76"/>
      <c r="P187" s="375"/>
      <c r="Q187" s="375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21"/>
      <c r="AE187" s="88"/>
      <c r="AF187" s="88"/>
      <c r="AG187" s="88"/>
      <c r="AH187" s="88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5"/>
      <c r="M188" s="4"/>
      <c r="N188" s="21"/>
      <c r="O188" s="76"/>
      <c r="P188" s="92"/>
      <c r="Q188" s="103"/>
      <c r="R188" s="76"/>
      <c r="S188" s="76"/>
      <c r="T188" s="9"/>
      <c r="U188" s="9"/>
      <c r="V188" s="9"/>
      <c r="W188" s="9"/>
      <c r="X188" s="9"/>
      <c r="Y188" s="9"/>
      <c r="Z188" s="9"/>
      <c r="AA188" s="9"/>
      <c r="AB188" s="9"/>
      <c r="AC188" s="76"/>
      <c r="AD188" s="21"/>
      <c r="AE188" s="89"/>
      <c r="AF188" s="76"/>
      <c r="AG188" s="128"/>
      <c r="AH188" s="128"/>
      <c r="AI188" s="76"/>
      <c r="AJ188" s="9"/>
      <c r="AK188" s="9"/>
      <c r="AL188" s="9"/>
      <c r="AM188" s="76"/>
      <c r="AN188" s="9"/>
      <c r="AO188" s="9"/>
      <c r="AP188" s="9"/>
      <c r="AQ188" s="76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5"/>
      <c r="M189" s="4"/>
      <c r="N189" s="21"/>
      <c r="O189" s="76"/>
      <c r="P189" s="91"/>
      <c r="Q189" s="92"/>
      <c r="R189" s="93"/>
      <c r="S189" s="93"/>
      <c r="T189" s="9"/>
      <c r="U189" s="9"/>
      <c r="V189" s="9"/>
      <c r="W189" s="9"/>
      <c r="X189" s="9"/>
      <c r="Y189" s="9"/>
      <c r="Z189" s="9"/>
      <c r="AA189" s="9"/>
      <c r="AB189" s="9"/>
      <c r="AC189" s="76"/>
      <c r="AD189" s="21"/>
      <c r="AE189" s="91"/>
      <c r="AF189" s="92"/>
      <c r="AG189" s="88"/>
      <c r="AH189" s="88"/>
      <c r="AI189" s="76"/>
      <c r="AJ189" s="9"/>
      <c r="AK189" s="9"/>
      <c r="AL189" s="9"/>
      <c r="AM189" s="93"/>
      <c r="AN189" s="9"/>
      <c r="AO189" s="9"/>
      <c r="AP189" s="9"/>
      <c r="AQ189" s="93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5"/>
      <c r="M190" s="4"/>
      <c r="N190" s="21"/>
      <c r="O190" s="76"/>
      <c r="P190" s="103"/>
      <c r="Q190" s="103"/>
      <c r="R190" s="76"/>
      <c r="S190" s="76"/>
      <c r="T190" s="93"/>
      <c r="U190" s="98"/>
      <c r="V190" s="99"/>
      <c r="W190" s="93"/>
      <c r="X190" s="98"/>
      <c r="Y190" s="99"/>
      <c r="Z190" s="93"/>
      <c r="AA190" s="98"/>
      <c r="AB190" s="99"/>
      <c r="AC190" s="76"/>
      <c r="AD190" s="21"/>
      <c r="AE190" s="91"/>
      <c r="AF190" s="92"/>
      <c r="AG190" s="88"/>
      <c r="AH190" s="88"/>
      <c r="AI190" s="76"/>
      <c r="AJ190" s="93"/>
      <c r="AK190" s="98"/>
      <c r="AL190" s="99"/>
      <c r="AM190" s="76"/>
      <c r="AN190" s="93"/>
      <c r="AO190" s="98"/>
      <c r="AP190" s="99"/>
      <c r="AQ190" s="76"/>
      <c r="AR190" s="93"/>
      <c r="AS190" s="98"/>
      <c r="AT190" s="99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5"/>
      <c r="M191" s="4"/>
      <c r="N191" s="21"/>
      <c r="O191" s="76"/>
      <c r="P191" s="375"/>
      <c r="Q191" s="375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21"/>
      <c r="AE191" s="88"/>
      <c r="AF191" s="88"/>
      <c r="AG191" s="88"/>
      <c r="AH191" s="88"/>
      <c r="AI191" s="93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5"/>
      <c r="M192" s="4"/>
      <c r="N192" s="21"/>
      <c r="O192" s="76"/>
      <c r="P192" s="92"/>
      <c r="Q192" s="103"/>
      <c r="R192" s="76"/>
      <c r="S192" s="76"/>
      <c r="T192" s="9"/>
      <c r="U192" s="9"/>
      <c r="V192" s="9"/>
      <c r="W192" s="9"/>
      <c r="X192" s="9"/>
      <c r="Y192" s="9"/>
      <c r="Z192" s="9"/>
      <c r="AA192" s="9"/>
      <c r="AB192" s="9"/>
      <c r="AC192" s="76"/>
      <c r="AD192" s="21"/>
      <c r="AE192" s="89"/>
      <c r="AF192" s="76"/>
      <c r="AG192" s="128"/>
      <c r="AH192" s="128"/>
      <c r="AI192" s="93"/>
      <c r="AJ192" s="9"/>
      <c r="AK192" s="9"/>
      <c r="AL192" s="9"/>
      <c r="AM192" s="76"/>
      <c r="AN192" s="9"/>
      <c r="AO192" s="9"/>
      <c r="AP192" s="9"/>
      <c r="AQ192" s="76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5"/>
      <c r="M193" s="4"/>
      <c r="N193" s="21"/>
      <c r="O193" s="76"/>
      <c r="P193" s="91"/>
      <c r="Q193" s="92"/>
      <c r="R193" s="93"/>
      <c r="S193" s="93"/>
      <c r="T193" s="9"/>
      <c r="U193" s="9"/>
      <c r="V193" s="9"/>
      <c r="W193" s="9"/>
      <c r="X193" s="9"/>
      <c r="Y193" s="9"/>
      <c r="Z193" s="9"/>
      <c r="AA193" s="9"/>
      <c r="AB193" s="9"/>
      <c r="AC193" s="76"/>
      <c r="AD193" s="21"/>
      <c r="AE193" s="91"/>
      <c r="AF193" s="92"/>
      <c r="AG193" s="88"/>
      <c r="AH193" s="88"/>
      <c r="AI193" s="76"/>
      <c r="AJ193" s="9"/>
      <c r="AK193" s="9"/>
      <c r="AL193" s="9"/>
      <c r="AM193" s="93"/>
      <c r="AN193" s="9"/>
      <c r="AO193" s="9"/>
      <c r="AP193" s="9"/>
      <c r="AQ193" s="93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5"/>
      <c r="M194" s="4"/>
      <c r="N194" s="21"/>
      <c r="O194" s="76"/>
      <c r="P194" s="103"/>
      <c r="Q194" s="103"/>
      <c r="R194" s="76"/>
      <c r="S194" s="76"/>
      <c r="T194" s="76"/>
      <c r="U194" s="98"/>
      <c r="V194" s="99"/>
      <c r="W194" s="93"/>
      <c r="X194" s="98"/>
      <c r="Y194" s="99"/>
      <c r="Z194" s="93"/>
      <c r="AA194" s="98"/>
      <c r="AB194" s="98"/>
      <c r="AC194" s="98"/>
      <c r="AD194" s="98"/>
      <c r="AE194" s="91"/>
      <c r="AF194" s="92"/>
      <c r="AG194" s="88"/>
      <c r="AH194" s="88"/>
      <c r="AI194" s="76"/>
      <c r="AJ194" s="9"/>
      <c r="AK194" s="9"/>
      <c r="AL194" s="9"/>
      <c r="AM194" s="93"/>
      <c r="AN194" s="9"/>
      <c r="AO194" s="9"/>
      <c r="AP194" s="9"/>
      <c r="AQ194" s="93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5"/>
      <c r="M195" s="4"/>
      <c r="N195" s="21"/>
      <c r="O195" s="76"/>
      <c r="P195" s="92"/>
      <c r="Q195" s="92"/>
      <c r="R195" s="76"/>
      <c r="S195" s="7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91"/>
      <c r="AF195" s="92"/>
      <c r="AG195" s="88"/>
      <c r="AH195" s="88"/>
      <c r="AI195" s="76"/>
      <c r="AJ195" s="9"/>
      <c r="AK195" s="9"/>
      <c r="AL195" s="9"/>
      <c r="AM195" s="93"/>
      <c r="AN195" s="9"/>
      <c r="AO195" s="9"/>
      <c r="AP195" s="9"/>
      <c r="AQ195" s="93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5"/>
      <c r="M196" s="4"/>
      <c r="N196" s="21"/>
      <c r="O196" s="76"/>
      <c r="P196" s="92"/>
      <c r="Q196" s="103"/>
      <c r="R196" s="76"/>
      <c r="S196" s="76"/>
      <c r="T196" s="9"/>
      <c r="U196" s="9"/>
      <c r="V196" s="9"/>
      <c r="W196" s="9"/>
      <c r="X196" s="9"/>
      <c r="Y196" s="9"/>
      <c r="Z196" s="9"/>
      <c r="AA196" s="9"/>
      <c r="AB196" s="9"/>
      <c r="AC196" s="76"/>
      <c r="AD196" s="21"/>
      <c r="AE196" s="91"/>
      <c r="AF196" s="92"/>
      <c r="AG196" s="88"/>
      <c r="AH196" s="88"/>
      <c r="AI196" s="76"/>
      <c r="AJ196" s="9"/>
      <c r="AK196" s="9"/>
      <c r="AL196" s="9"/>
      <c r="AM196" s="93"/>
      <c r="AN196" s="9"/>
      <c r="AO196" s="9"/>
      <c r="AP196" s="9"/>
      <c r="AQ196" s="93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5"/>
      <c r="M197" s="4"/>
      <c r="N197" s="21"/>
      <c r="O197" s="76"/>
      <c r="P197" s="91"/>
      <c r="Q197" s="92"/>
      <c r="R197" s="93"/>
      <c r="S197" s="93"/>
      <c r="T197" s="9"/>
      <c r="U197" s="9"/>
      <c r="V197" s="9"/>
      <c r="W197" s="9"/>
      <c r="X197" s="9"/>
      <c r="Y197" s="9"/>
      <c r="Z197" s="9"/>
      <c r="AA197" s="9"/>
      <c r="AB197" s="9"/>
      <c r="AC197" s="76"/>
      <c r="AD197" s="21"/>
      <c r="AE197" s="91"/>
      <c r="AF197" s="92"/>
      <c r="AG197" s="88"/>
      <c r="AH197" s="88"/>
      <c r="AI197" s="76"/>
      <c r="AJ197" s="9"/>
      <c r="AK197" s="9"/>
      <c r="AL197" s="9"/>
      <c r="AM197" s="93"/>
      <c r="AN197" s="9"/>
      <c r="AO197" s="9"/>
      <c r="AP197" s="9"/>
      <c r="AQ197" s="93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5"/>
      <c r="M198" s="4"/>
      <c r="N198" s="21"/>
      <c r="O198" s="76"/>
      <c r="P198" s="91"/>
      <c r="Q198" s="92"/>
      <c r="R198" s="93"/>
      <c r="S198" s="93"/>
      <c r="T198" s="93"/>
      <c r="U198" s="98"/>
      <c r="V198" s="99"/>
      <c r="W198" s="93"/>
      <c r="X198" s="98"/>
      <c r="Y198" s="99"/>
      <c r="Z198" s="93"/>
      <c r="AA198" s="98"/>
      <c r="AB198" s="99"/>
      <c r="AC198" s="76"/>
      <c r="AD198" s="21"/>
      <c r="AE198" s="91"/>
      <c r="AF198" s="92"/>
      <c r="AG198" s="88"/>
      <c r="AH198" s="88"/>
      <c r="AI198" s="76"/>
      <c r="AJ198" s="9"/>
      <c r="AK198" s="9"/>
      <c r="AL198" s="9"/>
      <c r="AM198" s="93"/>
      <c r="AN198" s="9"/>
      <c r="AO198" s="9"/>
      <c r="AP198" s="9"/>
      <c r="AQ198" s="93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5"/>
      <c r="M199" s="4"/>
      <c r="N199" s="21"/>
      <c r="O199" s="76"/>
      <c r="P199" s="92"/>
      <c r="Q199" s="92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91"/>
      <c r="AF199" s="92"/>
      <c r="AG199" s="88"/>
      <c r="AH199" s="88"/>
      <c r="AI199" s="76"/>
      <c r="AJ199" s="9"/>
      <c r="AK199" s="9"/>
      <c r="AL199" s="9"/>
      <c r="AM199" s="93"/>
      <c r="AN199" s="9"/>
      <c r="AO199" s="9"/>
      <c r="AP199" s="9"/>
      <c r="AQ199" s="93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5"/>
      <c r="M200" s="4"/>
      <c r="N200" s="21"/>
      <c r="O200" s="76"/>
      <c r="P200" s="92"/>
      <c r="Q200" s="103"/>
      <c r="R200" s="76"/>
      <c r="S200" s="76"/>
      <c r="T200" s="9"/>
      <c r="U200" s="9"/>
      <c r="V200" s="9"/>
      <c r="W200" s="9"/>
      <c r="X200" s="9"/>
      <c r="Y200" s="9"/>
      <c r="Z200" s="9"/>
      <c r="AA200" s="9"/>
      <c r="AB200" s="9"/>
      <c r="AC200" s="76"/>
      <c r="AD200" s="76"/>
      <c r="AE200" s="91"/>
      <c r="AF200" s="92"/>
      <c r="AG200" s="88"/>
      <c r="AH200" s="88"/>
      <c r="AI200" s="76"/>
      <c r="AJ200" s="9"/>
      <c r="AK200" s="9"/>
      <c r="AL200" s="9"/>
      <c r="AM200" s="93"/>
      <c r="AN200" s="9"/>
      <c r="AO200" s="9"/>
      <c r="AP200" s="9"/>
      <c r="AQ200" s="93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5"/>
      <c r="M201" s="4"/>
      <c r="N201" s="21"/>
      <c r="O201" s="76"/>
      <c r="P201" s="91"/>
      <c r="Q201" s="92"/>
      <c r="R201" s="93"/>
      <c r="S201" s="93"/>
      <c r="T201" s="9"/>
      <c r="U201" s="9"/>
      <c r="V201" s="9"/>
      <c r="W201" s="9"/>
      <c r="X201" s="9"/>
      <c r="Y201" s="9"/>
      <c r="Z201" s="9"/>
      <c r="AA201" s="9"/>
      <c r="AB201" s="9"/>
      <c r="AC201" s="76"/>
      <c r="AD201" s="76"/>
      <c r="AE201" s="91"/>
      <c r="AF201" s="92"/>
      <c r="AG201" s="88"/>
      <c r="AH201" s="88"/>
      <c r="AI201" s="76"/>
      <c r="AJ201" s="9"/>
      <c r="AK201" s="9"/>
      <c r="AL201" s="9"/>
      <c r="AM201" s="93"/>
      <c r="AN201" s="9"/>
      <c r="AO201" s="9"/>
      <c r="AP201" s="9"/>
      <c r="AQ201" s="93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5"/>
      <c r="M202" s="4"/>
      <c r="N202" s="21"/>
      <c r="O202" s="76"/>
      <c r="P202" s="103"/>
      <c r="Q202" s="103"/>
      <c r="R202" s="76"/>
      <c r="S202" s="76"/>
      <c r="T202" s="76"/>
      <c r="U202" s="98"/>
      <c r="V202" s="99"/>
      <c r="W202" s="93"/>
      <c r="X202" s="98"/>
      <c r="Y202" s="99"/>
      <c r="Z202" s="93"/>
      <c r="AA202" s="98"/>
      <c r="AB202" s="98"/>
      <c r="AC202" s="98"/>
      <c r="AD202" s="21"/>
      <c r="AE202" s="91"/>
      <c r="AF202" s="92"/>
      <c r="AG202" s="88"/>
      <c r="AH202" s="88"/>
      <c r="AI202" s="76"/>
      <c r="AJ202" s="9"/>
      <c r="AK202" s="9"/>
      <c r="AL202" s="9"/>
      <c r="AM202" s="93"/>
      <c r="AN202" s="9"/>
      <c r="AO202" s="9"/>
      <c r="AP202" s="9"/>
      <c r="AQ202" s="93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5"/>
      <c r="M203" s="4"/>
      <c r="N203" s="21"/>
      <c r="O203" s="76"/>
      <c r="P203" s="92"/>
      <c r="Q203" s="92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88"/>
      <c r="AE203" s="91"/>
      <c r="AF203" s="92"/>
      <c r="AG203" s="88"/>
      <c r="AH203" s="88"/>
      <c r="AI203" s="76"/>
      <c r="AJ203" s="9"/>
      <c r="AK203" s="9"/>
      <c r="AL203" s="9"/>
      <c r="AM203" s="93"/>
      <c r="AN203" s="9"/>
      <c r="AO203" s="9"/>
      <c r="AP203" s="9"/>
      <c r="AQ203" s="93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5"/>
      <c r="M204" s="4"/>
      <c r="N204" s="21"/>
      <c r="O204" s="76"/>
      <c r="P204" s="92"/>
      <c r="Q204" s="103"/>
      <c r="R204" s="76"/>
      <c r="S204" s="76"/>
      <c r="T204" s="9"/>
      <c r="U204" s="9"/>
      <c r="V204" s="9"/>
      <c r="W204" s="9"/>
      <c r="X204" s="9"/>
      <c r="Y204" s="9"/>
      <c r="Z204" s="9"/>
      <c r="AA204" s="9"/>
      <c r="AB204" s="9"/>
      <c r="AC204" s="76"/>
      <c r="AD204" s="104"/>
      <c r="AE204" s="91"/>
      <c r="AF204" s="92"/>
      <c r="AG204" s="88"/>
      <c r="AH204" s="88"/>
      <c r="AI204" s="76"/>
      <c r="AJ204" s="9"/>
      <c r="AK204" s="9"/>
      <c r="AL204" s="9"/>
      <c r="AM204" s="93"/>
      <c r="AN204" s="9"/>
      <c r="AO204" s="9"/>
      <c r="AP204" s="9"/>
      <c r="AQ204" s="93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5"/>
      <c r="M205" s="4"/>
      <c r="N205" s="21"/>
      <c r="O205" s="76"/>
      <c r="P205" s="91"/>
      <c r="Q205" s="92"/>
      <c r="R205" s="76"/>
      <c r="S205" s="76"/>
      <c r="T205" s="9"/>
      <c r="U205" s="9"/>
      <c r="V205" s="9"/>
      <c r="W205" s="9"/>
      <c r="X205" s="9"/>
      <c r="Y205" s="9"/>
      <c r="Z205" s="9"/>
      <c r="AA205" s="9"/>
      <c r="AB205" s="9"/>
      <c r="AC205" s="76"/>
      <c r="AD205" s="104"/>
      <c r="AE205" s="91"/>
      <c r="AF205" s="92"/>
      <c r="AG205" s="88"/>
      <c r="AH205" s="88"/>
      <c r="AI205" s="76"/>
      <c r="AJ205" s="9"/>
      <c r="AK205" s="9"/>
      <c r="AL205" s="9"/>
      <c r="AM205" s="93"/>
      <c r="AN205" s="9"/>
      <c r="AO205" s="9"/>
      <c r="AP205" s="9"/>
      <c r="AQ205" s="93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5"/>
      <c r="M206" s="4"/>
      <c r="N206" s="21"/>
      <c r="O206" s="76"/>
      <c r="P206" s="91"/>
      <c r="Q206" s="92"/>
      <c r="R206" s="76"/>
      <c r="S206" s="76"/>
      <c r="T206" s="93"/>
      <c r="U206" s="98"/>
      <c r="V206" s="99"/>
      <c r="W206" s="93"/>
      <c r="X206" s="98"/>
      <c r="Y206" s="99"/>
      <c r="Z206" s="93"/>
      <c r="AA206" s="98"/>
      <c r="AB206" s="99"/>
      <c r="AC206" s="76"/>
      <c r="AD206" s="104"/>
      <c r="AE206" s="91"/>
      <c r="AF206" s="92"/>
      <c r="AG206" s="88"/>
      <c r="AH206" s="88"/>
      <c r="AI206" s="76"/>
      <c r="AJ206" s="9"/>
      <c r="AK206" s="9"/>
      <c r="AL206" s="9"/>
      <c r="AM206" s="93"/>
      <c r="AN206" s="9"/>
      <c r="AO206" s="9"/>
      <c r="AP206" s="9"/>
      <c r="AQ206" s="93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5"/>
      <c r="M207" s="4"/>
      <c r="N207" s="21"/>
      <c r="O207" s="76"/>
      <c r="P207" s="92"/>
      <c r="Q207" s="92"/>
      <c r="R207" s="93"/>
      <c r="S207" s="93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91"/>
      <c r="AF207" s="92"/>
      <c r="AG207" s="88"/>
      <c r="AH207" s="88"/>
      <c r="AI207" s="76"/>
      <c r="AJ207" s="9"/>
      <c r="AK207" s="9"/>
      <c r="AL207" s="9"/>
      <c r="AM207" s="93"/>
      <c r="AN207" s="9"/>
      <c r="AO207" s="9"/>
      <c r="AP207" s="9"/>
      <c r="AQ207" s="93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5"/>
      <c r="M208" s="4"/>
      <c r="N208" s="21"/>
      <c r="O208" s="76"/>
      <c r="P208" s="92"/>
      <c r="Q208" s="103"/>
      <c r="R208" s="93"/>
      <c r="S208" s="93"/>
      <c r="T208" s="9"/>
      <c r="U208" s="9"/>
      <c r="V208" s="9"/>
      <c r="W208" s="9"/>
      <c r="X208" s="9"/>
      <c r="Y208" s="9"/>
      <c r="Z208" s="9"/>
      <c r="AA208" s="9"/>
      <c r="AB208" s="9"/>
      <c r="AC208" s="76"/>
      <c r="AD208" s="76"/>
      <c r="AE208" s="91"/>
      <c r="AF208" s="92"/>
      <c r="AG208" s="88"/>
      <c r="AH208" s="88"/>
      <c r="AI208" s="76"/>
      <c r="AJ208" s="9"/>
      <c r="AK208" s="9"/>
      <c r="AL208" s="9"/>
      <c r="AM208" s="93"/>
      <c r="AN208" s="9"/>
      <c r="AO208" s="9"/>
      <c r="AP208" s="9"/>
      <c r="AQ208" s="93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5"/>
      <c r="M209" s="4"/>
      <c r="N209" s="21"/>
      <c r="O209" s="76"/>
      <c r="P209" s="91"/>
      <c r="Q209" s="92"/>
      <c r="R209" s="76"/>
      <c r="S209" s="76"/>
      <c r="T209" s="9"/>
      <c r="U209" s="9"/>
      <c r="V209" s="9"/>
      <c r="W209" s="9"/>
      <c r="X209" s="9"/>
      <c r="Y209" s="9"/>
      <c r="Z209" s="9"/>
      <c r="AA209" s="9"/>
      <c r="AB209" s="9"/>
      <c r="AC209" s="76"/>
      <c r="AD209" s="76"/>
      <c r="AE209" s="91"/>
      <c r="AF209" s="92"/>
      <c r="AG209" s="88"/>
      <c r="AH209" s="88"/>
      <c r="AI209" s="76"/>
      <c r="AJ209" s="9"/>
      <c r="AK209" s="9"/>
      <c r="AL209" s="9"/>
      <c r="AM209" s="93"/>
      <c r="AN209" s="9"/>
      <c r="AO209" s="9"/>
      <c r="AP209" s="9"/>
      <c r="AQ209" s="93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5"/>
      <c r="M210" s="4"/>
      <c r="N210" s="21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5"/>
      <c r="AF210" s="95"/>
      <c r="AG210" s="135"/>
      <c r="AH210" s="13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5"/>
      <c r="M211" s="4"/>
      <c r="N211" s="21"/>
      <c r="O211" s="21"/>
      <c r="P211" s="105"/>
      <c r="Q211" s="105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5"/>
      <c r="M212" s="4"/>
      <c r="N212" s="21"/>
      <c r="O212" s="21"/>
      <c r="P212" s="105"/>
      <c r="Q212" s="105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5"/>
      <c r="M213" s="4"/>
      <c r="N213" s="21"/>
      <c r="O213" s="21"/>
      <c r="P213" s="105"/>
      <c r="Q213" s="105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5"/>
      <c r="M214" s="4"/>
      <c r="N214" s="21"/>
      <c r="O214" s="21"/>
      <c r="P214" s="105"/>
      <c r="Q214" s="105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5"/>
      <c r="M215" s="4"/>
      <c r="N215" s="21"/>
      <c r="O215" s="21"/>
      <c r="P215" s="105"/>
      <c r="Q215" s="105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5"/>
      <c r="M216" s="4"/>
      <c r="N216" s="21"/>
      <c r="O216" s="21"/>
      <c r="P216" s="105"/>
      <c r="Q216" s="105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5"/>
      <c r="M217" s="4"/>
      <c r="N217" s="21"/>
      <c r="O217" s="21"/>
      <c r="P217" s="105"/>
      <c r="Q217" s="105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5"/>
      <c r="M218" s="4"/>
      <c r="N218" s="21"/>
      <c r="O218" s="21"/>
      <c r="P218" s="105"/>
      <c r="Q218" s="105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5"/>
      <c r="M219" s="4"/>
      <c r="N219" s="21"/>
      <c r="O219" s="21"/>
      <c r="P219" s="105"/>
      <c r="Q219" s="105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5"/>
      <c r="M220" s="4"/>
      <c r="N220" s="21"/>
      <c r="O220" s="21"/>
      <c r="P220" s="105"/>
      <c r="Q220" s="105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5"/>
      <c r="M221" s="4"/>
      <c r="N221" s="21"/>
      <c r="O221" s="21"/>
      <c r="P221" s="105"/>
      <c r="Q221" s="105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5"/>
      <c r="M222" s="4"/>
      <c r="N222" s="21"/>
      <c r="O222" s="21"/>
      <c r="P222" s="105"/>
      <c r="Q222" s="105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5"/>
      <c r="M223" s="4"/>
      <c r="N223" s="21"/>
      <c r="O223" s="21"/>
      <c r="P223" s="105"/>
      <c r="Q223" s="105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55:Q55"/>
    <mergeCell ref="P43:Q43"/>
    <mergeCell ref="AJ6:AL6"/>
    <mergeCell ref="P9:Q9"/>
    <mergeCell ref="T6:V6"/>
    <mergeCell ref="W6:Y6"/>
    <mergeCell ref="Z6:AB6"/>
    <mergeCell ref="P183:Q183"/>
    <mergeCell ref="P119:Q119"/>
    <mergeCell ref="P123:Q123"/>
    <mergeCell ref="P145:Q145"/>
    <mergeCell ref="P149:Q149"/>
    <mergeCell ref="P111:Q111"/>
    <mergeCell ref="P115:Q115"/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1" fitToWidth="1" horizontalDpi="300" verticalDpi="300" orientation="landscape" paperSize="9" scale="32" r:id="rId4"/>
  <headerFooter alignWithMargins="0">
    <oddFooter>&amp;LГлавный судья соревнований&amp;CДата:&amp;RФедерациия Роллер Спорта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24" sqref="A24:C24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15.28125" style="5" customWidth="1"/>
    <col min="4" max="4" width="3.28125" style="21" customWidth="1"/>
    <col min="5" max="5" width="4.7109375" style="21" customWidth="1"/>
    <col min="6" max="7" width="3.28125" style="21" customWidth="1"/>
    <col min="8" max="8" width="4.7109375" style="21" customWidth="1"/>
    <col min="9" max="10" width="3.28125" style="21" customWidth="1"/>
    <col min="11" max="11" width="4.7109375" style="21" customWidth="1"/>
    <col min="12" max="13" width="3.28125" style="21" customWidth="1"/>
    <col min="14" max="14" width="4.7109375" style="21" customWidth="1"/>
    <col min="15" max="16" width="3.28125" style="21" customWidth="1"/>
    <col min="17" max="17" width="4.7109375" style="21" customWidth="1"/>
    <col min="18" max="19" width="3.28125" style="21" customWidth="1"/>
    <col min="20" max="21" width="4.7109375" style="21" customWidth="1"/>
    <col min="22" max="22" width="3.28125" style="21" customWidth="1"/>
    <col min="23" max="23" width="4.7109375" style="21" customWidth="1"/>
    <col min="24" max="25" width="3.28125" style="21" customWidth="1"/>
    <col min="26" max="26" width="4.7109375" style="21" customWidth="1"/>
    <col min="27" max="28" width="3.28125" style="21" customWidth="1"/>
    <col min="29" max="29" width="4.7109375" style="21" customWidth="1"/>
    <col min="30" max="31" width="3.28125" style="21" customWidth="1"/>
    <col min="32" max="32" width="4.57421875" style="21" customWidth="1"/>
    <col min="33" max="34" width="3.28125" style="21" customWidth="1"/>
    <col min="35" max="40" width="3.28125" style="21" hidden="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4" ht="23.25">
      <c r="A1" s="59"/>
      <c r="B1" s="60"/>
      <c r="C1" s="60"/>
      <c r="D1" s="40"/>
      <c r="E1" s="48"/>
      <c r="F1" s="60"/>
      <c r="G1" s="60"/>
      <c r="H1" s="42"/>
      <c r="I1" s="42"/>
      <c r="J1" s="42"/>
      <c r="K1" s="42"/>
      <c r="L1" s="42"/>
      <c r="M1" s="42"/>
      <c r="N1" s="48" t="str">
        <f>V!$E$17</f>
        <v>Чемпионат Федерации по фристайлу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0"/>
      <c r="AO1" s="42"/>
      <c r="AP1" s="42"/>
      <c r="AQ1" s="42"/>
      <c r="AR1" s="272"/>
    </row>
    <row r="2" spans="1:44" ht="24" thickBot="1">
      <c r="A2" s="61"/>
      <c r="B2" s="62"/>
      <c r="C2" s="62"/>
      <c r="D2" s="44"/>
      <c r="E2" s="49"/>
      <c r="F2" s="62"/>
      <c r="G2" s="62"/>
      <c r="H2" s="46"/>
      <c r="I2" s="46"/>
      <c r="J2" s="46"/>
      <c r="K2" s="46"/>
      <c r="L2" s="46"/>
      <c r="M2" s="46"/>
      <c r="N2" s="49" t="str">
        <f>V!$E$18</f>
        <v>Москва, 25-26.07.2009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4"/>
      <c r="AO2" s="46"/>
      <c r="AP2" s="46"/>
      <c r="AQ2" s="46"/>
      <c r="AR2" s="273"/>
    </row>
    <row r="3" spans="1:3" ht="12.75">
      <c r="A3" s="21"/>
      <c r="B3" s="21"/>
      <c r="C3" s="21"/>
    </row>
    <row r="4" spans="1:3" ht="16.5" thickBot="1">
      <c r="A4" s="122"/>
      <c r="B4" s="21"/>
      <c r="C4" s="21"/>
    </row>
    <row r="5" spans="1:44" ht="13.5" thickBot="1">
      <c r="A5" s="32" t="s">
        <v>66</v>
      </c>
      <c r="B5" s="32" t="s">
        <v>65</v>
      </c>
      <c r="C5" s="32" t="s">
        <v>71</v>
      </c>
      <c r="D5" s="1"/>
      <c r="E5" s="179">
        <v>60</v>
      </c>
      <c r="F5" s="180">
        <f>E5</f>
        <v>60</v>
      </c>
      <c r="G5" s="181">
        <f>F5</f>
        <v>60</v>
      </c>
      <c r="H5" s="182">
        <v>70</v>
      </c>
      <c r="I5" s="180">
        <f>H5</f>
        <v>70</v>
      </c>
      <c r="J5" s="181">
        <f>I5</f>
        <v>70</v>
      </c>
      <c r="K5" s="179">
        <v>80</v>
      </c>
      <c r="L5" s="180">
        <f>K5</f>
        <v>80</v>
      </c>
      <c r="M5" s="181">
        <f>L5</f>
        <v>80</v>
      </c>
      <c r="N5" s="182">
        <v>85</v>
      </c>
      <c r="O5" s="180">
        <f>N5</f>
        <v>85</v>
      </c>
      <c r="P5" s="181">
        <f>O5</f>
        <v>85</v>
      </c>
      <c r="Q5" s="179">
        <v>90</v>
      </c>
      <c r="R5" s="180">
        <f>Q5</f>
        <v>90</v>
      </c>
      <c r="S5" s="181">
        <f>R5</f>
        <v>90</v>
      </c>
      <c r="T5" s="182">
        <v>95</v>
      </c>
      <c r="U5" s="180">
        <f>T5</f>
        <v>95</v>
      </c>
      <c r="V5" s="181">
        <f>U5</f>
        <v>95</v>
      </c>
      <c r="W5" s="179">
        <v>100</v>
      </c>
      <c r="X5" s="180">
        <f>W5</f>
        <v>100</v>
      </c>
      <c r="Y5" s="181">
        <f>X5</f>
        <v>100</v>
      </c>
      <c r="Z5" s="182">
        <v>103</v>
      </c>
      <c r="AA5" s="180">
        <f>Z5</f>
        <v>103</v>
      </c>
      <c r="AB5" s="181">
        <f>AA5</f>
        <v>103</v>
      </c>
      <c r="AC5" s="179">
        <v>105</v>
      </c>
      <c r="AD5" s="180">
        <f>AC5</f>
        <v>105</v>
      </c>
      <c r="AE5" s="181">
        <f>AD5</f>
        <v>105</v>
      </c>
      <c r="AF5" s="182">
        <v>107</v>
      </c>
      <c r="AG5" s="180">
        <f>AF5</f>
        <v>107</v>
      </c>
      <c r="AH5" s="181">
        <f>AG5</f>
        <v>107</v>
      </c>
      <c r="AI5" s="179"/>
      <c r="AJ5" s="180">
        <f>AI5</f>
        <v>0</v>
      </c>
      <c r="AK5" s="181">
        <f>AJ5</f>
        <v>0</v>
      </c>
      <c r="AL5" s="179"/>
      <c r="AM5" s="180">
        <f>AL5</f>
        <v>0</v>
      </c>
      <c r="AN5" s="181">
        <f>AM5</f>
        <v>0</v>
      </c>
      <c r="AO5" s="1"/>
      <c r="AP5" s="381" t="s">
        <v>114</v>
      </c>
      <c r="AQ5" s="382"/>
      <c r="AR5" s="383"/>
    </row>
    <row r="6" spans="1:44" ht="12.75">
      <c r="A6" s="68"/>
      <c r="B6" s="68"/>
      <c r="C6" s="68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0" t="s">
        <v>113</v>
      </c>
      <c r="AQ6" s="250" t="s">
        <v>115</v>
      </c>
      <c r="AR6" s="111" t="s">
        <v>83</v>
      </c>
    </row>
    <row r="7" spans="1:3" ht="15.75">
      <c r="A7" s="122" t="s">
        <v>111</v>
      </c>
      <c r="B7" s="1"/>
      <c r="C7" s="1"/>
    </row>
    <row r="8" spans="1:44" ht="18.75" customHeight="1">
      <c r="A8" s="153" t="s">
        <v>179</v>
      </c>
      <c r="B8" s="153" t="s">
        <v>180</v>
      </c>
      <c r="C8" s="153" t="s">
        <v>205</v>
      </c>
      <c r="D8" s="165"/>
      <c r="E8" s="170" t="s">
        <v>347</v>
      </c>
      <c r="F8" s="171"/>
      <c r="G8" s="172"/>
      <c r="H8" s="173" t="s">
        <v>347</v>
      </c>
      <c r="I8" s="173"/>
      <c r="J8" s="173"/>
      <c r="K8" s="170" t="s">
        <v>347</v>
      </c>
      <c r="L8" s="171"/>
      <c r="M8" s="172"/>
      <c r="N8" s="173" t="s">
        <v>347</v>
      </c>
      <c r="O8" s="173"/>
      <c r="P8" s="173"/>
      <c r="Q8" s="170" t="s">
        <v>347</v>
      </c>
      <c r="R8" s="171"/>
      <c r="S8" s="172"/>
      <c r="T8" s="173" t="s">
        <v>347</v>
      </c>
      <c r="U8" s="173"/>
      <c r="V8" s="173"/>
      <c r="W8" s="170" t="s">
        <v>348</v>
      </c>
      <c r="X8" s="171" t="s">
        <v>347</v>
      </c>
      <c r="Y8" s="172"/>
      <c r="Z8" s="173" t="s">
        <v>348</v>
      </c>
      <c r="AA8" s="173" t="s">
        <v>348</v>
      </c>
      <c r="AB8" s="173" t="s">
        <v>347</v>
      </c>
      <c r="AC8" s="170" t="s">
        <v>348</v>
      </c>
      <c r="AD8" s="171" t="s">
        <v>347</v>
      </c>
      <c r="AE8" s="172"/>
      <c r="AF8" s="173" t="s">
        <v>348</v>
      </c>
      <c r="AG8" s="173" t="s">
        <v>348</v>
      </c>
      <c r="AH8" s="173" t="s">
        <v>348</v>
      </c>
      <c r="AI8" s="170"/>
      <c r="AJ8" s="171"/>
      <c r="AK8" s="172"/>
      <c r="AL8" s="170"/>
      <c r="AM8" s="171"/>
      <c r="AN8" s="172"/>
      <c r="AO8" s="165"/>
      <c r="AP8" s="174">
        <v>105</v>
      </c>
      <c r="AQ8" s="174">
        <v>4</v>
      </c>
      <c r="AR8" s="152">
        <v>1</v>
      </c>
    </row>
    <row r="9" spans="1:44" ht="18.75" customHeight="1">
      <c r="A9" s="153" t="s">
        <v>321</v>
      </c>
      <c r="B9" s="153" t="s">
        <v>191</v>
      </c>
      <c r="C9" s="153" t="s">
        <v>205</v>
      </c>
      <c r="D9" s="165"/>
      <c r="E9" s="170" t="s">
        <v>347</v>
      </c>
      <c r="F9" s="171"/>
      <c r="G9" s="172"/>
      <c r="H9" s="173" t="s">
        <v>347</v>
      </c>
      <c r="I9" s="173"/>
      <c r="J9" s="173"/>
      <c r="K9" s="170" t="s">
        <v>348</v>
      </c>
      <c r="L9" s="171" t="s">
        <v>347</v>
      </c>
      <c r="M9" s="172"/>
      <c r="N9" s="173" t="s">
        <v>347</v>
      </c>
      <c r="O9" s="173"/>
      <c r="P9" s="173"/>
      <c r="Q9" s="170" t="s">
        <v>348</v>
      </c>
      <c r="R9" s="171" t="s">
        <v>348</v>
      </c>
      <c r="S9" s="172" t="s">
        <v>348</v>
      </c>
      <c r="T9" s="173"/>
      <c r="U9" s="173"/>
      <c r="V9" s="173"/>
      <c r="W9" s="170"/>
      <c r="X9" s="171"/>
      <c r="Y9" s="172"/>
      <c r="Z9" s="173"/>
      <c r="AA9" s="173"/>
      <c r="AB9" s="173"/>
      <c r="AC9" s="170"/>
      <c r="AD9" s="171"/>
      <c r="AE9" s="172"/>
      <c r="AF9" s="173"/>
      <c r="AG9" s="173"/>
      <c r="AH9" s="173"/>
      <c r="AI9" s="170"/>
      <c r="AJ9" s="171"/>
      <c r="AK9" s="172"/>
      <c r="AL9" s="170"/>
      <c r="AM9" s="171"/>
      <c r="AN9" s="172"/>
      <c r="AO9" s="165"/>
      <c r="AP9" s="175">
        <v>85</v>
      </c>
      <c r="AQ9" s="175">
        <v>1</v>
      </c>
      <c r="AR9" s="152">
        <v>2</v>
      </c>
    </row>
    <row r="10" spans="1:44" ht="18.75" customHeight="1">
      <c r="A10" s="153" t="s">
        <v>332</v>
      </c>
      <c r="B10" s="153" t="s">
        <v>197</v>
      </c>
      <c r="C10" s="153" t="s">
        <v>205</v>
      </c>
      <c r="D10" s="165"/>
      <c r="E10" s="170" t="s">
        <v>347</v>
      </c>
      <c r="F10" s="171"/>
      <c r="G10" s="172"/>
      <c r="H10" s="173" t="s">
        <v>347</v>
      </c>
      <c r="I10" s="173"/>
      <c r="J10" s="173"/>
      <c r="K10" s="170" t="s">
        <v>347</v>
      </c>
      <c r="L10" s="171"/>
      <c r="M10" s="172"/>
      <c r="N10" s="173" t="s">
        <v>348</v>
      </c>
      <c r="O10" s="173" t="s">
        <v>347</v>
      </c>
      <c r="P10" s="173"/>
      <c r="Q10" s="170" t="s">
        <v>348</v>
      </c>
      <c r="R10" s="171" t="s">
        <v>348</v>
      </c>
      <c r="S10" s="172" t="s">
        <v>348</v>
      </c>
      <c r="T10" s="173"/>
      <c r="U10" s="173"/>
      <c r="V10" s="173"/>
      <c r="W10" s="170"/>
      <c r="X10" s="171"/>
      <c r="Y10" s="172"/>
      <c r="Z10" s="173"/>
      <c r="AA10" s="173"/>
      <c r="AB10" s="173"/>
      <c r="AC10" s="170"/>
      <c r="AD10" s="171"/>
      <c r="AE10" s="172"/>
      <c r="AF10" s="173"/>
      <c r="AG10" s="173"/>
      <c r="AH10" s="173"/>
      <c r="AI10" s="170"/>
      <c r="AJ10" s="171"/>
      <c r="AK10" s="172"/>
      <c r="AL10" s="170"/>
      <c r="AM10" s="171"/>
      <c r="AN10" s="172"/>
      <c r="AO10" s="165"/>
      <c r="AP10" s="175">
        <v>85</v>
      </c>
      <c r="AQ10" s="175">
        <v>1</v>
      </c>
      <c r="AR10" s="152">
        <v>3</v>
      </c>
    </row>
    <row r="11" spans="1:44" ht="18.75" customHeight="1">
      <c r="A11" s="153" t="s">
        <v>322</v>
      </c>
      <c r="B11" s="153" t="s">
        <v>323</v>
      </c>
      <c r="C11" s="153" t="s">
        <v>205</v>
      </c>
      <c r="D11" s="165"/>
      <c r="E11" s="170" t="s">
        <v>347</v>
      </c>
      <c r="F11" s="171"/>
      <c r="G11" s="172"/>
      <c r="H11" s="173" t="s">
        <v>347</v>
      </c>
      <c r="I11" s="173"/>
      <c r="J11" s="173"/>
      <c r="K11" s="170" t="s">
        <v>348</v>
      </c>
      <c r="L11" s="171" t="s">
        <v>347</v>
      </c>
      <c r="M11" s="172"/>
      <c r="N11" s="173" t="s">
        <v>348</v>
      </c>
      <c r="O11" s="173" t="s">
        <v>348</v>
      </c>
      <c r="P11" s="173"/>
      <c r="Q11" s="170"/>
      <c r="R11" s="171"/>
      <c r="S11" s="172"/>
      <c r="T11" s="173"/>
      <c r="U11" s="173"/>
      <c r="V11" s="173"/>
      <c r="W11" s="170"/>
      <c r="X11" s="171"/>
      <c r="Y11" s="172"/>
      <c r="Z11" s="173"/>
      <c r="AA11" s="173"/>
      <c r="AB11" s="173"/>
      <c r="AC11" s="170"/>
      <c r="AD11" s="171"/>
      <c r="AE11" s="172"/>
      <c r="AF11" s="173"/>
      <c r="AG11" s="173"/>
      <c r="AH11" s="173"/>
      <c r="AI11" s="170"/>
      <c r="AJ11" s="171"/>
      <c r="AK11" s="172"/>
      <c r="AL11" s="170"/>
      <c r="AM11" s="171"/>
      <c r="AN11" s="172"/>
      <c r="AO11" s="165"/>
      <c r="AP11" s="175">
        <v>80</v>
      </c>
      <c r="AQ11" s="175">
        <v>1</v>
      </c>
      <c r="AR11" s="152">
        <v>4</v>
      </c>
    </row>
    <row r="12" spans="1:44" ht="18.75" customHeight="1">
      <c r="A12" s="153" t="s">
        <v>333</v>
      </c>
      <c r="B12" s="153" t="s">
        <v>334</v>
      </c>
      <c r="C12" s="153" t="s">
        <v>205</v>
      </c>
      <c r="D12" s="165"/>
      <c r="E12" s="170" t="s">
        <v>348</v>
      </c>
      <c r="F12" s="171" t="s">
        <v>348</v>
      </c>
      <c r="G12" s="172"/>
      <c r="H12" s="173"/>
      <c r="I12" s="173"/>
      <c r="J12" s="173"/>
      <c r="K12" s="170"/>
      <c r="L12" s="171"/>
      <c r="M12" s="172"/>
      <c r="N12" s="173"/>
      <c r="O12" s="173"/>
      <c r="P12" s="173"/>
      <c r="Q12" s="170"/>
      <c r="R12" s="171"/>
      <c r="S12" s="172"/>
      <c r="T12" s="173"/>
      <c r="U12" s="173"/>
      <c r="V12" s="173"/>
      <c r="W12" s="170"/>
      <c r="X12" s="171"/>
      <c r="Y12" s="172"/>
      <c r="Z12" s="173"/>
      <c r="AA12" s="173"/>
      <c r="AB12" s="173"/>
      <c r="AC12" s="170"/>
      <c r="AD12" s="171"/>
      <c r="AE12" s="172"/>
      <c r="AF12" s="173"/>
      <c r="AG12" s="173"/>
      <c r="AH12" s="173"/>
      <c r="AI12" s="170"/>
      <c r="AJ12" s="171"/>
      <c r="AK12" s="172"/>
      <c r="AL12" s="170"/>
      <c r="AM12" s="171"/>
      <c r="AN12" s="172"/>
      <c r="AO12" s="165"/>
      <c r="AP12" s="175">
        <v>0</v>
      </c>
      <c r="AQ12" s="175">
        <v>0</v>
      </c>
      <c r="AR12" s="152">
        <v>5</v>
      </c>
    </row>
    <row r="13" spans="1:44" ht="18.75" customHeight="1">
      <c r="A13" s="153"/>
      <c r="B13" s="153"/>
      <c r="C13" s="153"/>
      <c r="D13" s="165"/>
      <c r="E13" s="170"/>
      <c r="F13" s="171"/>
      <c r="G13" s="172"/>
      <c r="H13" s="173"/>
      <c r="I13" s="173"/>
      <c r="J13" s="173"/>
      <c r="K13" s="170"/>
      <c r="L13" s="171"/>
      <c r="M13" s="172"/>
      <c r="N13" s="173"/>
      <c r="O13" s="173"/>
      <c r="P13" s="173"/>
      <c r="Q13" s="170"/>
      <c r="R13" s="171"/>
      <c r="S13" s="172"/>
      <c r="T13" s="173"/>
      <c r="U13" s="173"/>
      <c r="V13" s="173"/>
      <c r="W13" s="170"/>
      <c r="X13" s="171"/>
      <c r="Y13" s="172"/>
      <c r="Z13" s="173"/>
      <c r="AA13" s="173"/>
      <c r="AB13" s="173"/>
      <c r="AC13" s="170"/>
      <c r="AD13" s="171"/>
      <c r="AE13" s="172"/>
      <c r="AF13" s="173"/>
      <c r="AG13" s="173"/>
      <c r="AH13" s="173"/>
      <c r="AI13" s="170"/>
      <c r="AJ13" s="171"/>
      <c r="AK13" s="172"/>
      <c r="AL13" s="170"/>
      <c r="AM13" s="171"/>
      <c r="AN13" s="172"/>
      <c r="AO13" s="165"/>
      <c r="AP13" s="175"/>
      <c r="AQ13" s="175"/>
      <c r="AR13" s="152"/>
    </row>
    <row r="14" spans="1:44" ht="18.75" customHeight="1">
      <c r="A14" s="153"/>
      <c r="B14" s="153"/>
      <c r="C14" s="153"/>
      <c r="D14" s="165"/>
      <c r="E14" s="170"/>
      <c r="F14" s="171"/>
      <c r="G14" s="172"/>
      <c r="H14" s="173"/>
      <c r="I14" s="173"/>
      <c r="J14" s="173"/>
      <c r="K14" s="170"/>
      <c r="L14" s="171"/>
      <c r="M14" s="172"/>
      <c r="N14" s="173"/>
      <c r="O14" s="173"/>
      <c r="P14" s="173"/>
      <c r="Q14" s="170"/>
      <c r="R14" s="171"/>
      <c r="S14" s="172"/>
      <c r="T14" s="173"/>
      <c r="U14" s="173"/>
      <c r="V14" s="173"/>
      <c r="W14" s="170"/>
      <c r="X14" s="171"/>
      <c r="Y14" s="172"/>
      <c r="Z14" s="173"/>
      <c r="AA14" s="173"/>
      <c r="AB14" s="173"/>
      <c r="AC14" s="170"/>
      <c r="AD14" s="171"/>
      <c r="AE14" s="172"/>
      <c r="AF14" s="173"/>
      <c r="AG14" s="173"/>
      <c r="AH14" s="173"/>
      <c r="AI14" s="170"/>
      <c r="AJ14" s="171"/>
      <c r="AK14" s="172"/>
      <c r="AL14" s="170"/>
      <c r="AM14" s="171"/>
      <c r="AN14" s="172"/>
      <c r="AO14" s="165"/>
      <c r="AP14" s="175"/>
      <c r="AQ14" s="175"/>
      <c r="AR14" s="152"/>
    </row>
    <row r="15" spans="1:44" ht="18.75" customHeight="1">
      <c r="A15" s="153"/>
      <c r="B15" s="153"/>
      <c r="C15" s="153"/>
      <c r="D15" s="165"/>
      <c r="E15" s="170"/>
      <c r="F15" s="171"/>
      <c r="G15" s="172"/>
      <c r="H15" s="173"/>
      <c r="I15" s="173"/>
      <c r="J15" s="173"/>
      <c r="K15" s="170"/>
      <c r="L15" s="171"/>
      <c r="M15" s="172"/>
      <c r="N15" s="173"/>
      <c r="O15" s="173"/>
      <c r="P15" s="173"/>
      <c r="Q15" s="170"/>
      <c r="R15" s="171"/>
      <c r="S15" s="172"/>
      <c r="T15" s="173"/>
      <c r="U15" s="173"/>
      <c r="V15" s="173"/>
      <c r="W15" s="170"/>
      <c r="X15" s="171"/>
      <c r="Y15" s="172"/>
      <c r="Z15" s="173"/>
      <c r="AA15" s="173"/>
      <c r="AB15" s="173"/>
      <c r="AC15" s="170"/>
      <c r="AD15" s="171"/>
      <c r="AE15" s="172"/>
      <c r="AF15" s="173"/>
      <c r="AG15" s="173"/>
      <c r="AH15" s="173"/>
      <c r="AI15" s="170"/>
      <c r="AJ15" s="171"/>
      <c r="AK15" s="172"/>
      <c r="AL15" s="170"/>
      <c r="AM15" s="171"/>
      <c r="AN15" s="172"/>
      <c r="AO15" s="165"/>
      <c r="AP15" s="175"/>
      <c r="AQ15" s="175"/>
      <c r="AR15" s="152"/>
    </row>
    <row r="16" spans="1:44" ht="18.75" customHeight="1">
      <c r="A16" s="153"/>
      <c r="B16" s="153"/>
      <c r="C16" s="153"/>
      <c r="D16" s="165"/>
      <c r="E16" s="170"/>
      <c r="F16" s="171"/>
      <c r="G16" s="172"/>
      <c r="H16" s="173"/>
      <c r="I16" s="173"/>
      <c r="J16" s="173"/>
      <c r="K16" s="170"/>
      <c r="L16" s="171"/>
      <c r="M16" s="172"/>
      <c r="N16" s="173"/>
      <c r="O16" s="173"/>
      <c r="P16" s="173"/>
      <c r="Q16" s="170"/>
      <c r="R16" s="171"/>
      <c r="S16" s="172"/>
      <c r="T16" s="173"/>
      <c r="U16" s="173"/>
      <c r="V16" s="173"/>
      <c r="W16" s="170"/>
      <c r="X16" s="171"/>
      <c r="Y16" s="172"/>
      <c r="Z16" s="173"/>
      <c r="AA16" s="173"/>
      <c r="AB16" s="173"/>
      <c r="AC16" s="170"/>
      <c r="AD16" s="171"/>
      <c r="AE16" s="172"/>
      <c r="AF16" s="173"/>
      <c r="AG16" s="173"/>
      <c r="AH16" s="173"/>
      <c r="AI16" s="170"/>
      <c r="AJ16" s="171"/>
      <c r="AK16" s="172"/>
      <c r="AL16" s="170"/>
      <c r="AM16" s="171"/>
      <c r="AN16" s="172"/>
      <c r="AO16" s="165"/>
      <c r="AP16" s="175"/>
      <c r="AQ16" s="175"/>
      <c r="AR16" s="152"/>
    </row>
    <row r="17" spans="1:44" ht="18.75" customHeight="1">
      <c r="A17" s="153"/>
      <c r="B17" s="153"/>
      <c r="C17" s="153"/>
      <c r="D17" s="165"/>
      <c r="E17" s="170"/>
      <c r="F17" s="171"/>
      <c r="G17" s="172"/>
      <c r="H17" s="173"/>
      <c r="I17" s="173"/>
      <c r="J17" s="173"/>
      <c r="K17" s="170"/>
      <c r="L17" s="171"/>
      <c r="M17" s="172"/>
      <c r="N17" s="173"/>
      <c r="O17" s="173"/>
      <c r="P17" s="173"/>
      <c r="Q17" s="170"/>
      <c r="R17" s="171"/>
      <c r="S17" s="172"/>
      <c r="T17" s="173"/>
      <c r="U17" s="173"/>
      <c r="V17" s="173"/>
      <c r="W17" s="170"/>
      <c r="X17" s="171"/>
      <c r="Y17" s="172"/>
      <c r="Z17" s="173"/>
      <c r="AA17" s="173"/>
      <c r="AB17" s="173"/>
      <c r="AC17" s="170"/>
      <c r="AD17" s="171"/>
      <c r="AE17" s="172"/>
      <c r="AF17" s="173"/>
      <c r="AG17" s="173"/>
      <c r="AH17" s="173"/>
      <c r="AI17" s="170"/>
      <c r="AJ17" s="171"/>
      <c r="AK17" s="172"/>
      <c r="AL17" s="170"/>
      <c r="AM17" s="171"/>
      <c r="AN17" s="172"/>
      <c r="AO17" s="165"/>
      <c r="AP17" s="175"/>
      <c r="AQ17" s="175"/>
      <c r="AR17" s="152"/>
    </row>
    <row r="18" spans="1:3" ht="16.5" thickBot="1">
      <c r="A18" s="122"/>
      <c r="B18" s="21"/>
      <c r="C18" s="21"/>
    </row>
    <row r="19" spans="1:44" ht="13.5" thickBot="1">
      <c r="A19" s="32" t="s">
        <v>66</v>
      </c>
      <c r="B19" s="32" t="s">
        <v>65</v>
      </c>
      <c r="C19" s="32" t="s">
        <v>71</v>
      </c>
      <c r="D19" s="1"/>
      <c r="E19" s="179">
        <v>100</v>
      </c>
      <c r="F19" s="180">
        <f>E19</f>
        <v>100</v>
      </c>
      <c r="G19" s="181">
        <f>F19</f>
        <v>100</v>
      </c>
      <c r="H19" s="182">
        <v>110</v>
      </c>
      <c r="I19" s="180">
        <f>H19</f>
        <v>110</v>
      </c>
      <c r="J19" s="181">
        <f>I19</f>
        <v>110</v>
      </c>
      <c r="K19" s="179">
        <v>120</v>
      </c>
      <c r="L19" s="180">
        <f>K19</f>
        <v>120</v>
      </c>
      <c r="M19" s="181">
        <f>L19</f>
        <v>120</v>
      </c>
      <c r="N19" s="182">
        <v>125</v>
      </c>
      <c r="O19" s="180">
        <f>N19</f>
        <v>125</v>
      </c>
      <c r="P19" s="181">
        <f>O19</f>
        <v>125</v>
      </c>
      <c r="Q19" s="179">
        <v>130</v>
      </c>
      <c r="R19" s="180">
        <f>Q19</f>
        <v>130</v>
      </c>
      <c r="S19" s="181">
        <f>R19</f>
        <v>130</v>
      </c>
      <c r="T19" s="182">
        <v>135</v>
      </c>
      <c r="U19" s="180">
        <f>T19</f>
        <v>135</v>
      </c>
      <c r="V19" s="181">
        <f>U19</f>
        <v>135</v>
      </c>
      <c r="W19" s="179">
        <v>140</v>
      </c>
      <c r="X19" s="180">
        <f>W19</f>
        <v>140</v>
      </c>
      <c r="Y19" s="181">
        <f>X19</f>
        <v>140</v>
      </c>
      <c r="Z19" s="182">
        <v>145</v>
      </c>
      <c r="AA19" s="180">
        <f>Z19</f>
        <v>145</v>
      </c>
      <c r="AB19" s="181">
        <f>AA19</f>
        <v>145</v>
      </c>
      <c r="AC19" s="179">
        <v>148</v>
      </c>
      <c r="AD19" s="180">
        <f>AC19</f>
        <v>148</v>
      </c>
      <c r="AE19" s="181">
        <f>AD19</f>
        <v>148</v>
      </c>
      <c r="AF19" s="182"/>
      <c r="AG19" s="180">
        <f>AF19</f>
        <v>0</v>
      </c>
      <c r="AH19" s="181">
        <f>AG19</f>
        <v>0</v>
      </c>
      <c r="AI19" s="179"/>
      <c r="AJ19" s="180">
        <f>AI19</f>
        <v>0</v>
      </c>
      <c r="AK19" s="181">
        <f>AJ19</f>
        <v>0</v>
      </c>
      <c r="AL19" s="179"/>
      <c r="AM19" s="180">
        <f>AL19</f>
        <v>0</v>
      </c>
      <c r="AN19" s="181">
        <f>AM19</f>
        <v>0</v>
      </c>
      <c r="AO19" s="1"/>
      <c r="AP19" s="381" t="s">
        <v>114</v>
      </c>
      <c r="AQ19" s="382"/>
      <c r="AR19" s="383"/>
    </row>
    <row r="20" spans="1:44" ht="12.75">
      <c r="A20" s="68"/>
      <c r="B20" s="68"/>
      <c r="C20" s="68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10" t="s">
        <v>113</v>
      </c>
      <c r="AQ20" s="250" t="s">
        <v>115</v>
      </c>
      <c r="AR20" s="111" t="s">
        <v>83</v>
      </c>
    </row>
    <row r="21" spans="1:3" ht="15.75">
      <c r="A21" s="122" t="s">
        <v>112</v>
      </c>
      <c r="B21" s="1"/>
      <c r="C21" s="1"/>
    </row>
    <row r="22" spans="1:44" ht="18.75" customHeight="1">
      <c r="A22" s="153" t="s">
        <v>163</v>
      </c>
      <c r="B22" s="153" t="s">
        <v>145</v>
      </c>
      <c r="C22" s="153" t="s">
        <v>214</v>
      </c>
      <c r="D22" s="165"/>
      <c r="E22" s="170" t="s">
        <v>347</v>
      </c>
      <c r="F22" s="171"/>
      <c r="G22" s="172"/>
      <c r="H22" s="173" t="s">
        <v>347</v>
      </c>
      <c r="I22" s="173"/>
      <c r="J22" s="173"/>
      <c r="K22" s="170" t="s">
        <v>347</v>
      </c>
      <c r="L22" s="171"/>
      <c r="M22" s="172"/>
      <c r="N22" s="173" t="s">
        <v>347</v>
      </c>
      <c r="O22" s="173"/>
      <c r="P22" s="173"/>
      <c r="Q22" s="170" t="s">
        <v>347</v>
      </c>
      <c r="R22" s="171"/>
      <c r="S22" s="172"/>
      <c r="T22" s="173" t="s">
        <v>347</v>
      </c>
      <c r="U22" s="173"/>
      <c r="V22" s="173"/>
      <c r="W22" s="170" t="s">
        <v>347</v>
      </c>
      <c r="X22" s="171"/>
      <c r="Y22" s="172"/>
      <c r="Z22" s="173" t="s">
        <v>347</v>
      </c>
      <c r="AA22" s="173"/>
      <c r="AB22" s="173"/>
      <c r="AC22" s="170" t="s">
        <v>348</v>
      </c>
      <c r="AD22" s="171"/>
      <c r="AE22" s="172"/>
      <c r="AF22" s="173"/>
      <c r="AG22" s="173"/>
      <c r="AH22" s="173"/>
      <c r="AI22" s="170"/>
      <c r="AJ22" s="171"/>
      <c r="AK22" s="172"/>
      <c r="AL22" s="170"/>
      <c r="AM22" s="171"/>
      <c r="AN22" s="172"/>
      <c r="AO22" s="165"/>
      <c r="AP22" s="174">
        <v>145</v>
      </c>
      <c r="AQ22" s="174">
        <v>0</v>
      </c>
      <c r="AR22" s="152">
        <v>1</v>
      </c>
    </row>
    <row r="23" spans="1:44" ht="18.75" customHeight="1">
      <c r="A23" s="153" t="s">
        <v>330</v>
      </c>
      <c r="B23" s="153" t="s">
        <v>176</v>
      </c>
      <c r="C23" s="153" t="s">
        <v>205</v>
      </c>
      <c r="D23" s="165"/>
      <c r="E23" s="170" t="s">
        <v>347</v>
      </c>
      <c r="F23" s="171"/>
      <c r="G23" s="172"/>
      <c r="H23" s="173" t="s">
        <v>347</v>
      </c>
      <c r="I23" s="173"/>
      <c r="J23" s="173"/>
      <c r="K23" s="170" t="s">
        <v>347</v>
      </c>
      <c r="L23" s="171"/>
      <c r="M23" s="172"/>
      <c r="N23" s="173" t="s">
        <v>347</v>
      </c>
      <c r="O23" s="173"/>
      <c r="P23" s="173"/>
      <c r="Q23" s="170" t="s">
        <v>347</v>
      </c>
      <c r="R23" s="171"/>
      <c r="S23" s="172"/>
      <c r="T23" s="173" t="s">
        <v>347</v>
      </c>
      <c r="U23" s="173"/>
      <c r="V23" s="173"/>
      <c r="W23" s="170" t="s">
        <v>348</v>
      </c>
      <c r="X23" s="171" t="s">
        <v>348</v>
      </c>
      <c r="Y23" s="172" t="s">
        <v>349</v>
      </c>
      <c r="Z23" s="173"/>
      <c r="AA23" s="173"/>
      <c r="AB23" s="173"/>
      <c r="AC23" s="170"/>
      <c r="AD23" s="171"/>
      <c r="AE23" s="172"/>
      <c r="AF23" s="173"/>
      <c r="AG23" s="173"/>
      <c r="AH23" s="173"/>
      <c r="AI23" s="170"/>
      <c r="AJ23" s="171"/>
      <c r="AK23" s="172"/>
      <c r="AL23" s="170"/>
      <c r="AM23" s="171"/>
      <c r="AN23" s="172"/>
      <c r="AO23" s="165"/>
      <c r="AP23" s="175">
        <v>135</v>
      </c>
      <c r="AQ23" s="175">
        <v>0</v>
      </c>
      <c r="AR23" s="152">
        <v>2</v>
      </c>
    </row>
    <row r="24" spans="1:44" ht="18.75" customHeight="1">
      <c r="A24" s="153" t="s">
        <v>335</v>
      </c>
      <c r="B24" s="153" t="s">
        <v>149</v>
      </c>
      <c r="C24" s="153" t="s">
        <v>205</v>
      </c>
      <c r="D24" s="165"/>
      <c r="E24" s="170" t="s">
        <v>347</v>
      </c>
      <c r="F24" s="171"/>
      <c r="G24" s="172"/>
      <c r="H24" s="173" t="s">
        <v>347</v>
      </c>
      <c r="I24" s="173"/>
      <c r="J24" s="173"/>
      <c r="K24" s="170" t="s">
        <v>347</v>
      </c>
      <c r="L24" s="171"/>
      <c r="M24" s="172"/>
      <c r="N24" s="173" t="s">
        <v>347</v>
      </c>
      <c r="O24" s="173"/>
      <c r="P24" s="173"/>
      <c r="Q24" s="170" t="s">
        <v>347</v>
      </c>
      <c r="R24" s="171"/>
      <c r="S24" s="172"/>
      <c r="T24" s="173" t="s">
        <v>347</v>
      </c>
      <c r="U24" s="173"/>
      <c r="V24" s="173"/>
      <c r="W24" s="170" t="s">
        <v>348</v>
      </c>
      <c r="X24" s="171" t="s">
        <v>348</v>
      </c>
      <c r="Y24" s="172" t="s">
        <v>348</v>
      </c>
      <c r="Z24" s="173"/>
      <c r="AA24" s="173"/>
      <c r="AB24" s="173"/>
      <c r="AC24" s="170"/>
      <c r="AD24" s="171"/>
      <c r="AE24" s="172"/>
      <c r="AF24" s="173"/>
      <c r="AG24" s="173"/>
      <c r="AH24" s="173"/>
      <c r="AI24" s="170"/>
      <c r="AJ24" s="171"/>
      <c r="AK24" s="172"/>
      <c r="AL24" s="170"/>
      <c r="AM24" s="171"/>
      <c r="AN24" s="172"/>
      <c r="AO24" s="165"/>
      <c r="AP24" s="175">
        <v>135</v>
      </c>
      <c r="AQ24" s="175">
        <v>0</v>
      </c>
      <c r="AR24" s="152">
        <v>3</v>
      </c>
    </row>
    <row r="25" spans="1:44" ht="18.75" customHeight="1">
      <c r="A25" s="153" t="s">
        <v>331</v>
      </c>
      <c r="B25" s="153" t="s">
        <v>187</v>
      </c>
      <c r="C25" s="153" t="s">
        <v>205</v>
      </c>
      <c r="D25" s="165"/>
      <c r="E25" s="170" t="s">
        <v>347</v>
      </c>
      <c r="F25" s="171"/>
      <c r="G25" s="172"/>
      <c r="H25" s="173" t="s">
        <v>347</v>
      </c>
      <c r="I25" s="173"/>
      <c r="J25" s="173"/>
      <c r="K25" s="170" t="s">
        <v>347</v>
      </c>
      <c r="L25" s="171"/>
      <c r="M25" s="172"/>
      <c r="N25" s="173" t="s">
        <v>348</v>
      </c>
      <c r="O25" s="173" t="s">
        <v>347</v>
      </c>
      <c r="P25" s="173"/>
      <c r="Q25" s="170" t="s">
        <v>347</v>
      </c>
      <c r="R25" s="171"/>
      <c r="S25" s="172"/>
      <c r="T25" s="173" t="s">
        <v>348</v>
      </c>
      <c r="U25" s="173" t="s">
        <v>348</v>
      </c>
      <c r="V25" s="173"/>
      <c r="W25" s="170"/>
      <c r="X25" s="171"/>
      <c r="Y25" s="172"/>
      <c r="Z25" s="173"/>
      <c r="AA25" s="173"/>
      <c r="AB25" s="173"/>
      <c r="AC25" s="170"/>
      <c r="AD25" s="171"/>
      <c r="AE25" s="172"/>
      <c r="AF25" s="173"/>
      <c r="AG25" s="173"/>
      <c r="AH25" s="173"/>
      <c r="AI25" s="170"/>
      <c r="AJ25" s="171"/>
      <c r="AK25" s="172"/>
      <c r="AL25" s="170"/>
      <c r="AM25" s="171"/>
      <c r="AN25" s="172"/>
      <c r="AO25" s="165"/>
      <c r="AP25" s="175">
        <v>130</v>
      </c>
      <c r="AQ25" s="175">
        <v>1</v>
      </c>
      <c r="AR25" s="152">
        <v>4</v>
      </c>
    </row>
    <row r="26" spans="1:44" ht="18.75" customHeight="1">
      <c r="A26" s="153" t="s">
        <v>150</v>
      </c>
      <c r="B26" s="153" t="s">
        <v>151</v>
      </c>
      <c r="C26" s="153" t="s">
        <v>205</v>
      </c>
      <c r="D26" s="165"/>
      <c r="E26" s="170" t="s">
        <v>348</v>
      </c>
      <c r="F26" s="171" t="s">
        <v>347</v>
      </c>
      <c r="G26" s="172"/>
      <c r="H26" s="173" t="s">
        <v>347</v>
      </c>
      <c r="I26" s="173"/>
      <c r="J26" s="173"/>
      <c r="K26" s="170" t="s">
        <v>347</v>
      </c>
      <c r="L26" s="171"/>
      <c r="M26" s="172"/>
      <c r="N26" s="173" t="s">
        <v>347</v>
      </c>
      <c r="O26" s="173"/>
      <c r="P26" s="173"/>
      <c r="Q26" s="170" t="s">
        <v>348</v>
      </c>
      <c r="R26" s="171" t="s">
        <v>348</v>
      </c>
      <c r="S26" s="172"/>
      <c r="T26" s="173"/>
      <c r="U26" s="173"/>
      <c r="V26" s="173"/>
      <c r="W26" s="170"/>
      <c r="X26" s="171"/>
      <c r="Y26" s="172"/>
      <c r="Z26" s="173"/>
      <c r="AA26" s="173"/>
      <c r="AB26" s="173"/>
      <c r="AC26" s="170"/>
      <c r="AD26" s="171"/>
      <c r="AE26" s="172"/>
      <c r="AF26" s="173"/>
      <c r="AG26" s="173"/>
      <c r="AH26" s="173"/>
      <c r="AI26" s="170"/>
      <c r="AJ26" s="171"/>
      <c r="AK26" s="172"/>
      <c r="AL26" s="170"/>
      <c r="AM26" s="171"/>
      <c r="AN26" s="172"/>
      <c r="AO26" s="165"/>
      <c r="AP26" s="175">
        <v>125</v>
      </c>
      <c r="AQ26" s="175">
        <v>1</v>
      </c>
      <c r="AR26" s="152">
        <v>5</v>
      </c>
    </row>
    <row r="27" spans="1:44" ht="18.75" customHeight="1">
      <c r="A27" s="153" t="s">
        <v>177</v>
      </c>
      <c r="B27" s="153" t="s">
        <v>176</v>
      </c>
      <c r="C27" s="153" t="s">
        <v>205</v>
      </c>
      <c r="D27" s="165"/>
      <c r="E27" s="170" t="s">
        <v>347</v>
      </c>
      <c r="F27" s="171"/>
      <c r="G27" s="172"/>
      <c r="H27" s="173" t="s">
        <v>347</v>
      </c>
      <c r="I27" s="173"/>
      <c r="J27" s="173"/>
      <c r="K27" s="170" t="s">
        <v>347</v>
      </c>
      <c r="L27" s="171"/>
      <c r="M27" s="172"/>
      <c r="N27" s="173" t="s">
        <v>348</v>
      </c>
      <c r="O27" s="173" t="s">
        <v>348</v>
      </c>
      <c r="P27" s="173"/>
      <c r="Q27" s="170"/>
      <c r="R27" s="171"/>
      <c r="S27" s="172"/>
      <c r="T27" s="173"/>
      <c r="U27" s="173"/>
      <c r="V27" s="173"/>
      <c r="W27" s="170"/>
      <c r="X27" s="171"/>
      <c r="Y27" s="172"/>
      <c r="Z27" s="173"/>
      <c r="AA27" s="173"/>
      <c r="AB27" s="173"/>
      <c r="AC27" s="170"/>
      <c r="AD27" s="171"/>
      <c r="AE27" s="172"/>
      <c r="AF27" s="173"/>
      <c r="AG27" s="173"/>
      <c r="AH27" s="173"/>
      <c r="AI27" s="170"/>
      <c r="AJ27" s="171"/>
      <c r="AK27" s="172"/>
      <c r="AL27" s="170"/>
      <c r="AM27" s="171"/>
      <c r="AN27" s="172"/>
      <c r="AO27" s="165"/>
      <c r="AP27" s="175">
        <v>120</v>
      </c>
      <c r="AQ27" s="175">
        <v>0</v>
      </c>
      <c r="AR27" s="152">
        <v>6</v>
      </c>
    </row>
    <row r="28" spans="1:44" ht="18.75" customHeight="1">
      <c r="A28" s="153" t="s">
        <v>146</v>
      </c>
      <c r="B28" s="153" t="s">
        <v>147</v>
      </c>
      <c r="C28" s="153" t="s">
        <v>205</v>
      </c>
      <c r="D28" s="165"/>
      <c r="E28" s="170" t="s">
        <v>347</v>
      </c>
      <c r="F28" s="171"/>
      <c r="G28" s="172"/>
      <c r="H28" s="173" t="s">
        <v>347</v>
      </c>
      <c r="I28" s="173"/>
      <c r="J28" s="173"/>
      <c r="K28" s="170" t="s">
        <v>347</v>
      </c>
      <c r="L28" s="171"/>
      <c r="M28" s="172"/>
      <c r="N28" s="173" t="s">
        <v>348</v>
      </c>
      <c r="O28" s="173" t="s">
        <v>348</v>
      </c>
      <c r="P28" s="173"/>
      <c r="Q28" s="170"/>
      <c r="R28" s="171"/>
      <c r="S28" s="172"/>
      <c r="T28" s="173"/>
      <c r="U28" s="173"/>
      <c r="V28" s="173"/>
      <c r="W28" s="170"/>
      <c r="X28" s="171"/>
      <c r="Y28" s="172"/>
      <c r="Z28" s="173"/>
      <c r="AA28" s="173"/>
      <c r="AB28" s="173"/>
      <c r="AC28" s="170"/>
      <c r="AD28" s="171"/>
      <c r="AE28" s="172"/>
      <c r="AF28" s="173"/>
      <c r="AG28" s="173"/>
      <c r="AH28" s="173"/>
      <c r="AI28" s="170"/>
      <c r="AJ28" s="171"/>
      <c r="AK28" s="172"/>
      <c r="AL28" s="170"/>
      <c r="AM28" s="171"/>
      <c r="AN28" s="172"/>
      <c r="AO28" s="165"/>
      <c r="AP28" s="175">
        <v>120</v>
      </c>
      <c r="AQ28" s="175">
        <v>0</v>
      </c>
      <c r="AR28" s="152">
        <v>7</v>
      </c>
    </row>
    <row r="29" spans="1:44" ht="18.75" customHeight="1">
      <c r="A29" s="153" t="s">
        <v>336</v>
      </c>
      <c r="B29" s="153" t="s">
        <v>153</v>
      </c>
      <c r="C29" s="153" t="s">
        <v>205</v>
      </c>
      <c r="D29" s="165"/>
      <c r="E29" s="170" t="s">
        <v>347</v>
      </c>
      <c r="F29" s="171"/>
      <c r="G29" s="172"/>
      <c r="H29" s="173" t="s">
        <v>347</v>
      </c>
      <c r="I29" s="173"/>
      <c r="J29" s="173"/>
      <c r="K29" s="170" t="s">
        <v>348</v>
      </c>
      <c r="L29" s="171" t="s">
        <v>348</v>
      </c>
      <c r="M29" s="172"/>
      <c r="N29" s="173"/>
      <c r="O29" s="173"/>
      <c r="P29" s="173"/>
      <c r="Q29" s="170"/>
      <c r="R29" s="171"/>
      <c r="S29" s="172"/>
      <c r="T29" s="173"/>
      <c r="U29" s="173"/>
      <c r="V29" s="173"/>
      <c r="W29" s="170"/>
      <c r="X29" s="171"/>
      <c r="Y29" s="172"/>
      <c r="Z29" s="173"/>
      <c r="AA29" s="173"/>
      <c r="AB29" s="173"/>
      <c r="AC29" s="170"/>
      <c r="AD29" s="171"/>
      <c r="AE29" s="172"/>
      <c r="AF29" s="173"/>
      <c r="AG29" s="173"/>
      <c r="AH29" s="173"/>
      <c r="AI29" s="170"/>
      <c r="AJ29" s="171"/>
      <c r="AK29" s="172"/>
      <c r="AL29" s="170"/>
      <c r="AM29" s="171"/>
      <c r="AN29" s="172"/>
      <c r="AO29" s="165"/>
      <c r="AP29" s="175">
        <v>110</v>
      </c>
      <c r="AQ29" s="175">
        <v>0</v>
      </c>
      <c r="AR29" s="152">
        <v>8</v>
      </c>
    </row>
    <row r="30" spans="1:44" ht="18.75" customHeight="1">
      <c r="A30" s="153" t="s">
        <v>337</v>
      </c>
      <c r="B30" s="153" t="s">
        <v>149</v>
      </c>
      <c r="C30" s="153" t="s">
        <v>205</v>
      </c>
      <c r="D30" s="165"/>
      <c r="E30" s="170" t="s">
        <v>347</v>
      </c>
      <c r="F30" s="171"/>
      <c r="G30" s="172"/>
      <c r="H30" s="173" t="s">
        <v>347</v>
      </c>
      <c r="I30" s="173"/>
      <c r="J30" s="173"/>
      <c r="K30" s="170" t="s">
        <v>348</v>
      </c>
      <c r="L30" s="171" t="s">
        <v>348</v>
      </c>
      <c r="M30" s="172"/>
      <c r="N30" s="173"/>
      <c r="O30" s="173"/>
      <c r="P30" s="173"/>
      <c r="Q30" s="170"/>
      <c r="R30" s="171"/>
      <c r="S30" s="172"/>
      <c r="T30" s="173"/>
      <c r="U30" s="173"/>
      <c r="V30" s="173"/>
      <c r="W30" s="170"/>
      <c r="X30" s="171"/>
      <c r="Y30" s="172"/>
      <c r="Z30" s="173"/>
      <c r="AA30" s="173"/>
      <c r="AB30" s="173"/>
      <c r="AC30" s="170"/>
      <c r="AD30" s="171"/>
      <c r="AE30" s="172"/>
      <c r="AF30" s="173"/>
      <c r="AG30" s="173"/>
      <c r="AH30" s="173"/>
      <c r="AI30" s="170"/>
      <c r="AJ30" s="171"/>
      <c r="AK30" s="172"/>
      <c r="AL30" s="170"/>
      <c r="AM30" s="171"/>
      <c r="AN30" s="172"/>
      <c r="AO30" s="165"/>
      <c r="AP30" s="175">
        <v>110</v>
      </c>
      <c r="AQ30" s="175">
        <v>0</v>
      </c>
      <c r="AR30" s="152">
        <v>9</v>
      </c>
    </row>
    <row r="31" spans="1:44" ht="18.75" customHeight="1">
      <c r="A31" s="153" t="s">
        <v>157</v>
      </c>
      <c r="B31" s="153" t="s">
        <v>141</v>
      </c>
      <c r="C31" s="153" t="s">
        <v>205</v>
      </c>
      <c r="D31" s="165"/>
      <c r="E31" s="170" t="s">
        <v>347</v>
      </c>
      <c r="F31" s="171"/>
      <c r="G31" s="172"/>
      <c r="H31" s="173" t="s">
        <v>348</v>
      </c>
      <c r="I31" s="173" t="s">
        <v>347</v>
      </c>
      <c r="J31" s="173"/>
      <c r="K31" s="170" t="s">
        <v>348</v>
      </c>
      <c r="L31" s="171" t="s">
        <v>348</v>
      </c>
      <c r="M31" s="172"/>
      <c r="N31" s="173"/>
      <c r="O31" s="173"/>
      <c r="P31" s="173"/>
      <c r="Q31" s="170"/>
      <c r="R31" s="171"/>
      <c r="S31" s="172"/>
      <c r="T31" s="173"/>
      <c r="U31" s="173"/>
      <c r="V31" s="173"/>
      <c r="W31" s="170"/>
      <c r="X31" s="171"/>
      <c r="Y31" s="172"/>
      <c r="Z31" s="173"/>
      <c r="AA31" s="173"/>
      <c r="AB31" s="173"/>
      <c r="AC31" s="170"/>
      <c r="AD31" s="171"/>
      <c r="AE31" s="172"/>
      <c r="AF31" s="173"/>
      <c r="AG31" s="173"/>
      <c r="AH31" s="173"/>
      <c r="AI31" s="170"/>
      <c r="AJ31" s="171"/>
      <c r="AK31" s="172"/>
      <c r="AL31" s="170"/>
      <c r="AM31" s="171"/>
      <c r="AN31" s="172"/>
      <c r="AO31" s="165"/>
      <c r="AP31" s="175">
        <v>110</v>
      </c>
      <c r="AQ31" s="175">
        <v>1</v>
      </c>
      <c r="AR31" s="152">
        <v>10</v>
      </c>
    </row>
    <row r="32" spans="1:44" ht="18.75" customHeight="1">
      <c r="A32" s="153"/>
      <c r="B32" s="153"/>
      <c r="C32" s="153"/>
      <c r="D32" s="165"/>
      <c r="E32" s="170"/>
      <c r="F32" s="171"/>
      <c r="G32" s="172"/>
      <c r="H32" s="173"/>
      <c r="I32" s="173"/>
      <c r="J32" s="173"/>
      <c r="K32" s="170"/>
      <c r="L32" s="171"/>
      <c r="M32" s="172"/>
      <c r="N32" s="173"/>
      <c r="O32" s="173"/>
      <c r="P32" s="173"/>
      <c r="Q32" s="170"/>
      <c r="R32" s="171"/>
      <c r="S32" s="172"/>
      <c r="T32" s="173"/>
      <c r="U32" s="173"/>
      <c r="V32" s="173"/>
      <c r="W32" s="170"/>
      <c r="X32" s="171"/>
      <c r="Y32" s="172"/>
      <c r="Z32" s="173"/>
      <c r="AA32" s="173"/>
      <c r="AB32" s="173"/>
      <c r="AC32" s="170"/>
      <c r="AD32" s="171"/>
      <c r="AE32" s="172"/>
      <c r="AF32" s="173"/>
      <c r="AG32" s="173"/>
      <c r="AH32" s="173"/>
      <c r="AI32" s="170"/>
      <c r="AJ32" s="171"/>
      <c r="AK32" s="172"/>
      <c r="AL32" s="170"/>
      <c r="AM32" s="171"/>
      <c r="AN32" s="172"/>
      <c r="AO32" s="165"/>
      <c r="AP32" s="175"/>
      <c r="AQ32" s="175"/>
      <c r="AR32" s="152"/>
    </row>
    <row r="33" spans="1:44" ht="18.75" customHeight="1">
      <c r="A33" s="153"/>
      <c r="B33" s="153"/>
      <c r="C33" s="153"/>
      <c r="D33" s="165"/>
      <c r="E33" s="170"/>
      <c r="F33" s="171"/>
      <c r="G33" s="172"/>
      <c r="H33" s="173"/>
      <c r="I33" s="173"/>
      <c r="J33" s="173"/>
      <c r="K33" s="170"/>
      <c r="L33" s="171"/>
      <c r="M33" s="172"/>
      <c r="N33" s="173"/>
      <c r="O33" s="173"/>
      <c r="P33" s="173"/>
      <c r="Q33" s="170"/>
      <c r="R33" s="171"/>
      <c r="S33" s="172"/>
      <c r="T33" s="173"/>
      <c r="U33" s="173"/>
      <c r="V33" s="173"/>
      <c r="W33" s="170"/>
      <c r="X33" s="171"/>
      <c r="Y33" s="172"/>
      <c r="Z33" s="173"/>
      <c r="AA33" s="173"/>
      <c r="AB33" s="173"/>
      <c r="AC33" s="170"/>
      <c r="AD33" s="171"/>
      <c r="AE33" s="172"/>
      <c r="AF33" s="173"/>
      <c r="AG33" s="173"/>
      <c r="AH33" s="173"/>
      <c r="AI33" s="170"/>
      <c r="AJ33" s="171"/>
      <c r="AK33" s="172"/>
      <c r="AL33" s="170"/>
      <c r="AM33" s="171"/>
      <c r="AN33" s="172"/>
      <c r="AO33" s="165"/>
      <c r="AP33" s="175"/>
      <c r="AQ33" s="175"/>
      <c r="AR33" s="152"/>
    </row>
    <row r="34" spans="1:44" ht="18.75" customHeight="1">
      <c r="A34" s="153"/>
      <c r="B34" s="153"/>
      <c r="C34" s="153"/>
      <c r="D34" s="165"/>
      <c r="E34" s="170"/>
      <c r="F34" s="171"/>
      <c r="G34" s="172"/>
      <c r="H34" s="173"/>
      <c r="I34" s="173"/>
      <c r="J34" s="173"/>
      <c r="K34" s="170"/>
      <c r="L34" s="171"/>
      <c r="M34" s="172"/>
      <c r="N34" s="173"/>
      <c r="O34" s="173"/>
      <c r="P34" s="173"/>
      <c r="Q34" s="170"/>
      <c r="R34" s="171"/>
      <c r="S34" s="172"/>
      <c r="T34" s="173"/>
      <c r="U34" s="173"/>
      <c r="V34" s="173"/>
      <c r="W34" s="170"/>
      <c r="X34" s="171"/>
      <c r="Y34" s="172"/>
      <c r="Z34" s="173"/>
      <c r="AA34" s="173"/>
      <c r="AB34" s="173"/>
      <c r="AC34" s="170"/>
      <c r="AD34" s="171"/>
      <c r="AE34" s="172"/>
      <c r="AF34" s="173"/>
      <c r="AG34" s="173"/>
      <c r="AH34" s="173"/>
      <c r="AI34" s="170"/>
      <c r="AJ34" s="171"/>
      <c r="AK34" s="172"/>
      <c r="AL34" s="170"/>
      <c r="AM34" s="171"/>
      <c r="AN34" s="172"/>
      <c r="AO34" s="165"/>
      <c r="AP34" s="175"/>
      <c r="AQ34" s="175"/>
      <c r="AR34" s="152"/>
    </row>
    <row r="35" spans="1:44" ht="18.75" customHeight="1">
      <c r="A35" s="153"/>
      <c r="B35" s="153"/>
      <c r="C35" s="153"/>
      <c r="D35" s="165"/>
      <c r="E35" s="170"/>
      <c r="F35" s="171"/>
      <c r="G35" s="172"/>
      <c r="H35" s="173"/>
      <c r="I35" s="173"/>
      <c r="J35" s="173"/>
      <c r="K35" s="170"/>
      <c r="L35" s="171"/>
      <c r="M35" s="172"/>
      <c r="N35" s="173"/>
      <c r="O35" s="173"/>
      <c r="P35" s="173"/>
      <c r="Q35" s="170"/>
      <c r="R35" s="171"/>
      <c r="S35" s="172"/>
      <c r="T35" s="173"/>
      <c r="U35" s="173"/>
      <c r="V35" s="173"/>
      <c r="W35" s="170"/>
      <c r="X35" s="171"/>
      <c r="Y35" s="172"/>
      <c r="Z35" s="173"/>
      <c r="AA35" s="173"/>
      <c r="AB35" s="173"/>
      <c r="AC35" s="170"/>
      <c r="AD35" s="171"/>
      <c r="AE35" s="172"/>
      <c r="AF35" s="173"/>
      <c r="AG35" s="173"/>
      <c r="AH35" s="173"/>
      <c r="AI35" s="170"/>
      <c r="AJ35" s="171"/>
      <c r="AK35" s="172"/>
      <c r="AL35" s="170"/>
      <c r="AM35" s="171"/>
      <c r="AN35" s="172"/>
      <c r="AO35" s="165"/>
      <c r="AP35" s="175"/>
      <c r="AQ35" s="175"/>
      <c r="AR35" s="152"/>
    </row>
    <row r="36" spans="1:44" ht="18.75" customHeight="1">
      <c r="A36" s="153"/>
      <c r="B36" s="153"/>
      <c r="C36" s="153"/>
      <c r="D36" s="165"/>
      <c r="E36" s="170"/>
      <c r="F36" s="171"/>
      <c r="G36" s="172"/>
      <c r="H36" s="173"/>
      <c r="I36" s="173"/>
      <c r="J36" s="173"/>
      <c r="K36" s="170"/>
      <c r="L36" s="171"/>
      <c r="M36" s="172"/>
      <c r="N36" s="173"/>
      <c r="O36" s="173"/>
      <c r="P36" s="173"/>
      <c r="Q36" s="170"/>
      <c r="R36" s="171"/>
      <c r="S36" s="172"/>
      <c r="T36" s="173"/>
      <c r="U36" s="173"/>
      <c r="V36" s="173"/>
      <c r="W36" s="170"/>
      <c r="X36" s="171"/>
      <c r="Y36" s="172"/>
      <c r="Z36" s="173"/>
      <c r="AA36" s="173"/>
      <c r="AB36" s="173"/>
      <c r="AC36" s="170"/>
      <c r="AD36" s="171"/>
      <c r="AE36" s="172"/>
      <c r="AF36" s="173"/>
      <c r="AG36" s="173"/>
      <c r="AH36" s="173"/>
      <c r="AI36" s="170"/>
      <c r="AJ36" s="171"/>
      <c r="AK36" s="172"/>
      <c r="AL36" s="170"/>
      <c r="AM36" s="171"/>
      <c r="AN36" s="172"/>
      <c r="AO36" s="165"/>
      <c r="AP36" s="175"/>
      <c r="AQ36" s="175"/>
      <c r="AR36" s="152"/>
    </row>
    <row r="37" spans="1:44" ht="18.75" customHeight="1">
      <c r="A37" s="153"/>
      <c r="B37" s="153"/>
      <c r="C37" s="153"/>
      <c r="D37" s="165"/>
      <c r="E37" s="170"/>
      <c r="F37" s="171"/>
      <c r="G37" s="172"/>
      <c r="H37" s="173"/>
      <c r="I37" s="173"/>
      <c r="J37" s="173"/>
      <c r="K37" s="170"/>
      <c r="L37" s="171"/>
      <c r="M37" s="172"/>
      <c r="N37" s="173"/>
      <c r="O37" s="173"/>
      <c r="P37" s="173"/>
      <c r="Q37" s="170"/>
      <c r="R37" s="171"/>
      <c r="S37" s="172"/>
      <c r="T37" s="173"/>
      <c r="U37" s="173"/>
      <c r="V37" s="173"/>
      <c r="W37" s="170"/>
      <c r="X37" s="171"/>
      <c r="Y37" s="172"/>
      <c r="Z37" s="173"/>
      <c r="AA37" s="173"/>
      <c r="AB37" s="173"/>
      <c r="AC37" s="170"/>
      <c r="AD37" s="171"/>
      <c r="AE37" s="172"/>
      <c r="AF37" s="173"/>
      <c r="AG37" s="173"/>
      <c r="AH37" s="173"/>
      <c r="AI37" s="170"/>
      <c r="AJ37" s="171"/>
      <c r="AK37" s="172"/>
      <c r="AL37" s="170"/>
      <c r="AM37" s="171"/>
      <c r="AN37" s="172"/>
      <c r="AO37" s="165"/>
      <c r="AP37" s="175"/>
      <c r="AQ37" s="175"/>
      <c r="AR37" s="152"/>
    </row>
    <row r="38" spans="1:44" ht="18.75" customHeight="1">
      <c r="A38" s="153"/>
      <c r="B38" s="153"/>
      <c r="C38" s="153"/>
      <c r="D38" s="165"/>
      <c r="E38" s="170"/>
      <c r="F38" s="171"/>
      <c r="G38" s="172"/>
      <c r="H38" s="173"/>
      <c r="I38" s="173"/>
      <c r="J38" s="173"/>
      <c r="K38" s="170"/>
      <c r="L38" s="171"/>
      <c r="M38" s="172"/>
      <c r="N38" s="173"/>
      <c r="O38" s="173"/>
      <c r="P38" s="173"/>
      <c r="Q38" s="170"/>
      <c r="R38" s="171"/>
      <c r="S38" s="172"/>
      <c r="T38" s="173"/>
      <c r="U38" s="173"/>
      <c r="V38" s="173"/>
      <c r="W38" s="170"/>
      <c r="X38" s="171"/>
      <c r="Y38" s="172"/>
      <c r="Z38" s="173"/>
      <c r="AA38" s="173"/>
      <c r="AB38" s="173"/>
      <c r="AC38" s="170"/>
      <c r="AD38" s="171"/>
      <c r="AE38" s="172"/>
      <c r="AF38" s="173"/>
      <c r="AG38" s="173"/>
      <c r="AH38" s="173"/>
      <c r="AI38" s="170"/>
      <c r="AJ38" s="171"/>
      <c r="AK38" s="172"/>
      <c r="AL38" s="170"/>
      <c r="AM38" s="171"/>
      <c r="AN38" s="172"/>
      <c r="AO38" s="165"/>
      <c r="AP38" s="175"/>
      <c r="AQ38" s="175"/>
      <c r="AR38" s="152"/>
    </row>
    <row r="39" spans="1:44" ht="18.75" customHeight="1">
      <c r="A39" s="153"/>
      <c r="B39" s="153"/>
      <c r="C39" s="153"/>
      <c r="D39" s="165"/>
      <c r="E39" s="170"/>
      <c r="F39" s="171"/>
      <c r="G39" s="172"/>
      <c r="H39" s="173"/>
      <c r="I39" s="173"/>
      <c r="J39" s="173"/>
      <c r="K39" s="170"/>
      <c r="L39" s="171"/>
      <c r="M39" s="172"/>
      <c r="N39" s="173"/>
      <c r="O39" s="173"/>
      <c r="P39" s="173"/>
      <c r="Q39" s="170"/>
      <c r="R39" s="171"/>
      <c r="S39" s="172"/>
      <c r="T39" s="173"/>
      <c r="U39" s="173"/>
      <c r="V39" s="173"/>
      <c r="W39" s="170"/>
      <c r="X39" s="171"/>
      <c r="Y39" s="172"/>
      <c r="Z39" s="173"/>
      <c r="AA39" s="173"/>
      <c r="AB39" s="173"/>
      <c r="AC39" s="170"/>
      <c r="AD39" s="171"/>
      <c r="AE39" s="172"/>
      <c r="AF39" s="173"/>
      <c r="AG39" s="173"/>
      <c r="AH39" s="173"/>
      <c r="AI39" s="170"/>
      <c r="AJ39" s="171"/>
      <c r="AK39" s="172"/>
      <c r="AL39" s="170"/>
      <c r="AM39" s="171"/>
      <c r="AN39" s="172"/>
      <c r="AO39" s="165"/>
      <c r="AP39" s="175"/>
      <c r="AQ39" s="175"/>
      <c r="AR39" s="152"/>
    </row>
    <row r="40" spans="1:44" ht="18.75" customHeight="1">
      <c r="A40" s="153"/>
      <c r="B40" s="153"/>
      <c r="C40" s="153"/>
      <c r="D40" s="165"/>
      <c r="E40" s="170"/>
      <c r="F40" s="171"/>
      <c r="G40" s="172"/>
      <c r="H40" s="173"/>
      <c r="I40" s="173"/>
      <c r="J40" s="173"/>
      <c r="K40" s="170"/>
      <c r="L40" s="171"/>
      <c r="M40" s="172"/>
      <c r="N40" s="173"/>
      <c r="O40" s="173"/>
      <c r="P40" s="173"/>
      <c r="Q40" s="170"/>
      <c r="R40" s="171"/>
      <c r="S40" s="172"/>
      <c r="T40" s="173"/>
      <c r="U40" s="173"/>
      <c r="V40" s="173"/>
      <c r="W40" s="170"/>
      <c r="X40" s="171"/>
      <c r="Y40" s="172"/>
      <c r="Z40" s="173"/>
      <c r="AA40" s="173"/>
      <c r="AB40" s="173"/>
      <c r="AC40" s="170"/>
      <c r="AD40" s="171"/>
      <c r="AE40" s="172"/>
      <c r="AF40" s="173"/>
      <c r="AG40" s="173"/>
      <c r="AH40" s="173"/>
      <c r="AI40" s="170"/>
      <c r="AJ40" s="171"/>
      <c r="AK40" s="172"/>
      <c r="AL40" s="170"/>
      <c r="AM40" s="171"/>
      <c r="AN40" s="172"/>
      <c r="AO40" s="165"/>
      <c r="AP40" s="175"/>
      <c r="AQ40" s="175"/>
      <c r="AR40" s="152"/>
    </row>
    <row r="41" spans="1:44" ht="18.75" customHeight="1">
      <c r="A41" s="153"/>
      <c r="B41" s="153"/>
      <c r="C41" s="153"/>
      <c r="D41" s="165"/>
      <c r="E41" s="170"/>
      <c r="F41" s="171"/>
      <c r="G41" s="172"/>
      <c r="H41" s="173"/>
      <c r="I41" s="173"/>
      <c r="J41" s="173"/>
      <c r="K41" s="170"/>
      <c r="L41" s="171"/>
      <c r="M41" s="172"/>
      <c r="N41" s="173"/>
      <c r="O41" s="173"/>
      <c r="P41" s="173"/>
      <c r="Q41" s="170"/>
      <c r="R41" s="171"/>
      <c r="S41" s="172"/>
      <c r="T41" s="173"/>
      <c r="U41" s="173"/>
      <c r="V41" s="173"/>
      <c r="W41" s="170"/>
      <c r="X41" s="171"/>
      <c r="Y41" s="172"/>
      <c r="Z41" s="173"/>
      <c r="AA41" s="173"/>
      <c r="AB41" s="173"/>
      <c r="AC41" s="170"/>
      <c r="AD41" s="171"/>
      <c r="AE41" s="172"/>
      <c r="AF41" s="173"/>
      <c r="AG41" s="173"/>
      <c r="AH41" s="173"/>
      <c r="AI41" s="170"/>
      <c r="AJ41" s="171"/>
      <c r="AK41" s="172"/>
      <c r="AL41" s="170"/>
      <c r="AM41" s="171"/>
      <c r="AN41" s="172"/>
      <c r="AO41" s="165"/>
      <c r="AP41" s="175"/>
      <c r="AQ41" s="175"/>
      <c r="AR41" s="152"/>
    </row>
    <row r="42" spans="1:44" ht="18.75" customHeight="1">
      <c r="A42" s="153"/>
      <c r="B42" s="153"/>
      <c r="C42" s="153"/>
      <c r="D42" s="165"/>
      <c r="E42" s="170"/>
      <c r="F42" s="171"/>
      <c r="G42" s="172"/>
      <c r="H42" s="173"/>
      <c r="I42" s="173"/>
      <c r="J42" s="173"/>
      <c r="K42" s="170"/>
      <c r="L42" s="171"/>
      <c r="M42" s="172"/>
      <c r="N42" s="173"/>
      <c r="O42" s="173"/>
      <c r="P42" s="173"/>
      <c r="Q42" s="170"/>
      <c r="R42" s="171"/>
      <c r="S42" s="172"/>
      <c r="T42" s="173"/>
      <c r="U42" s="173"/>
      <c r="V42" s="173"/>
      <c r="W42" s="170"/>
      <c r="X42" s="171"/>
      <c r="Y42" s="172"/>
      <c r="Z42" s="173"/>
      <c r="AA42" s="173"/>
      <c r="AB42" s="173"/>
      <c r="AC42" s="170"/>
      <c r="AD42" s="171"/>
      <c r="AE42" s="172"/>
      <c r="AF42" s="173"/>
      <c r="AG42" s="173"/>
      <c r="AH42" s="173"/>
      <c r="AI42" s="170"/>
      <c r="AJ42" s="171"/>
      <c r="AK42" s="172"/>
      <c r="AL42" s="170"/>
      <c r="AM42" s="171"/>
      <c r="AN42" s="172"/>
      <c r="AO42" s="165"/>
      <c r="AP42" s="175"/>
      <c r="AQ42" s="175"/>
      <c r="AR42" s="152"/>
    </row>
    <row r="43" spans="1:44" ht="18.75" customHeight="1">
      <c r="A43" s="153"/>
      <c r="B43" s="153"/>
      <c r="C43" s="153"/>
      <c r="D43" s="165"/>
      <c r="E43" s="170"/>
      <c r="F43" s="171"/>
      <c r="G43" s="172"/>
      <c r="H43" s="173"/>
      <c r="I43" s="173"/>
      <c r="J43" s="173"/>
      <c r="K43" s="170"/>
      <c r="L43" s="171"/>
      <c r="M43" s="172"/>
      <c r="N43" s="173"/>
      <c r="O43" s="173"/>
      <c r="P43" s="173"/>
      <c r="Q43" s="170"/>
      <c r="R43" s="171"/>
      <c r="S43" s="172"/>
      <c r="T43" s="173"/>
      <c r="U43" s="173"/>
      <c r="V43" s="173"/>
      <c r="W43" s="170"/>
      <c r="X43" s="171"/>
      <c r="Y43" s="172"/>
      <c r="Z43" s="173"/>
      <c r="AA43" s="173"/>
      <c r="AB43" s="173"/>
      <c r="AC43" s="170"/>
      <c r="AD43" s="171"/>
      <c r="AE43" s="172"/>
      <c r="AF43" s="173"/>
      <c r="AG43" s="173"/>
      <c r="AH43" s="173"/>
      <c r="AI43" s="170"/>
      <c r="AJ43" s="171"/>
      <c r="AK43" s="172"/>
      <c r="AL43" s="170"/>
      <c r="AM43" s="171"/>
      <c r="AN43" s="172"/>
      <c r="AO43" s="165"/>
      <c r="AP43" s="175"/>
      <c r="AQ43" s="175"/>
      <c r="AR43" s="152"/>
    </row>
    <row r="44" spans="1:44" ht="18.75" customHeight="1">
      <c r="A44" s="153"/>
      <c r="B44" s="153"/>
      <c r="C44" s="153"/>
      <c r="D44" s="165"/>
      <c r="E44" s="170"/>
      <c r="F44" s="171"/>
      <c r="G44" s="172"/>
      <c r="H44" s="173"/>
      <c r="I44" s="173"/>
      <c r="J44" s="173"/>
      <c r="K44" s="170"/>
      <c r="L44" s="171"/>
      <c r="M44" s="172"/>
      <c r="N44" s="173"/>
      <c r="O44" s="173"/>
      <c r="P44" s="173"/>
      <c r="Q44" s="170"/>
      <c r="R44" s="171"/>
      <c r="S44" s="172"/>
      <c r="T44" s="173"/>
      <c r="U44" s="173"/>
      <c r="V44" s="173"/>
      <c r="W44" s="170"/>
      <c r="X44" s="171"/>
      <c r="Y44" s="172"/>
      <c r="Z44" s="173"/>
      <c r="AA44" s="173"/>
      <c r="AB44" s="173"/>
      <c r="AC44" s="170"/>
      <c r="AD44" s="171"/>
      <c r="AE44" s="172"/>
      <c r="AF44" s="173"/>
      <c r="AG44" s="173"/>
      <c r="AH44" s="173"/>
      <c r="AI44" s="170"/>
      <c r="AJ44" s="171"/>
      <c r="AK44" s="172"/>
      <c r="AL44" s="170"/>
      <c r="AM44" s="171"/>
      <c r="AN44" s="172"/>
      <c r="AO44" s="165"/>
      <c r="AP44" s="175"/>
      <c r="AQ44" s="175"/>
      <c r="AR44" s="152"/>
    </row>
    <row r="45" spans="1:44" ht="18.75" customHeight="1">
      <c r="A45" s="153"/>
      <c r="B45" s="153"/>
      <c r="C45" s="153"/>
      <c r="D45" s="165"/>
      <c r="E45" s="170"/>
      <c r="F45" s="171"/>
      <c r="G45" s="172"/>
      <c r="H45" s="173"/>
      <c r="I45" s="173"/>
      <c r="J45" s="173"/>
      <c r="K45" s="170"/>
      <c r="L45" s="171"/>
      <c r="M45" s="172"/>
      <c r="N45" s="173"/>
      <c r="O45" s="173"/>
      <c r="P45" s="173"/>
      <c r="Q45" s="170"/>
      <c r="R45" s="171"/>
      <c r="S45" s="172"/>
      <c r="T45" s="173"/>
      <c r="U45" s="173"/>
      <c r="V45" s="173"/>
      <c r="W45" s="170"/>
      <c r="X45" s="171"/>
      <c r="Y45" s="172"/>
      <c r="Z45" s="173"/>
      <c r="AA45" s="173"/>
      <c r="AB45" s="173"/>
      <c r="AC45" s="170"/>
      <c r="AD45" s="171"/>
      <c r="AE45" s="172"/>
      <c r="AF45" s="173"/>
      <c r="AG45" s="173"/>
      <c r="AH45" s="173"/>
      <c r="AI45" s="170"/>
      <c r="AJ45" s="171"/>
      <c r="AK45" s="172"/>
      <c r="AL45" s="170"/>
      <c r="AM45" s="171"/>
      <c r="AN45" s="172"/>
      <c r="AO45" s="165"/>
      <c r="AP45" s="175"/>
      <c r="AQ45" s="175"/>
      <c r="AR45" s="152"/>
    </row>
    <row r="46" spans="1:44" ht="18.75" customHeight="1">
      <c r="A46" s="153"/>
      <c r="B46" s="153"/>
      <c r="C46" s="153"/>
      <c r="D46" s="165"/>
      <c r="E46" s="170"/>
      <c r="F46" s="171"/>
      <c r="G46" s="172"/>
      <c r="H46" s="173"/>
      <c r="I46" s="173"/>
      <c r="J46" s="173"/>
      <c r="K46" s="170"/>
      <c r="L46" s="171"/>
      <c r="M46" s="172"/>
      <c r="N46" s="173"/>
      <c r="O46" s="173"/>
      <c r="P46" s="173"/>
      <c r="Q46" s="170"/>
      <c r="R46" s="171"/>
      <c r="S46" s="172"/>
      <c r="T46" s="173"/>
      <c r="U46" s="173"/>
      <c r="V46" s="173"/>
      <c r="W46" s="170"/>
      <c r="X46" s="171"/>
      <c r="Y46" s="172"/>
      <c r="Z46" s="173"/>
      <c r="AA46" s="173"/>
      <c r="AB46" s="173"/>
      <c r="AC46" s="170"/>
      <c r="AD46" s="171"/>
      <c r="AE46" s="172"/>
      <c r="AF46" s="173"/>
      <c r="AG46" s="173"/>
      <c r="AH46" s="173"/>
      <c r="AI46" s="170"/>
      <c r="AJ46" s="171"/>
      <c r="AK46" s="172"/>
      <c r="AL46" s="170"/>
      <c r="AM46" s="171"/>
      <c r="AN46" s="172"/>
      <c r="AO46" s="165"/>
      <c r="AP46" s="175"/>
      <c r="AQ46" s="175"/>
      <c r="AR46" s="152"/>
    </row>
    <row r="47" spans="1:44" ht="18.75" customHeight="1">
      <c r="A47" s="153"/>
      <c r="B47" s="153"/>
      <c r="C47" s="153"/>
      <c r="D47" s="165"/>
      <c r="E47" s="170"/>
      <c r="F47" s="171"/>
      <c r="G47" s="172"/>
      <c r="H47" s="173"/>
      <c r="I47" s="173"/>
      <c r="J47" s="173"/>
      <c r="K47" s="170"/>
      <c r="L47" s="171"/>
      <c r="M47" s="172"/>
      <c r="N47" s="173"/>
      <c r="O47" s="173"/>
      <c r="P47" s="173"/>
      <c r="Q47" s="170"/>
      <c r="R47" s="171"/>
      <c r="S47" s="172"/>
      <c r="T47" s="173"/>
      <c r="U47" s="173"/>
      <c r="V47" s="173"/>
      <c r="W47" s="170"/>
      <c r="X47" s="171"/>
      <c r="Y47" s="172"/>
      <c r="Z47" s="173"/>
      <c r="AA47" s="173"/>
      <c r="AB47" s="173"/>
      <c r="AC47" s="170"/>
      <c r="AD47" s="171"/>
      <c r="AE47" s="172"/>
      <c r="AF47" s="173"/>
      <c r="AG47" s="173"/>
      <c r="AH47" s="173"/>
      <c r="AI47" s="170"/>
      <c r="AJ47" s="171"/>
      <c r="AK47" s="172"/>
      <c r="AL47" s="170"/>
      <c r="AM47" s="171"/>
      <c r="AN47" s="172"/>
      <c r="AO47" s="165"/>
      <c r="AP47" s="175"/>
      <c r="AQ47" s="175"/>
      <c r="AR47" s="152"/>
    </row>
    <row r="48" spans="1:44" ht="18.75" customHeight="1">
      <c r="A48" s="153"/>
      <c r="B48" s="153"/>
      <c r="C48" s="153"/>
      <c r="D48" s="165"/>
      <c r="E48" s="170"/>
      <c r="F48" s="171"/>
      <c r="G48" s="172"/>
      <c r="H48" s="173"/>
      <c r="I48" s="173"/>
      <c r="J48" s="173"/>
      <c r="K48" s="170"/>
      <c r="L48" s="171"/>
      <c r="M48" s="172"/>
      <c r="N48" s="173"/>
      <c r="O48" s="173"/>
      <c r="P48" s="173"/>
      <c r="Q48" s="170"/>
      <c r="R48" s="171"/>
      <c r="S48" s="172"/>
      <c r="T48" s="173"/>
      <c r="U48" s="173"/>
      <c r="V48" s="173"/>
      <c r="W48" s="170"/>
      <c r="X48" s="171"/>
      <c r="Y48" s="172"/>
      <c r="Z48" s="173"/>
      <c r="AA48" s="173"/>
      <c r="AB48" s="173"/>
      <c r="AC48" s="170"/>
      <c r="AD48" s="171"/>
      <c r="AE48" s="172"/>
      <c r="AF48" s="173"/>
      <c r="AG48" s="173"/>
      <c r="AH48" s="173"/>
      <c r="AI48" s="170"/>
      <c r="AJ48" s="171"/>
      <c r="AK48" s="172"/>
      <c r="AL48" s="170"/>
      <c r="AM48" s="171"/>
      <c r="AN48" s="172"/>
      <c r="AO48" s="165"/>
      <c r="AP48" s="175"/>
      <c r="AQ48" s="175"/>
      <c r="AR48" s="152"/>
    </row>
    <row r="49" spans="1:44" ht="18.75" customHeight="1">
      <c r="A49" s="153"/>
      <c r="B49" s="153"/>
      <c r="C49" s="153"/>
      <c r="D49" s="165"/>
      <c r="E49" s="170"/>
      <c r="F49" s="171"/>
      <c r="G49" s="172"/>
      <c r="H49" s="173"/>
      <c r="I49" s="173"/>
      <c r="J49" s="173"/>
      <c r="K49" s="170"/>
      <c r="L49" s="171"/>
      <c r="M49" s="172"/>
      <c r="N49" s="173"/>
      <c r="O49" s="173"/>
      <c r="P49" s="173"/>
      <c r="Q49" s="170"/>
      <c r="R49" s="171"/>
      <c r="S49" s="172"/>
      <c r="T49" s="173"/>
      <c r="U49" s="173"/>
      <c r="V49" s="173"/>
      <c r="W49" s="170"/>
      <c r="X49" s="171"/>
      <c r="Y49" s="172"/>
      <c r="Z49" s="173"/>
      <c r="AA49" s="173"/>
      <c r="AB49" s="173"/>
      <c r="AC49" s="170"/>
      <c r="AD49" s="171"/>
      <c r="AE49" s="172"/>
      <c r="AF49" s="173"/>
      <c r="AG49" s="173"/>
      <c r="AH49" s="173"/>
      <c r="AI49" s="170"/>
      <c r="AJ49" s="171"/>
      <c r="AK49" s="172"/>
      <c r="AL49" s="170"/>
      <c r="AM49" s="171"/>
      <c r="AN49" s="172"/>
      <c r="AO49" s="165"/>
      <c r="AP49" s="175"/>
      <c r="AQ49" s="175"/>
      <c r="AR49" s="152"/>
    </row>
    <row r="50" spans="1:44" ht="18.75" customHeight="1">
      <c r="A50" s="153"/>
      <c r="B50" s="153"/>
      <c r="C50" s="153"/>
      <c r="D50" s="165"/>
      <c r="E50" s="170"/>
      <c r="F50" s="171"/>
      <c r="G50" s="172"/>
      <c r="H50" s="173"/>
      <c r="I50" s="173"/>
      <c r="J50" s="173"/>
      <c r="K50" s="170"/>
      <c r="L50" s="171"/>
      <c r="M50" s="172"/>
      <c r="N50" s="173"/>
      <c r="O50" s="173"/>
      <c r="P50" s="173"/>
      <c r="Q50" s="170"/>
      <c r="R50" s="171"/>
      <c r="S50" s="172"/>
      <c r="T50" s="173"/>
      <c r="U50" s="173"/>
      <c r="V50" s="173"/>
      <c r="W50" s="170"/>
      <c r="X50" s="171"/>
      <c r="Y50" s="172"/>
      <c r="Z50" s="173"/>
      <c r="AA50" s="173"/>
      <c r="AB50" s="173"/>
      <c r="AC50" s="170"/>
      <c r="AD50" s="171"/>
      <c r="AE50" s="172"/>
      <c r="AF50" s="173"/>
      <c r="AG50" s="173"/>
      <c r="AH50" s="173"/>
      <c r="AI50" s="170"/>
      <c r="AJ50" s="171"/>
      <c r="AK50" s="172"/>
      <c r="AL50" s="170"/>
      <c r="AM50" s="171"/>
      <c r="AN50" s="172"/>
      <c r="AO50" s="165"/>
      <c r="AP50" s="175"/>
      <c r="AQ50" s="175"/>
      <c r="AR50" s="152"/>
    </row>
    <row r="51" spans="1:44" ht="18.75" customHeight="1">
      <c r="A51" s="153"/>
      <c r="B51" s="153"/>
      <c r="C51" s="153"/>
      <c r="D51" s="165"/>
      <c r="E51" s="170"/>
      <c r="F51" s="171"/>
      <c r="G51" s="172"/>
      <c r="H51" s="173"/>
      <c r="I51" s="173"/>
      <c r="J51" s="173"/>
      <c r="K51" s="170"/>
      <c r="L51" s="171"/>
      <c r="M51" s="172"/>
      <c r="N51" s="173"/>
      <c r="O51" s="173"/>
      <c r="P51" s="173"/>
      <c r="Q51" s="170"/>
      <c r="R51" s="171"/>
      <c r="S51" s="172"/>
      <c r="T51" s="173"/>
      <c r="U51" s="173"/>
      <c r="V51" s="173"/>
      <c r="W51" s="170"/>
      <c r="X51" s="171"/>
      <c r="Y51" s="172"/>
      <c r="Z51" s="173"/>
      <c r="AA51" s="173"/>
      <c r="AB51" s="173"/>
      <c r="AC51" s="170"/>
      <c r="AD51" s="171"/>
      <c r="AE51" s="172"/>
      <c r="AF51" s="173"/>
      <c r="AG51" s="173"/>
      <c r="AH51" s="173"/>
      <c r="AI51" s="170"/>
      <c r="AJ51" s="171"/>
      <c r="AK51" s="172"/>
      <c r="AL51" s="170"/>
      <c r="AM51" s="171"/>
      <c r="AN51" s="172"/>
      <c r="AO51" s="165"/>
      <c r="AP51" s="175"/>
      <c r="AQ51" s="175"/>
      <c r="AR51" s="152"/>
    </row>
    <row r="52" spans="1:44" ht="18.75" customHeight="1">
      <c r="A52" s="153"/>
      <c r="B52" s="153"/>
      <c r="C52" s="153"/>
      <c r="D52" s="165"/>
      <c r="E52" s="170"/>
      <c r="F52" s="171"/>
      <c r="G52" s="172"/>
      <c r="H52" s="173"/>
      <c r="I52" s="173"/>
      <c r="J52" s="173"/>
      <c r="K52" s="170"/>
      <c r="L52" s="171"/>
      <c r="M52" s="172"/>
      <c r="N52" s="173"/>
      <c r="O52" s="173"/>
      <c r="P52" s="173"/>
      <c r="Q52" s="170"/>
      <c r="R52" s="171"/>
      <c r="S52" s="172"/>
      <c r="T52" s="173"/>
      <c r="U52" s="173"/>
      <c r="V52" s="173"/>
      <c r="W52" s="170"/>
      <c r="X52" s="171"/>
      <c r="Y52" s="172"/>
      <c r="Z52" s="173"/>
      <c r="AA52" s="173"/>
      <c r="AB52" s="173"/>
      <c r="AC52" s="170"/>
      <c r="AD52" s="171"/>
      <c r="AE52" s="172"/>
      <c r="AF52" s="173"/>
      <c r="AG52" s="173"/>
      <c r="AH52" s="173"/>
      <c r="AI52" s="170"/>
      <c r="AJ52" s="171"/>
      <c r="AK52" s="172"/>
      <c r="AL52" s="170"/>
      <c r="AM52" s="171"/>
      <c r="AN52" s="172"/>
      <c r="AO52" s="165"/>
      <c r="AP52" s="175"/>
      <c r="AQ52" s="175"/>
      <c r="AR52" s="152"/>
    </row>
    <row r="53" spans="1:44" ht="18.75" customHeight="1">
      <c r="A53" s="153"/>
      <c r="B53" s="153"/>
      <c r="C53" s="153"/>
      <c r="D53" s="165"/>
      <c r="E53" s="170"/>
      <c r="F53" s="171"/>
      <c r="G53" s="172"/>
      <c r="H53" s="173"/>
      <c r="I53" s="173"/>
      <c r="J53" s="173"/>
      <c r="K53" s="170"/>
      <c r="L53" s="171"/>
      <c r="M53" s="172"/>
      <c r="N53" s="173"/>
      <c r="O53" s="173"/>
      <c r="P53" s="173"/>
      <c r="Q53" s="170"/>
      <c r="R53" s="171"/>
      <c r="S53" s="172"/>
      <c r="T53" s="173"/>
      <c r="U53" s="173"/>
      <c r="V53" s="173"/>
      <c r="W53" s="170"/>
      <c r="X53" s="171"/>
      <c r="Y53" s="172"/>
      <c r="Z53" s="173"/>
      <c r="AA53" s="173"/>
      <c r="AB53" s="173"/>
      <c r="AC53" s="170"/>
      <c r="AD53" s="171"/>
      <c r="AE53" s="172"/>
      <c r="AF53" s="173"/>
      <c r="AG53" s="173"/>
      <c r="AH53" s="173"/>
      <c r="AI53" s="170"/>
      <c r="AJ53" s="171"/>
      <c r="AK53" s="172"/>
      <c r="AL53" s="170"/>
      <c r="AM53" s="171"/>
      <c r="AN53" s="172"/>
      <c r="AO53" s="165"/>
      <c r="AP53" s="175"/>
      <c r="AQ53" s="175"/>
      <c r="AR53" s="152"/>
    </row>
    <row r="54" spans="1:44" ht="12.7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76"/>
      <c r="AQ54" s="177"/>
      <c r="AR54" s="165"/>
    </row>
    <row r="55" spans="1:44" ht="12.7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76"/>
      <c r="AQ55" s="177"/>
      <c r="AR55" s="165"/>
    </row>
    <row r="56" spans="1:44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76"/>
      <c r="AQ56" s="177"/>
      <c r="AR56" s="165"/>
    </row>
    <row r="57" spans="1:44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76"/>
      <c r="AQ57" s="177"/>
      <c r="AR57" s="165"/>
    </row>
    <row r="58" spans="1:44" ht="12.7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76"/>
      <c r="AQ58" s="177"/>
      <c r="AR58" s="165"/>
    </row>
    <row r="59" spans="1:44" ht="12.7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76"/>
      <c r="AQ59" s="177"/>
      <c r="AR59" s="165"/>
    </row>
    <row r="60" spans="1:44" ht="12.7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76"/>
      <c r="AQ60" s="177"/>
      <c r="AR60" s="165"/>
    </row>
    <row r="61" spans="1:44" ht="12.7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76"/>
      <c r="AQ61" s="177"/>
      <c r="AR61" s="165"/>
    </row>
    <row r="62" spans="1:44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76"/>
      <c r="AQ62" s="177"/>
      <c r="AR62" s="165"/>
    </row>
    <row r="63" spans="1:44" ht="12.7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76"/>
      <c r="AQ63" s="177"/>
      <c r="AR63" s="165"/>
    </row>
    <row r="64" spans="1:44" ht="12.7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76"/>
      <c r="AQ64" s="177"/>
      <c r="AR64" s="165"/>
    </row>
    <row r="65" spans="1:44" ht="12.7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76"/>
      <c r="AQ65" s="177"/>
      <c r="AR65" s="165"/>
    </row>
    <row r="66" spans="1:44" ht="12.7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76"/>
      <c r="AQ66" s="177"/>
      <c r="AR66" s="165"/>
    </row>
    <row r="67" spans="1:44" ht="12.75">
      <c r="A67" s="178"/>
      <c r="B67" s="178"/>
      <c r="C67" s="17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76"/>
      <c r="AQ67" s="177"/>
      <c r="AR67" s="165"/>
    </row>
    <row r="68" spans="1:44" ht="12.75">
      <c r="A68" s="178"/>
      <c r="B68" s="178"/>
      <c r="C68" s="178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76"/>
      <c r="AQ68" s="177"/>
      <c r="AR68" s="165"/>
    </row>
    <row r="69" spans="1:44" ht="12.75">
      <c r="A69" s="178"/>
      <c r="B69" s="178"/>
      <c r="C69" s="17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76"/>
      <c r="AQ69" s="177"/>
      <c r="AR69" s="165"/>
    </row>
    <row r="70" spans="1:44" ht="12.75">
      <c r="A70" s="178"/>
      <c r="B70" s="178"/>
      <c r="C70" s="17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76"/>
      <c r="AQ70" s="177"/>
      <c r="AR70" s="165"/>
    </row>
    <row r="71" spans="1:44" ht="12.75">
      <c r="A71" s="178"/>
      <c r="B71" s="178"/>
      <c r="C71" s="178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76"/>
      <c r="AQ71" s="177"/>
      <c r="AR71" s="165"/>
    </row>
    <row r="72" spans="1:44" ht="12.75">
      <c r="A72" s="178"/>
      <c r="B72" s="178"/>
      <c r="C72" s="17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76"/>
      <c r="AQ72" s="177"/>
      <c r="AR72" s="165"/>
    </row>
    <row r="73" spans="1:44" ht="12.75">
      <c r="A73" s="178"/>
      <c r="B73" s="178"/>
      <c r="C73" s="17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76"/>
      <c r="AQ73" s="177"/>
      <c r="AR73" s="165"/>
    </row>
    <row r="74" spans="1:44" ht="12.75">
      <c r="A74" s="178"/>
      <c r="B74" s="178"/>
      <c r="C74" s="178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76"/>
      <c r="AQ74" s="177"/>
      <c r="AR74" s="165"/>
    </row>
  </sheetData>
  <sheetProtection/>
  <mergeCells count="2">
    <mergeCell ref="AP5:AR5"/>
    <mergeCell ref="AP19:AR19"/>
  </mergeCells>
  <conditionalFormatting sqref="E22:AN31">
    <cfRule type="cellIs" priority="1" dxfId="1" operator="equal" stopIfTrue="1">
      <formula>"o"</formula>
    </cfRule>
    <cfRule type="cellIs" priority="2" dxfId="0" operator="equal" stopIfTrue="1">
      <formula>"x"</formula>
    </cfRule>
  </conditionalFormatting>
  <conditionalFormatting sqref="A8:AN12">
    <cfRule type="cellIs" priority="3" dxfId="1" operator="equal" stopIfTrue="1">
      <formula>"o"</formula>
    </cfRule>
    <cfRule type="cellIs" priority="4" dxfId="0" operator="equal" stopIfTrue="1">
      <formula>"x"</formula>
    </cfRule>
  </conditionalFormatting>
  <printOptions/>
  <pageMargins left="0.22" right="0.29" top="1" bottom="1" header="0.4921259845" footer="0.4921259845"/>
  <pageSetup fitToHeight="1" fitToWidth="1" horizontalDpi="300" verticalDpi="300" orientation="landscape" paperSize="9" scale="82" r:id="rId2"/>
  <headerFooter alignWithMargins="0">
    <oddFooter>&amp;LГлавный судья соревнований&amp;CДата:&amp;RФедерация Роллер  Спорта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1" sqref="A1:AR2"/>
    </sheetView>
  </sheetViews>
  <sheetFormatPr defaultColWidth="11.28125" defaultRowHeight="12.75"/>
  <cols>
    <col min="1" max="1" width="12.28125" style="5" customWidth="1"/>
    <col min="2" max="2" width="12.7109375" style="5" customWidth="1"/>
    <col min="3" max="3" width="9.57421875" style="5" customWidth="1"/>
    <col min="4" max="4" width="3.28125" style="21" customWidth="1"/>
    <col min="5" max="5" width="4.7109375" style="21" customWidth="1"/>
    <col min="6" max="7" width="3.7109375" style="21" customWidth="1"/>
    <col min="8" max="8" width="4.7109375" style="21" customWidth="1"/>
    <col min="9" max="10" width="3.7109375" style="21" customWidth="1"/>
    <col min="11" max="11" width="4.7109375" style="21" customWidth="1"/>
    <col min="12" max="13" width="3.7109375" style="21" customWidth="1"/>
    <col min="14" max="14" width="4.7109375" style="21" customWidth="1"/>
    <col min="15" max="16" width="3.7109375" style="21" customWidth="1"/>
    <col min="17" max="18" width="4.7109375" style="21" customWidth="1"/>
    <col min="19" max="19" width="3.7109375" style="21" customWidth="1"/>
    <col min="20" max="20" width="4.7109375" style="21" customWidth="1"/>
    <col min="21" max="22" width="3.7109375" style="21" customWidth="1"/>
    <col min="23" max="23" width="4.7109375" style="21" customWidth="1"/>
    <col min="24" max="25" width="3.7109375" style="21" customWidth="1"/>
    <col min="26" max="26" width="4.7109375" style="21" customWidth="1"/>
    <col min="27" max="28" width="3.7109375" style="21" customWidth="1"/>
    <col min="29" max="29" width="4.7109375" style="21" customWidth="1"/>
    <col min="30" max="31" width="3.7109375" style="21" customWidth="1"/>
    <col min="32" max="32" width="4.7109375" style="21" customWidth="1"/>
    <col min="33" max="40" width="3.710937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4" ht="23.25">
      <c r="A1" s="59"/>
      <c r="B1" s="60"/>
      <c r="C1" s="60"/>
      <c r="D1" s="40"/>
      <c r="E1" s="48"/>
      <c r="F1" s="60"/>
      <c r="G1" s="60"/>
      <c r="H1" s="42"/>
      <c r="I1" s="42"/>
      <c r="J1" s="42"/>
      <c r="K1" s="42"/>
      <c r="L1" s="42"/>
      <c r="M1" s="42"/>
      <c r="N1" s="48" t="str">
        <f>V!$E$17</f>
        <v>Чемпионат Федерации по фристайлу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0"/>
      <c r="AO1" s="42"/>
      <c r="AP1" s="42"/>
      <c r="AQ1" s="42"/>
      <c r="AR1" s="272"/>
    </row>
    <row r="2" spans="1:44" ht="24" thickBot="1">
      <c r="A2" s="61"/>
      <c r="B2" s="62"/>
      <c r="C2" s="62"/>
      <c r="D2" s="44"/>
      <c r="E2" s="49"/>
      <c r="F2" s="62"/>
      <c r="G2" s="62"/>
      <c r="H2" s="46"/>
      <c r="I2" s="46"/>
      <c r="J2" s="46"/>
      <c r="K2" s="46"/>
      <c r="L2" s="46"/>
      <c r="M2" s="46"/>
      <c r="N2" s="49" t="str">
        <f>V!$E$18</f>
        <v>Москва, 25-26.07.2009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4"/>
      <c r="AO2" s="46"/>
      <c r="AP2" s="46"/>
      <c r="AQ2" s="46"/>
      <c r="AR2" s="273"/>
    </row>
    <row r="3" spans="1:3" ht="12.75">
      <c r="A3" s="21"/>
      <c r="B3" s="21"/>
      <c r="C3" s="21"/>
    </row>
    <row r="4" spans="1:3" ht="16.5" thickBot="1">
      <c r="A4" s="122"/>
      <c r="B4" s="21"/>
      <c r="C4" s="21"/>
    </row>
    <row r="5" spans="1:44" ht="26.25" thickBot="1">
      <c r="A5" s="32" t="s">
        <v>66</v>
      </c>
      <c r="B5" s="32" t="s">
        <v>65</v>
      </c>
      <c r="C5" s="32" t="s">
        <v>71</v>
      </c>
      <c r="D5" s="1"/>
      <c r="E5" s="179">
        <v>160</v>
      </c>
      <c r="F5" s="180">
        <f>E5</f>
        <v>160</v>
      </c>
      <c r="G5" s="181">
        <f>F5</f>
        <v>160</v>
      </c>
      <c r="H5" s="182">
        <v>170</v>
      </c>
      <c r="I5" s="180">
        <f>H5</f>
        <v>170</v>
      </c>
      <c r="J5" s="181">
        <f>I5</f>
        <v>170</v>
      </c>
      <c r="K5" s="179">
        <v>180</v>
      </c>
      <c r="L5" s="180">
        <f>K5</f>
        <v>180</v>
      </c>
      <c r="M5" s="181">
        <f>L5</f>
        <v>180</v>
      </c>
      <c r="N5" s="182">
        <v>190</v>
      </c>
      <c r="O5" s="180">
        <f>N5</f>
        <v>190</v>
      </c>
      <c r="P5" s="181">
        <f>O5</f>
        <v>190</v>
      </c>
      <c r="Q5" s="179">
        <v>195</v>
      </c>
      <c r="R5" s="180">
        <f>Q5</f>
        <v>195</v>
      </c>
      <c r="S5" s="181">
        <f>R5</f>
        <v>195</v>
      </c>
      <c r="T5" s="182">
        <v>200</v>
      </c>
      <c r="U5" s="180">
        <f>T5</f>
        <v>200</v>
      </c>
      <c r="V5" s="181">
        <f>U5</f>
        <v>200</v>
      </c>
      <c r="W5" s="179">
        <v>205</v>
      </c>
      <c r="X5" s="180">
        <f>W5</f>
        <v>205</v>
      </c>
      <c r="Y5" s="181">
        <f>X5</f>
        <v>205</v>
      </c>
      <c r="Z5" s="182"/>
      <c r="AA5" s="180">
        <f>Z5</f>
        <v>0</v>
      </c>
      <c r="AB5" s="181">
        <f>AA5</f>
        <v>0</v>
      </c>
      <c r="AC5" s="179"/>
      <c r="AD5" s="180">
        <f>AC5</f>
        <v>0</v>
      </c>
      <c r="AE5" s="181">
        <f>AD5</f>
        <v>0</v>
      </c>
      <c r="AF5" s="182"/>
      <c r="AG5" s="180">
        <f>AF5</f>
        <v>0</v>
      </c>
      <c r="AH5" s="181">
        <f>AG5</f>
        <v>0</v>
      </c>
      <c r="AI5" s="179"/>
      <c r="AJ5" s="180">
        <f>AI5</f>
        <v>0</v>
      </c>
      <c r="AK5" s="181">
        <f>AJ5</f>
        <v>0</v>
      </c>
      <c r="AL5" s="179"/>
      <c r="AM5" s="180">
        <f>AL5</f>
        <v>0</v>
      </c>
      <c r="AN5" s="181">
        <f>AM5</f>
        <v>0</v>
      </c>
      <c r="AO5" s="1"/>
      <c r="AP5" s="381" t="s">
        <v>114</v>
      </c>
      <c r="AQ5" s="382"/>
      <c r="AR5" s="383"/>
    </row>
    <row r="6" spans="1:44" ht="12.75">
      <c r="A6" s="68"/>
      <c r="B6" s="68"/>
      <c r="C6" s="68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0" t="s">
        <v>113</v>
      </c>
      <c r="AQ6" s="250" t="s">
        <v>115</v>
      </c>
      <c r="AR6" s="111" t="s">
        <v>83</v>
      </c>
    </row>
    <row r="7" spans="1:3" ht="15.75">
      <c r="A7" s="122" t="s">
        <v>111</v>
      </c>
      <c r="B7" s="1"/>
      <c r="C7" s="1"/>
    </row>
    <row r="8" spans="1:44" ht="18.75" customHeight="1">
      <c r="A8" s="153"/>
      <c r="B8" s="153"/>
      <c r="C8" s="153"/>
      <c r="D8" s="165"/>
      <c r="E8" s="170"/>
      <c r="F8" s="171"/>
      <c r="G8" s="172"/>
      <c r="H8" s="173"/>
      <c r="I8" s="173"/>
      <c r="J8" s="173"/>
      <c r="K8" s="170"/>
      <c r="L8" s="171"/>
      <c r="M8" s="172"/>
      <c r="N8" s="173"/>
      <c r="O8" s="173"/>
      <c r="P8" s="173"/>
      <c r="Q8" s="170"/>
      <c r="R8" s="171"/>
      <c r="S8" s="172"/>
      <c r="T8" s="173"/>
      <c r="U8" s="173"/>
      <c r="V8" s="173"/>
      <c r="W8" s="170"/>
      <c r="X8" s="171"/>
      <c r="Y8" s="172"/>
      <c r="Z8" s="173"/>
      <c r="AA8" s="173"/>
      <c r="AB8" s="173"/>
      <c r="AC8" s="170"/>
      <c r="AD8" s="171"/>
      <c r="AE8" s="172"/>
      <c r="AF8" s="173"/>
      <c r="AG8" s="173"/>
      <c r="AH8" s="173"/>
      <c r="AI8" s="170"/>
      <c r="AJ8" s="171"/>
      <c r="AK8" s="172"/>
      <c r="AL8" s="170"/>
      <c r="AM8" s="171"/>
      <c r="AN8" s="172"/>
      <c r="AO8" s="165"/>
      <c r="AP8" s="174"/>
      <c r="AQ8" s="174"/>
      <c r="AR8" s="152"/>
    </row>
    <row r="9" spans="1:44" ht="18.75" customHeight="1">
      <c r="A9" s="153"/>
      <c r="B9" s="153"/>
      <c r="C9" s="153"/>
      <c r="D9" s="165"/>
      <c r="E9" s="170"/>
      <c r="F9" s="171"/>
      <c r="G9" s="172"/>
      <c r="H9" s="173"/>
      <c r="I9" s="173"/>
      <c r="J9" s="173"/>
      <c r="K9" s="170"/>
      <c r="L9" s="171"/>
      <c r="M9" s="172"/>
      <c r="N9" s="173"/>
      <c r="O9" s="173"/>
      <c r="P9" s="173"/>
      <c r="Q9" s="170"/>
      <c r="R9" s="171"/>
      <c r="S9" s="172"/>
      <c r="T9" s="173"/>
      <c r="U9" s="173"/>
      <c r="V9" s="173"/>
      <c r="W9" s="170"/>
      <c r="X9" s="171"/>
      <c r="Y9" s="172"/>
      <c r="Z9" s="173"/>
      <c r="AA9" s="173"/>
      <c r="AB9" s="173"/>
      <c r="AC9" s="170"/>
      <c r="AD9" s="171"/>
      <c r="AE9" s="172"/>
      <c r="AF9" s="173"/>
      <c r="AG9" s="173"/>
      <c r="AH9" s="173"/>
      <c r="AI9" s="170"/>
      <c r="AJ9" s="171"/>
      <c r="AK9" s="172"/>
      <c r="AL9" s="170"/>
      <c r="AM9" s="171"/>
      <c r="AN9" s="172"/>
      <c r="AO9" s="165"/>
      <c r="AP9" s="175"/>
      <c r="AQ9" s="175"/>
      <c r="AR9" s="152"/>
    </row>
    <row r="10" spans="1:44" ht="18.75" customHeight="1">
      <c r="A10" s="153"/>
      <c r="B10" s="153"/>
      <c r="C10" s="153"/>
      <c r="D10" s="165"/>
      <c r="E10" s="170"/>
      <c r="F10" s="171"/>
      <c r="G10" s="172"/>
      <c r="H10" s="173"/>
      <c r="I10" s="173"/>
      <c r="J10" s="173"/>
      <c r="K10" s="170"/>
      <c r="L10" s="171"/>
      <c r="M10" s="172"/>
      <c r="N10" s="173"/>
      <c r="O10" s="173"/>
      <c r="P10" s="173"/>
      <c r="Q10" s="170"/>
      <c r="R10" s="171"/>
      <c r="S10" s="172"/>
      <c r="T10" s="173"/>
      <c r="U10" s="173"/>
      <c r="V10" s="173"/>
      <c r="W10" s="170"/>
      <c r="X10" s="171"/>
      <c r="Y10" s="172"/>
      <c r="Z10" s="173"/>
      <c r="AA10" s="173"/>
      <c r="AB10" s="173"/>
      <c r="AC10" s="170"/>
      <c r="AD10" s="171"/>
      <c r="AE10" s="172"/>
      <c r="AF10" s="173"/>
      <c r="AG10" s="173"/>
      <c r="AH10" s="173"/>
      <c r="AI10" s="170"/>
      <c r="AJ10" s="171"/>
      <c r="AK10" s="172"/>
      <c r="AL10" s="170"/>
      <c r="AM10" s="171"/>
      <c r="AN10" s="172"/>
      <c r="AO10" s="165"/>
      <c r="AP10" s="175"/>
      <c r="AQ10" s="175"/>
      <c r="AR10" s="152"/>
    </row>
    <row r="11" spans="1:44" ht="18.75" customHeight="1">
      <c r="A11" s="153"/>
      <c r="B11" s="153"/>
      <c r="C11" s="153"/>
      <c r="D11" s="165"/>
      <c r="E11" s="170"/>
      <c r="F11" s="171"/>
      <c r="G11" s="172"/>
      <c r="H11" s="173"/>
      <c r="I11" s="173"/>
      <c r="J11" s="173"/>
      <c r="K11" s="170"/>
      <c r="L11" s="171"/>
      <c r="M11" s="172"/>
      <c r="N11" s="173"/>
      <c r="O11" s="173"/>
      <c r="P11" s="173"/>
      <c r="Q11" s="170"/>
      <c r="R11" s="171"/>
      <c r="S11" s="172"/>
      <c r="T11" s="173"/>
      <c r="U11" s="173"/>
      <c r="V11" s="173"/>
      <c r="W11" s="170"/>
      <c r="X11" s="171"/>
      <c r="Y11" s="172"/>
      <c r="Z11" s="173"/>
      <c r="AA11" s="173"/>
      <c r="AB11" s="173"/>
      <c r="AC11" s="170"/>
      <c r="AD11" s="171"/>
      <c r="AE11" s="172"/>
      <c r="AF11" s="173"/>
      <c r="AG11" s="173"/>
      <c r="AH11" s="173"/>
      <c r="AI11" s="170"/>
      <c r="AJ11" s="171"/>
      <c r="AK11" s="172"/>
      <c r="AL11" s="170"/>
      <c r="AM11" s="171"/>
      <c r="AN11" s="172"/>
      <c r="AO11" s="165"/>
      <c r="AP11" s="175"/>
      <c r="AQ11" s="175"/>
      <c r="AR11" s="152"/>
    </row>
    <row r="12" spans="1:44" ht="18.75" customHeight="1">
      <c r="A12" s="153"/>
      <c r="B12" s="153"/>
      <c r="C12" s="153"/>
      <c r="D12" s="165"/>
      <c r="E12" s="170"/>
      <c r="F12" s="171"/>
      <c r="G12" s="172"/>
      <c r="H12" s="173"/>
      <c r="I12" s="173"/>
      <c r="J12" s="173"/>
      <c r="K12" s="170"/>
      <c r="L12" s="171"/>
      <c r="M12" s="172"/>
      <c r="N12" s="173"/>
      <c r="O12" s="173"/>
      <c r="P12" s="173"/>
      <c r="Q12" s="170"/>
      <c r="R12" s="171"/>
      <c r="S12" s="172"/>
      <c r="T12" s="173"/>
      <c r="U12" s="173"/>
      <c r="V12" s="173"/>
      <c r="W12" s="170"/>
      <c r="X12" s="171"/>
      <c r="Y12" s="172"/>
      <c r="Z12" s="173"/>
      <c r="AA12" s="173"/>
      <c r="AB12" s="173"/>
      <c r="AC12" s="170"/>
      <c r="AD12" s="171"/>
      <c r="AE12" s="172"/>
      <c r="AF12" s="173"/>
      <c r="AG12" s="173"/>
      <c r="AH12" s="173"/>
      <c r="AI12" s="170"/>
      <c r="AJ12" s="171"/>
      <c r="AK12" s="172"/>
      <c r="AL12" s="170"/>
      <c r="AM12" s="171"/>
      <c r="AN12" s="172"/>
      <c r="AO12" s="165"/>
      <c r="AP12" s="175"/>
      <c r="AQ12" s="175"/>
      <c r="AR12" s="152"/>
    </row>
    <row r="13" spans="1:44" ht="18.75" customHeight="1">
      <c r="A13" s="153"/>
      <c r="B13" s="153"/>
      <c r="C13" s="153"/>
      <c r="D13" s="165"/>
      <c r="E13" s="170"/>
      <c r="F13" s="171"/>
      <c r="G13" s="172"/>
      <c r="H13" s="173"/>
      <c r="I13" s="173"/>
      <c r="J13" s="173"/>
      <c r="K13" s="170"/>
      <c r="L13" s="171"/>
      <c r="M13" s="172"/>
      <c r="N13" s="173"/>
      <c r="O13" s="173"/>
      <c r="P13" s="173"/>
      <c r="Q13" s="170"/>
      <c r="R13" s="171"/>
      <c r="S13" s="172"/>
      <c r="T13" s="173"/>
      <c r="U13" s="173"/>
      <c r="V13" s="173"/>
      <c r="W13" s="170"/>
      <c r="X13" s="171"/>
      <c r="Y13" s="172"/>
      <c r="Z13" s="173"/>
      <c r="AA13" s="173"/>
      <c r="AB13" s="173"/>
      <c r="AC13" s="170"/>
      <c r="AD13" s="171"/>
      <c r="AE13" s="172"/>
      <c r="AF13" s="173"/>
      <c r="AG13" s="173"/>
      <c r="AH13" s="173"/>
      <c r="AI13" s="170"/>
      <c r="AJ13" s="171"/>
      <c r="AK13" s="172"/>
      <c r="AL13" s="170"/>
      <c r="AM13" s="171"/>
      <c r="AN13" s="172"/>
      <c r="AO13" s="165"/>
      <c r="AP13" s="175"/>
      <c r="AQ13" s="175"/>
      <c r="AR13" s="152"/>
    </row>
    <row r="14" spans="1:44" ht="18.75" customHeight="1">
      <c r="A14" s="153"/>
      <c r="B14" s="153"/>
      <c r="C14" s="153"/>
      <c r="D14" s="165"/>
      <c r="E14" s="170"/>
      <c r="F14" s="171"/>
      <c r="G14" s="172"/>
      <c r="H14" s="173"/>
      <c r="I14" s="173"/>
      <c r="J14" s="173"/>
      <c r="K14" s="170"/>
      <c r="L14" s="171"/>
      <c r="M14" s="172"/>
      <c r="N14" s="173"/>
      <c r="O14" s="173"/>
      <c r="P14" s="173"/>
      <c r="Q14" s="170"/>
      <c r="R14" s="171"/>
      <c r="S14" s="172"/>
      <c r="T14" s="173"/>
      <c r="U14" s="173"/>
      <c r="V14" s="173"/>
      <c r="W14" s="170"/>
      <c r="X14" s="171"/>
      <c r="Y14" s="172"/>
      <c r="Z14" s="173"/>
      <c r="AA14" s="173"/>
      <c r="AB14" s="173"/>
      <c r="AC14" s="170"/>
      <c r="AD14" s="171"/>
      <c r="AE14" s="172"/>
      <c r="AF14" s="173"/>
      <c r="AG14" s="173"/>
      <c r="AH14" s="173"/>
      <c r="AI14" s="170"/>
      <c r="AJ14" s="171"/>
      <c r="AK14" s="172"/>
      <c r="AL14" s="170"/>
      <c r="AM14" s="171"/>
      <c r="AN14" s="172"/>
      <c r="AO14" s="165"/>
      <c r="AP14" s="175"/>
      <c r="AQ14" s="175"/>
      <c r="AR14" s="152"/>
    </row>
    <row r="15" spans="1:44" ht="18.75" customHeight="1">
      <c r="A15" s="153"/>
      <c r="B15" s="153"/>
      <c r="C15" s="153"/>
      <c r="D15" s="165"/>
      <c r="E15" s="170"/>
      <c r="F15" s="171"/>
      <c r="G15" s="172"/>
      <c r="H15" s="173"/>
      <c r="I15" s="173"/>
      <c r="J15" s="173"/>
      <c r="K15" s="170"/>
      <c r="L15" s="171"/>
      <c r="M15" s="172"/>
      <c r="N15" s="173"/>
      <c r="O15" s="173"/>
      <c r="P15" s="173"/>
      <c r="Q15" s="170"/>
      <c r="R15" s="171"/>
      <c r="S15" s="172"/>
      <c r="T15" s="173"/>
      <c r="U15" s="173"/>
      <c r="V15" s="173"/>
      <c r="W15" s="170"/>
      <c r="X15" s="171"/>
      <c r="Y15" s="172"/>
      <c r="Z15" s="173"/>
      <c r="AA15" s="173"/>
      <c r="AB15" s="173"/>
      <c r="AC15" s="170"/>
      <c r="AD15" s="171"/>
      <c r="AE15" s="172"/>
      <c r="AF15" s="173"/>
      <c r="AG15" s="173"/>
      <c r="AH15" s="173"/>
      <c r="AI15" s="170"/>
      <c r="AJ15" s="171"/>
      <c r="AK15" s="172"/>
      <c r="AL15" s="170"/>
      <c r="AM15" s="171"/>
      <c r="AN15" s="172"/>
      <c r="AO15" s="165"/>
      <c r="AP15" s="175"/>
      <c r="AQ15" s="175"/>
      <c r="AR15" s="152"/>
    </row>
    <row r="16" spans="1:3" ht="16.5" thickBot="1">
      <c r="A16" s="122"/>
      <c r="B16" s="21"/>
      <c r="C16" s="21"/>
    </row>
    <row r="17" spans="1:44" ht="26.25" thickBot="1">
      <c r="A17" s="32" t="s">
        <v>66</v>
      </c>
      <c r="B17" s="32" t="s">
        <v>65</v>
      </c>
      <c r="C17" s="32" t="s">
        <v>71</v>
      </c>
      <c r="D17" s="1"/>
      <c r="E17" s="179">
        <v>140</v>
      </c>
      <c r="F17" s="180">
        <f>E17</f>
        <v>140</v>
      </c>
      <c r="G17" s="181">
        <f>F17</f>
        <v>140</v>
      </c>
      <c r="H17" s="182">
        <v>150</v>
      </c>
      <c r="I17" s="180">
        <f>H17</f>
        <v>150</v>
      </c>
      <c r="J17" s="181">
        <f>I17</f>
        <v>150</v>
      </c>
      <c r="K17" s="179">
        <v>160</v>
      </c>
      <c r="L17" s="180">
        <f>K17</f>
        <v>160</v>
      </c>
      <c r="M17" s="181">
        <f>L17</f>
        <v>160</v>
      </c>
      <c r="N17" s="182">
        <v>170</v>
      </c>
      <c r="O17" s="180">
        <f>N17</f>
        <v>170</v>
      </c>
      <c r="P17" s="181">
        <f>O17</f>
        <v>170</v>
      </c>
      <c r="Q17" s="179">
        <v>180</v>
      </c>
      <c r="R17" s="180">
        <f>Q17</f>
        <v>180</v>
      </c>
      <c r="S17" s="181">
        <f>R17</f>
        <v>180</v>
      </c>
      <c r="T17" s="182">
        <v>182</v>
      </c>
      <c r="U17" s="180">
        <f>T17</f>
        <v>182</v>
      </c>
      <c r="V17" s="181">
        <f>U17</f>
        <v>182</v>
      </c>
      <c r="W17" s="179">
        <v>225</v>
      </c>
      <c r="X17" s="180">
        <f>W17</f>
        <v>225</v>
      </c>
      <c r="Y17" s="181">
        <f>X17</f>
        <v>225</v>
      </c>
      <c r="Z17" s="182">
        <v>230</v>
      </c>
      <c r="AA17" s="180">
        <f>Z17</f>
        <v>230</v>
      </c>
      <c r="AB17" s="181">
        <f>AA17</f>
        <v>230</v>
      </c>
      <c r="AC17" s="179">
        <v>235</v>
      </c>
      <c r="AD17" s="180">
        <f>AC17</f>
        <v>235</v>
      </c>
      <c r="AE17" s="181">
        <f>AD17</f>
        <v>235</v>
      </c>
      <c r="AF17" s="182">
        <v>240</v>
      </c>
      <c r="AG17" s="180">
        <f>AF17</f>
        <v>240</v>
      </c>
      <c r="AH17" s="181">
        <f>AG17</f>
        <v>240</v>
      </c>
      <c r="AI17" s="179"/>
      <c r="AJ17" s="180">
        <f>AI17</f>
        <v>0</v>
      </c>
      <c r="AK17" s="181">
        <f>AJ17</f>
        <v>0</v>
      </c>
      <c r="AL17" s="179"/>
      <c r="AM17" s="180">
        <f>AL17</f>
        <v>0</v>
      </c>
      <c r="AN17" s="181">
        <f>AM17</f>
        <v>0</v>
      </c>
      <c r="AO17" s="1"/>
      <c r="AP17" s="381" t="s">
        <v>114</v>
      </c>
      <c r="AQ17" s="382"/>
      <c r="AR17" s="383"/>
    </row>
    <row r="18" spans="1:44" ht="12.75">
      <c r="A18" s="68"/>
      <c r="B18" s="68"/>
      <c r="C18" s="68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10" t="s">
        <v>113</v>
      </c>
      <c r="AQ18" s="250" t="s">
        <v>115</v>
      </c>
      <c r="AR18" s="111" t="s">
        <v>83</v>
      </c>
    </row>
    <row r="19" spans="1:3" ht="15.75">
      <c r="A19" s="122" t="s">
        <v>112</v>
      </c>
      <c r="B19" s="1"/>
      <c r="C19" s="1"/>
    </row>
    <row r="20" spans="1:44" ht="18.75" customHeight="1">
      <c r="A20" s="146"/>
      <c r="B20" s="147"/>
      <c r="C20" s="147"/>
      <c r="D20" s="165"/>
      <c r="E20" s="170"/>
      <c r="F20" s="171"/>
      <c r="G20" s="172"/>
      <c r="H20" s="173"/>
      <c r="I20" s="173"/>
      <c r="J20" s="173"/>
      <c r="K20" s="170"/>
      <c r="L20" s="171"/>
      <c r="M20" s="172"/>
      <c r="N20" s="173"/>
      <c r="O20" s="173"/>
      <c r="P20" s="173"/>
      <c r="Q20" s="170"/>
      <c r="R20" s="171"/>
      <c r="S20" s="172"/>
      <c r="T20" s="173"/>
      <c r="U20" s="173"/>
      <c r="V20" s="173"/>
      <c r="W20" s="170"/>
      <c r="X20" s="171"/>
      <c r="Y20" s="172"/>
      <c r="Z20" s="173"/>
      <c r="AA20" s="173"/>
      <c r="AB20" s="173"/>
      <c r="AC20" s="170"/>
      <c r="AD20" s="171"/>
      <c r="AE20" s="172"/>
      <c r="AF20" s="173"/>
      <c r="AG20" s="173"/>
      <c r="AH20" s="173"/>
      <c r="AI20" s="170"/>
      <c r="AJ20" s="171"/>
      <c r="AK20" s="172"/>
      <c r="AL20" s="170"/>
      <c r="AM20" s="171"/>
      <c r="AN20" s="172"/>
      <c r="AO20" s="165"/>
      <c r="AP20" s="175"/>
      <c r="AQ20" s="175"/>
      <c r="AR20" s="152"/>
    </row>
    <row r="21" spans="1:44" ht="18.75" customHeight="1">
      <c r="A21" s="148"/>
      <c r="B21" s="149"/>
      <c r="C21" s="149"/>
      <c r="D21" s="165"/>
      <c r="E21" s="170"/>
      <c r="F21" s="171"/>
      <c r="G21" s="172"/>
      <c r="H21" s="173"/>
      <c r="I21" s="173"/>
      <c r="J21" s="173"/>
      <c r="K21" s="170"/>
      <c r="L21" s="171"/>
      <c r="M21" s="172"/>
      <c r="N21" s="173"/>
      <c r="O21" s="173"/>
      <c r="P21" s="173"/>
      <c r="Q21" s="170"/>
      <c r="R21" s="171"/>
      <c r="S21" s="172"/>
      <c r="T21" s="173"/>
      <c r="U21" s="173"/>
      <c r="V21" s="173"/>
      <c r="W21" s="170"/>
      <c r="X21" s="171"/>
      <c r="Y21" s="172"/>
      <c r="Z21" s="173"/>
      <c r="AA21" s="173"/>
      <c r="AB21" s="173"/>
      <c r="AC21" s="170"/>
      <c r="AD21" s="171"/>
      <c r="AE21" s="172"/>
      <c r="AF21" s="173"/>
      <c r="AG21" s="173"/>
      <c r="AH21" s="173"/>
      <c r="AI21" s="170"/>
      <c r="AJ21" s="171"/>
      <c r="AK21" s="172"/>
      <c r="AL21" s="170"/>
      <c r="AM21" s="171"/>
      <c r="AN21" s="172"/>
      <c r="AO21" s="165"/>
      <c r="AP21" s="175"/>
      <c r="AQ21" s="175"/>
      <c r="AR21" s="152"/>
    </row>
    <row r="22" spans="1:44" ht="18.75" customHeight="1">
      <c r="A22" s="148"/>
      <c r="B22" s="149"/>
      <c r="C22" s="149"/>
      <c r="D22" s="165"/>
      <c r="E22" s="170"/>
      <c r="F22" s="171"/>
      <c r="G22" s="172"/>
      <c r="H22" s="173"/>
      <c r="I22" s="173"/>
      <c r="J22" s="173"/>
      <c r="K22" s="170"/>
      <c r="L22" s="171"/>
      <c r="M22" s="172"/>
      <c r="N22" s="173"/>
      <c r="O22" s="173"/>
      <c r="P22" s="173"/>
      <c r="Q22" s="170"/>
      <c r="R22" s="171"/>
      <c r="S22" s="172"/>
      <c r="T22" s="173"/>
      <c r="U22" s="173"/>
      <c r="V22" s="173"/>
      <c r="W22" s="170"/>
      <c r="X22" s="171"/>
      <c r="Y22" s="172"/>
      <c r="Z22" s="173"/>
      <c r="AA22" s="173"/>
      <c r="AB22" s="173"/>
      <c r="AC22" s="170"/>
      <c r="AD22" s="171"/>
      <c r="AE22" s="172"/>
      <c r="AF22" s="173"/>
      <c r="AG22" s="173"/>
      <c r="AH22" s="173"/>
      <c r="AI22" s="170"/>
      <c r="AJ22" s="171"/>
      <c r="AK22" s="172"/>
      <c r="AL22" s="170"/>
      <c r="AM22" s="171"/>
      <c r="AN22" s="172"/>
      <c r="AO22" s="165"/>
      <c r="AP22" s="175"/>
      <c r="AQ22" s="175"/>
      <c r="AR22" s="152"/>
    </row>
    <row r="23" spans="1:44" ht="18.75" customHeight="1">
      <c r="A23" s="150"/>
      <c r="B23" s="151"/>
      <c r="C23" s="151"/>
      <c r="D23" s="165"/>
      <c r="E23" s="170"/>
      <c r="F23" s="171"/>
      <c r="G23" s="172"/>
      <c r="H23" s="173"/>
      <c r="I23" s="173"/>
      <c r="J23" s="173"/>
      <c r="K23" s="170"/>
      <c r="L23" s="171"/>
      <c r="M23" s="172"/>
      <c r="N23" s="173"/>
      <c r="O23" s="173"/>
      <c r="P23" s="173"/>
      <c r="Q23" s="170"/>
      <c r="R23" s="171"/>
      <c r="S23" s="172"/>
      <c r="T23" s="173"/>
      <c r="U23" s="173"/>
      <c r="V23" s="173"/>
      <c r="W23" s="170"/>
      <c r="X23" s="171"/>
      <c r="Y23" s="172"/>
      <c r="Z23" s="173"/>
      <c r="AA23" s="173"/>
      <c r="AB23" s="173"/>
      <c r="AC23" s="170"/>
      <c r="AD23" s="171"/>
      <c r="AE23" s="172"/>
      <c r="AF23" s="173"/>
      <c r="AG23" s="173"/>
      <c r="AH23" s="173"/>
      <c r="AI23" s="170"/>
      <c r="AJ23" s="171"/>
      <c r="AK23" s="172"/>
      <c r="AL23" s="170"/>
      <c r="AM23" s="171"/>
      <c r="AN23" s="172"/>
      <c r="AO23" s="165"/>
      <c r="AP23" s="175"/>
      <c r="AQ23" s="175"/>
      <c r="AR23" s="152"/>
    </row>
    <row r="24" spans="1:44" ht="18.75" customHeight="1">
      <c r="A24" s="150"/>
      <c r="B24" s="151"/>
      <c r="C24" s="151"/>
      <c r="D24" s="165"/>
      <c r="E24" s="170"/>
      <c r="F24" s="171"/>
      <c r="G24" s="172"/>
      <c r="H24" s="173"/>
      <c r="I24" s="173"/>
      <c r="J24" s="173"/>
      <c r="K24" s="170"/>
      <c r="L24" s="171"/>
      <c r="M24" s="172"/>
      <c r="N24" s="173"/>
      <c r="O24" s="173"/>
      <c r="P24" s="173"/>
      <c r="Q24" s="170"/>
      <c r="R24" s="171"/>
      <c r="S24" s="172"/>
      <c r="T24" s="173"/>
      <c r="U24" s="173"/>
      <c r="V24" s="173"/>
      <c r="W24" s="170"/>
      <c r="X24" s="171"/>
      <c r="Y24" s="172"/>
      <c r="Z24" s="173"/>
      <c r="AA24" s="173"/>
      <c r="AB24" s="173"/>
      <c r="AC24" s="170"/>
      <c r="AD24" s="171"/>
      <c r="AE24" s="172"/>
      <c r="AF24" s="173"/>
      <c r="AG24" s="173"/>
      <c r="AH24" s="173"/>
      <c r="AI24" s="170"/>
      <c r="AJ24" s="171"/>
      <c r="AK24" s="172"/>
      <c r="AL24" s="170"/>
      <c r="AM24" s="171"/>
      <c r="AN24" s="172"/>
      <c r="AO24" s="165"/>
      <c r="AP24" s="175"/>
      <c r="AQ24" s="175"/>
      <c r="AR24" s="152"/>
    </row>
    <row r="25" spans="1:44" ht="18.75" customHeight="1">
      <c r="A25" s="150"/>
      <c r="B25" s="151"/>
      <c r="C25" s="151"/>
      <c r="D25" s="165"/>
      <c r="E25" s="170"/>
      <c r="F25" s="171"/>
      <c r="G25" s="172"/>
      <c r="H25" s="173"/>
      <c r="I25" s="173"/>
      <c r="J25" s="173"/>
      <c r="K25" s="170"/>
      <c r="L25" s="171"/>
      <c r="M25" s="172"/>
      <c r="N25" s="173"/>
      <c r="O25" s="173"/>
      <c r="P25" s="173"/>
      <c r="Q25" s="170"/>
      <c r="R25" s="171"/>
      <c r="S25" s="172"/>
      <c r="T25" s="173"/>
      <c r="U25" s="173"/>
      <c r="V25" s="173"/>
      <c r="W25" s="170"/>
      <c r="X25" s="171"/>
      <c r="Y25" s="172"/>
      <c r="Z25" s="173"/>
      <c r="AA25" s="173"/>
      <c r="AB25" s="173"/>
      <c r="AC25" s="170"/>
      <c r="AD25" s="171"/>
      <c r="AE25" s="172"/>
      <c r="AF25" s="173"/>
      <c r="AG25" s="173"/>
      <c r="AH25" s="173"/>
      <c r="AI25" s="170"/>
      <c r="AJ25" s="171"/>
      <c r="AK25" s="172"/>
      <c r="AL25" s="170"/>
      <c r="AM25" s="171"/>
      <c r="AN25" s="172"/>
      <c r="AO25" s="165"/>
      <c r="AP25" s="175"/>
      <c r="AQ25" s="175"/>
      <c r="AR25" s="152"/>
    </row>
    <row r="26" spans="1:44" ht="18.75" customHeight="1">
      <c r="A26" s="150"/>
      <c r="B26" s="151"/>
      <c r="C26" s="151"/>
      <c r="D26" s="165"/>
      <c r="E26" s="170"/>
      <c r="F26" s="171"/>
      <c r="G26" s="172"/>
      <c r="H26" s="173"/>
      <c r="I26" s="173"/>
      <c r="J26" s="173"/>
      <c r="K26" s="170"/>
      <c r="L26" s="171"/>
      <c r="M26" s="172"/>
      <c r="N26" s="173"/>
      <c r="O26" s="173"/>
      <c r="P26" s="173"/>
      <c r="Q26" s="170"/>
      <c r="R26" s="171"/>
      <c r="S26" s="172"/>
      <c r="T26" s="173"/>
      <c r="U26" s="173"/>
      <c r="V26" s="173"/>
      <c r="W26" s="170"/>
      <c r="X26" s="171"/>
      <c r="Y26" s="172"/>
      <c r="Z26" s="173"/>
      <c r="AA26" s="173"/>
      <c r="AB26" s="173"/>
      <c r="AC26" s="170"/>
      <c r="AD26" s="171"/>
      <c r="AE26" s="172"/>
      <c r="AF26" s="173"/>
      <c r="AG26" s="173"/>
      <c r="AH26" s="173"/>
      <c r="AI26" s="170"/>
      <c r="AJ26" s="171"/>
      <c r="AK26" s="172"/>
      <c r="AL26" s="170"/>
      <c r="AM26" s="171"/>
      <c r="AN26" s="172"/>
      <c r="AO26" s="165"/>
      <c r="AP26" s="175"/>
      <c r="AQ26" s="175"/>
      <c r="AR26" s="152"/>
    </row>
    <row r="27" spans="1:44" ht="18.75" customHeight="1">
      <c r="A27" s="153"/>
      <c r="B27" s="153"/>
      <c r="C27" s="153"/>
      <c r="D27" s="165"/>
      <c r="E27" s="170"/>
      <c r="F27" s="171"/>
      <c r="G27" s="172"/>
      <c r="H27" s="173"/>
      <c r="I27" s="173"/>
      <c r="J27" s="173"/>
      <c r="K27" s="170"/>
      <c r="L27" s="171"/>
      <c r="M27" s="172"/>
      <c r="N27" s="173"/>
      <c r="O27" s="173"/>
      <c r="P27" s="173"/>
      <c r="Q27" s="170"/>
      <c r="R27" s="171"/>
      <c r="S27" s="172"/>
      <c r="T27" s="173"/>
      <c r="U27" s="173"/>
      <c r="V27" s="173"/>
      <c r="W27" s="170"/>
      <c r="X27" s="171"/>
      <c r="Y27" s="172"/>
      <c r="Z27" s="173"/>
      <c r="AA27" s="173"/>
      <c r="AB27" s="173"/>
      <c r="AC27" s="170"/>
      <c r="AD27" s="171"/>
      <c r="AE27" s="172"/>
      <c r="AF27" s="173"/>
      <c r="AG27" s="173"/>
      <c r="AH27" s="173"/>
      <c r="AI27" s="170"/>
      <c r="AJ27" s="171"/>
      <c r="AK27" s="172"/>
      <c r="AL27" s="170"/>
      <c r="AM27" s="171"/>
      <c r="AN27" s="172"/>
      <c r="AO27" s="165"/>
      <c r="AP27" s="175"/>
      <c r="AQ27" s="175"/>
      <c r="AR27" s="152"/>
    </row>
    <row r="28" spans="1:44" ht="18.75" customHeight="1">
      <c r="A28" s="153"/>
      <c r="B28" s="153"/>
      <c r="C28" s="153"/>
      <c r="D28" s="165"/>
      <c r="E28" s="170"/>
      <c r="F28" s="171"/>
      <c r="G28" s="172"/>
      <c r="H28" s="173"/>
      <c r="I28" s="173"/>
      <c r="J28" s="173"/>
      <c r="K28" s="170"/>
      <c r="L28" s="171"/>
      <c r="M28" s="172"/>
      <c r="N28" s="173"/>
      <c r="O28" s="173"/>
      <c r="P28" s="173"/>
      <c r="Q28" s="170"/>
      <c r="R28" s="171"/>
      <c r="S28" s="172"/>
      <c r="T28" s="173"/>
      <c r="U28" s="173"/>
      <c r="V28" s="173"/>
      <c r="W28" s="170"/>
      <c r="X28" s="171"/>
      <c r="Y28" s="172"/>
      <c r="Z28" s="173"/>
      <c r="AA28" s="173"/>
      <c r="AB28" s="173"/>
      <c r="AC28" s="170"/>
      <c r="AD28" s="171"/>
      <c r="AE28" s="172"/>
      <c r="AF28" s="173"/>
      <c r="AG28" s="173"/>
      <c r="AH28" s="173"/>
      <c r="AI28" s="170"/>
      <c r="AJ28" s="171"/>
      <c r="AK28" s="172"/>
      <c r="AL28" s="170"/>
      <c r="AM28" s="171"/>
      <c r="AN28" s="172"/>
      <c r="AO28" s="165"/>
      <c r="AP28" s="175"/>
      <c r="AQ28" s="175"/>
      <c r="AR28" s="152"/>
    </row>
    <row r="29" spans="1:44" ht="18.75" customHeight="1">
      <c r="A29" s="153"/>
      <c r="B29" s="153"/>
      <c r="C29" s="153"/>
      <c r="D29" s="165"/>
      <c r="E29" s="170"/>
      <c r="F29" s="171"/>
      <c r="G29" s="172"/>
      <c r="H29" s="173"/>
      <c r="I29" s="173"/>
      <c r="J29" s="173"/>
      <c r="K29" s="170"/>
      <c r="L29" s="171"/>
      <c r="M29" s="172"/>
      <c r="N29" s="173"/>
      <c r="O29" s="173"/>
      <c r="P29" s="173"/>
      <c r="Q29" s="170"/>
      <c r="R29" s="171"/>
      <c r="S29" s="172"/>
      <c r="T29" s="173"/>
      <c r="U29" s="173"/>
      <c r="V29" s="173"/>
      <c r="W29" s="170"/>
      <c r="X29" s="171"/>
      <c r="Y29" s="172"/>
      <c r="Z29" s="173"/>
      <c r="AA29" s="173"/>
      <c r="AB29" s="173"/>
      <c r="AC29" s="170"/>
      <c r="AD29" s="171"/>
      <c r="AE29" s="172"/>
      <c r="AF29" s="173"/>
      <c r="AG29" s="173"/>
      <c r="AH29" s="173"/>
      <c r="AI29" s="170"/>
      <c r="AJ29" s="171"/>
      <c r="AK29" s="172"/>
      <c r="AL29" s="170"/>
      <c r="AM29" s="171"/>
      <c r="AN29" s="172"/>
      <c r="AO29" s="165"/>
      <c r="AP29" s="175"/>
      <c r="AQ29" s="175"/>
      <c r="AR29" s="152"/>
    </row>
    <row r="30" spans="1:44" ht="18.75" customHeight="1">
      <c r="A30" s="153"/>
      <c r="B30" s="153"/>
      <c r="C30" s="153"/>
      <c r="D30" s="165"/>
      <c r="E30" s="170"/>
      <c r="F30" s="171"/>
      <c r="G30" s="172"/>
      <c r="H30" s="173"/>
      <c r="I30" s="173"/>
      <c r="J30" s="173"/>
      <c r="K30" s="170"/>
      <c r="L30" s="171"/>
      <c r="M30" s="172"/>
      <c r="N30" s="173"/>
      <c r="O30" s="173"/>
      <c r="P30" s="173"/>
      <c r="Q30" s="170"/>
      <c r="R30" s="171"/>
      <c r="S30" s="172"/>
      <c r="T30" s="173"/>
      <c r="U30" s="173"/>
      <c r="V30" s="173"/>
      <c r="W30" s="170"/>
      <c r="X30" s="171"/>
      <c r="Y30" s="172"/>
      <c r="Z30" s="173"/>
      <c r="AA30" s="173"/>
      <c r="AB30" s="173"/>
      <c r="AC30" s="170"/>
      <c r="AD30" s="171"/>
      <c r="AE30" s="172"/>
      <c r="AF30" s="173"/>
      <c r="AG30" s="173"/>
      <c r="AH30" s="173"/>
      <c r="AI30" s="170"/>
      <c r="AJ30" s="171"/>
      <c r="AK30" s="172"/>
      <c r="AL30" s="170"/>
      <c r="AM30" s="171"/>
      <c r="AN30" s="172"/>
      <c r="AO30" s="165"/>
      <c r="AP30" s="175"/>
      <c r="AQ30" s="175"/>
      <c r="AR30" s="152"/>
    </row>
    <row r="31" spans="1:44" ht="18.75" customHeight="1">
      <c r="A31" s="153"/>
      <c r="B31" s="153"/>
      <c r="C31" s="153"/>
      <c r="D31" s="165"/>
      <c r="E31" s="170"/>
      <c r="F31" s="171"/>
      <c r="G31" s="172"/>
      <c r="H31" s="173"/>
      <c r="I31" s="173"/>
      <c r="J31" s="173"/>
      <c r="K31" s="170"/>
      <c r="L31" s="171"/>
      <c r="M31" s="172"/>
      <c r="N31" s="173"/>
      <c r="O31" s="173"/>
      <c r="P31" s="173"/>
      <c r="Q31" s="170"/>
      <c r="R31" s="171"/>
      <c r="S31" s="172"/>
      <c r="T31" s="173"/>
      <c r="U31" s="173"/>
      <c r="V31" s="173"/>
      <c r="W31" s="170"/>
      <c r="X31" s="171"/>
      <c r="Y31" s="172"/>
      <c r="Z31" s="173"/>
      <c r="AA31" s="173"/>
      <c r="AB31" s="173"/>
      <c r="AC31" s="170"/>
      <c r="AD31" s="171"/>
      <c r="AE31" s="172"/>
      <c r="AF31" s="173"/>
      <c r="AG31" s="173"/>
      <c r="AH31" s="173"/>
      <c r="AI31" s="170"/>
      <c r="AJ31" s="171"/>
      <c r="AK31" s="172"/>
      <c r="AL31" s="170"/>
      <c r="AM31" s="171"/>
      <c r="AN31" s="172"/>
      <c r="AO31" s="165"/>
      <c r="AP31" s="175"/>
      <c r="AQ31" s="175"/>
      <c r="AR31" s="152"/>
    </row>
    <row r="32" spans="1:44" ht="18.75" customHeight="1">
      <c r="A32" s="153"/>
      <c r="B32" s="153"/>
      <c r="C32" s="153"/>
      <c r="D32" s="165"/>
      <c r="E32" s="170"/>
      <c r="F32" s="171"/>
      <c r="G32" s="172"/>
      <c r="H32" s="173"/>
      <c r="I32" s="173"/>
      <c r="J32" s="173"/>
      <c r="K32" s="170"/>
      <c r="L32" s="171"/>
      <c r="M32" s="172"/>
      <c r="N32" s="173"/>
      <c r="O32" s="173"/>
      <c r="P32" s="173"/>
      <c r="Q32" s="170"/>
      <c r="R32" s="171"/>
      <c r="S32" s="172"/>
      <c r="T32" s="173"/>
      <c r="U32" s="173"/>
      <c r="V32" s="173"/>
      <c r="W32" s="170"/>
      <c r="X32" s="171"/>
      <c r="Y32" s="172"/>
      <c r="Z32" s="173"/>
      <c r="AA32" s="173"/>
      <c r="AB32" s="173"/>
      <c r="AC32" s="170"/>
      <c r="AD32" s="171"/>
      <c r="AE32" s="172"/>
      <c r="AF32" s="173"/>
      <c r="AG32" s="173"/>
      <c r="AH32" s="173"/>
      <c r="AI32" s="170"/>
      <c r="AJ32" s="171"/>
      <c r="AK32" s="172"/>
      <c r="AL32" s="170"/>
      <c r="AM32" s="171"/>
      <c r="AN32" s="172"/>
      <c r="AO32" s="165"/>
      <c r="AP32" s="175"/>
      <c r="AQ32" s="175"/>
      <c r="AR32" s="152"/>
    </row>
    <row r="33" spans="1:44" ht="18.75" customHeight="1">
      <c r="A33" s="153"/>
      <c r="B33" s="153"/>
      <c r="C33" s="153"/>
      <c r="D33" s="165"/>
      <c r="E33" s="170"/>
      <c r="F33" s="171"/>
      <c r="G33" s="172"/>
      <c r="H33" s="173"/>
      <c r="I33" s="173"/>
      <c r="J33" s="173"/>
      <c r="K33" s="170"/>
      <c r="L33" s="171"/>
      <c r="M33" s="172"/>
      <c r="N33" s="173"/>
      <c r="O33" s="173"/>
      <c r="P33" s="173"/>
      <c r="Q33" s="170"/>
      <c r="R33" s="171"/>
      <c r="S33" s="172"/>
      <c r="T33" s="173"/>
      <c r="U33" s="173"/>
      <c r="V33" s="173"/>
      <c r="W33" s="170"/>
      <c r="X33" s="171"/>
      <c r="Y33" s="172"/>
      <c r="Z33" s="173"/>
      <c r="AA33" s="173"/>
      <c r="AB33" s="173"/>
      <c r="AC33" s="170"/>
      <c r="AD33" s="171"/>
      <c r="AE33" s="172"/>
      <c r="AF33" s="173"/>
      <c r="AG33" s="173"/>
      <c r="AH33" s="173"/>
      <c r="AI33" s="170"/>
      <c r="AJ33" s="171"/>
      <c r="AK33" s="172"/>
      <c r="AL33" s="170"/>
      <c r="AM33" s="171"/>
      <c r="AN33" s="172"/>
      <c r="AO33" s="165"/>
      <c r="AP33" s="175"/>
      <c r="AQ33" s="175"/>
      <c r="AR33" s="152"/>
    </row>
    <row r="34" spans="1:44" ht="18.75" customHeight="1">
      <c r="A34" s="153"/>
      <c r="B34" s="153"/>
      <c r="C34" s="153"/>
      <c r="D34" s="165"/>
      <c r="E34" s="170"/>
      <c r="F34" s="171"/>
      <c r="G34" s="172"/>
      <c r="H34" s="173"/>
      <c r="I34" s="173"/>
      <c r="J34" s="173"/>
      <c r="K34" s="170"/>
      <c r="L34" s="171"/>
      <c r="M34" s="172"/>
      <c r="N34" s="173"/>
      <c r="O34" s="173"/>
      <c r="P34" s="173"/>
      <c r="Q34" s="170"/>
      <c r="R34" s="171"/>
      <c r="S34" s="172"/>
      <c r="T34" s="173"/>
      <c r="U34" s="173"/>
      <c r="V34" s="173"/>
      <c r="W34" s="170"/>
      <c r="X34" s="171"/>
      <c r="Y34" s="172"/>
      <c r="Z34" s="173"/>
      <c r="AA34" s="173"/>
      <c r="AB34" s="173"/>
      <c r="AC34" s="170"/>
      <c r="AD34" s="171"/>
      <c r="AE34" s="172"/>
      <c r="AF34" s="173"/>
      <c r="AG34" s="173"/>
      <c r="AH34" s="173"/>
      <c r="AI34" s="170"/>
      <c r="AJ34" s="171"/>
      <c r="AK34" s="172"/>
      <c r="AL34" s="170"/>
      <c r="AM34" s="171"/>
      <c r="AN34" s="172"/>
      <c r="AO34" s="165"/>
      <c r="AP34" s="175"/>
      <c r="AQ34" s="175"/>
      <c r="AR34" s="152"/>
    </row>
    <row r="35" spans="1:44" ht="18.75" customHeight="1">
      <c r="A35" s="153"/>
      <c r="B35" s="153"/>
      <c r="C35" s="153"/>
      <c r="D35" s="165"/>
      <c r="E35" s="170"/>
      <c r="F35" s="171"/>
      <c r="G35" s="172"/>
      <c r="H35" s="173"/>
      <c r="I35" s="173"/>
      <c r="J35" s="173"/>
      <c r="K35" s="170"/>
      <c r="L35" s="171"/>
      <c r="M35" s="172"/>
      <c r="N35" s="173"/>
      <c r="O35" s="173"/>
      <c r="P35" s="173"/>
      <c r="Q35" s="170"/>
      <c r="R35" s="171"/>
      <c r="S35" s="172"/>
      <c r="T35" s="173"/>
      <c r="U35" s="173"/>
      <c r="V35" s="173"/>
      <c r="W35" s="170"/>
      <c r="X35" s="171"/>
      <c r="Y35" s="172"/>
      <c r="Z35" s="173"/>
      <c r="AA35" s="173"/>
      <c r="AB35" s="173"/>
      <c r="AC35" s="170"/>
      <c r="AD35" s="171"/>
      <c r="AE35" s="172"/>
      <c r="AF35" s="173"/>
      <c r="AG35" s="173"/>
      <c r="AH35" s="173"/>
      <c r="AI35" s="170"/>
      <c r="AJ35" s="171"/>
      <c r="AK35" s="172"/>
      <c r="AL35" s="170"/>
      <c r="AM35" s="171"/>
      <c r="AN35" s="172"/>
      <c r="AO35" s="165"/>
      <c r="AP35" s="175"/>
      <c r="AQ35" s="175"/>
      <c r="AR35" s="152"/>
    </row>
    <row r="36" spans="1:44" ht="18.75" customHeight="1">
      <c r="A36" s="153"/>
      <c r="B36" s="153"/>
      <c r="C36" s="153"/>
      <c r="D36" s="165"/>
      <c r="E36" s="170"/>
      <c r="F36" s="171"/>
      <c r="G36" s="172"/>
      <c r="H36" s="173"/>
      <c r="I36" s="173"/>
      <c r="J36" s="173"/>
      <c r="K36" s="170"/>
      <c r="L36" s="171"/>
      <c r="M36" s="172"/>
      <c r="N36" s="173"/>
      <c r="O36" s="173"/>
      <c r="P36" s="173"/>
      <c r="Q36" s="170"/>
      <c r="R36" s="171"/>
      <c r="S36" s="172"/>
      <c r="T36" s="173"/>
      <c r="U36" s="173"/>
      <c r="V36" s="173"/>
      <c r="W36" s="170"/>
      <c r="X36" s="171"/>
      <c r="Y36" s="172"/>
      <c r="Z36" s="173"/>
      <c r="AA36" s="173"/>
      <c r="AB36" s="173"/>
      <c r="AC36" s="170"/>
      <c r="AD36" s="171"/>
      <c r="AE36" s="172"/>
      <c r="AF36" s="173"/>
      <c r="AG36" s="173"/>
      <c r="AH36" s="173"/>
      <c r="AI36" s="170"/>
      <c r="AJ36" s="171"/>
      <c r="AK36" s="172"/>
      <c r="AL36" s="170"/>
      <c r="AM36" s="171"/>
      <c r="AN36" s="172"/>
      <c r="AO36" s="165"/>
      <c r="AP36" s="175"/>
      <c r="AQ36" s="175"/>
      <c r="AR36" s="152"/>
    </row>
    <row r="37" spans="1:44" ht="18.75" customHeight="1">
      <c r="A37" s="153"/>
      <c r="B37" s="153"/>
      <c r="C37" s="153"/>
      <c r="D37" s="165"/>
      <c r="E37" s="170"/>
      <c r="F37" s="171"/>
      <c r="G37" s="172"/>
      <c r="H37" s="173"/>
      <c r="I37" s="173"/>
      <c r="J37" s="173"/>
      <c r="K37" s="170"/>
      <c r="L37" s="171"/>
      <c r="M37" s="172"/>
      <c r="N37" s="173"/>
      <c r="O37" s="173"/>
      <c r="P37" s="173"/>
      <c r="Q37" s="170"/>
      <c r="R37" s="171"/>
      <c r="S37" s="172"/>
      <c r="T37" s="173"/>
      <c r="U37" s="173"/>
      <c r="V37" s="173"/>
      <c r="W37" s="170"/>
      <c r="X37" s="171"/>
      <c r="Y37" s="172"/>
      <c r="Z37" s="173"/>
      <c r="AA37" s="173"/>
      <c r="AB37" s="173"/>
      <c r="AC37" s="170"/>
      <c r="AD37" s="171"/>
      <c r="AE37" s="172"/>
      <c r="AF37" s="173"/>
      <c r="AG37" s="173"/>
      <c r="AH37" s="173"/>
      <c r="AI37" s="170"/>
      <c r="AJ37" s="171"/>
      <c r="AK37" s="172"/>
      <c r="AL37" s="170"/>
      <c r="AM37" s="171"/>
      <c r="AN37" s="172"/>
      <c r="AO37" s="165"/>
      <c r="AP37" s="175"/>
      <c r="AQ37" s="175"/>
      <c r="AR37" s="152"/>
    </row>
    <row r="38" spans="1:44" ht="18.75" customHeight="1">
      <c r="A38" s="153"/>
      <c r="B38" s="153"/>
      <c r="C38" s="153"/>
      <c r="D38" s="165"/>
      <c r="E38" s="170"/>
      <c r="F38" s="171"/>
      <c r="G38" s="172"/>
      <c r="H38" s="173"/>
      <c r="I38" s="173"/>
      <c r="J38" s="173"/>
      <c r="K38" s="170"/>
      <c r="L38" s="171"/>
      <c r="M38" s="172"/>
      <c r="N38" s="173"/>
      <c r="O38" s="173"/>
      <c r="P38" s="173"/>
      <c r="Q38" s="170"/>
      <c r="R38" s="171"/>
      <c r="S38" s="172"/>
      <c r="T38" s="173"/>
      <c r="U38" s="173"/>
      <c r="V38" s="173"/>
      <c r="W38" s="170"/>
      <c r="X38" s="171"/>
      <c r="Y38" s="172"/>
      <c r="Z38" s="173"/>
      <c r="AA38" s="173"/>
      <c r="AB38" s="173"/>
      <c r="AC38" s="170"/>
      <c r="AD38" s="171"/>
      <c r="AE38" s="172"/>
      <c r="AF38" s="173"/>
      <c r="AG38" s="173"/>
      <c r="AH38" s="173"/>
      <c r="AI38" s="170"/>
      <c r="AJ38" s="171"/>
      <c r="AK38" s="172"/>
      <c r="AL38" s="170"/>
      <c r="AM38" s="171"/>
      <c r="AN38" s="172"/>
      <c r="AO38" s="165"/>
      <c r="AP38" s="175"/>
      <c r="AQ38" s="175"/>
      <c r="AR38" s="152"/>
    </row>
    <row r="39" spans="1:44" ht="18.75" customHeight="1">
      <c r="A39" s="153"/>
      <c r="B39" s="153"/>
      <c r="C39" s="153"/>
      <c r="D39" s="165"/>
      <c r="E39" s="170"/>
      <c r="F39" s="171"/>
      <c r="G39" s="172"/>
      <c r="H39" s="173"/>
      <c r="I39" s="173"/>
      <c r="J39" s="173"/>
      <c r="K39" s="170"/>
      <c r="L39" s="171"/>
      <c r="M39" s="172"/>
      <c r="N39" s="173"/>
      <c r="O39" s="173"/>
      <c r="P39" s="173"/>
      <c r="Q39" s="170"/>
      <c r="R39" s="171"/>
      <c r="S39" s="172"/>
      <c r="T39" s="173"/>
      <c r="U39" s="173"/>
      <c r="V39" s="173"/>
      <c r="W39" s="170"/>
      <c r="X39" s="171"/>
      <c r="Y39" s="172"/>
      <c r="Z39" s="173"/>
      <c r="AA39" s="173"/>
      <c r="AB39" s="173"/>
      <c r="AC39" s="170"/>
      <c r="AD39" s="171"/>
      <c r="AE39" s="172"/>
      <c r="AF39" s="173"/>
      <c r="AG39" s="173"/>
      <c r="AH39" s="173"/>
      <c r="AI39" s="170"/>
      <c r="AJ39" s="171"/>
      <c r="AK39" s="172"/>
      <c r="AL39" s="170"/>
      <c r="AM39" s="171"/>
      <c r="AN39" s="172"/>
      <c r="AO39" s="165"/>
      <c r="AP39" s="175"/>
      <c r="AQ39" s="175"/>
      <c r="AR39" s="152"/>
    </row>
    <row r="40" spans="1:44" ht="18.75" customHeight="1">
      <c r="A40" s="153"/>
      <c r="B40" s="153"/>
      <c r="C40" s="153"/>
      <c r="D40" s="165"/>
      <c r="E40" s="170"/>
      <c r="F40" s="171"/>
      <c r="G40" s="172"/>
      <c r="H40" s="173"/>
      <c r="I40" s="173"/>
      <c r="J40" s="173"/>
      <c r="K40" s="170"/>
      <c r="L40" s="171"/>
      <c r="M40" s="172"/>
      <c r="N40" s="173"/>
      <c r="O40" s="173"/>
      <c r="P40" s="173"/>
      <c r="Q40" s="170"/>
      <c r="R40" s="171"/>
      <c r="S40" s="172"/>
      <c r="T40" s="173"/>
      <c r="U40" s="173"/>
      <c r="V40" s="173"/>
      <c r="W40" s="170"/>
      <c r="X40" s="171"/>
      <c r="Y40" s="172"/>
      <c r="Z40" s="173"/>
      <c r="AA40" s="173"/>
      <c r="AB40" s="173"/>
      <c r="AC40" s="170"/>
      <c r="AD40" s="171"/>
      <c r="AE40" s="172"/>
      <c r="AF40" s="173"/>
      <c r="AG40" s="173"/>
      <c r="AH40" s="173"/>
      <c r="AI40" s="170"/>
      <c r="AJ40" s="171"/>
      <c r="AK40" s="172"/>
      <c r="AL40" s="170"/>
      <c r="AM40" s="171"/>
      <c r="AN40" s="172"/>
      <c r="AO40" s="165"/>
      <c r="AP40" s="175"/>
      <c r="AQ40" s="175"/>
      <c r="AR40" s="152"/>
    </row>
    <row r="41" spans="1:44" ht="18.75" customHeight="1">
      <c r="A41" s="153"/>
      <c r="B41" s="153"/>
      <c r="C41" s="153"/>
      <c r="D41" s="165"/>
      <c r="E41" s="170"/>
      <c r="F41" s="171"/>
      <c r="G41" s="172"/>
      <c r="H41" s="173"/>
      <c r="I41" s="173"/>
      <c r="J41" s="173"/>
      <c r="K41" s="170"/>
      <c r="L41" s="171"/>
      <c r="M41" s="172"/>
      <c r="N41" s="173"/>
      <c r="O41" s="173"/>
      <c r="P41" s="173"/>
      <c r="Q41" s="170"/>
      <c r="R41" s="171"/>
      <c r="S41" s="172"/>
      <c r="T41" s="173"/>
      <c r="U41" s="173"/>
      <c r="V41" s="173"/>
      <c r="W41" s="170"/>
      <c r="X41" s="171"/>
      <c r="Y41" s="172"/>
      <c r="Z41" s="173"/>
      <c r="AA41" s="173"/>
      <c r="AB41" s="173"/>
      <c r="AC41" s="170"/>
      <c r="AD41" s="171"/>
      <c r="AE41" s="172"/>
      <c r="AF41" s="173"/>
      <c r="AG41" s="173"/>
      <c r="AH41" s="173"/>
      <c r="AI41" s="170"/>
      <c r="AJ41" s="171"/>
      <c r="AK41" s="172"/>
      <c r="AL41" s="170"/>
      <c r="AM41" s="171"/>
      <c r="AN41" s="172"/>
      <c r="AO41" s="165"/>
      <c r="AP41" s="175"/>
      <c r="AQ41" s="175"/>
      <c r="AR41" s="152"/>
    </row>
    <row r="42" spans="1:44" ht="18.75" customHeight="1">
      <c r="A42" s="153"/>
      <c r="B42" s="153"/>
      <c r="C42" s="153"/>
      <c r="D42" s="165"/>
      <c r="E42" s="170"/>
      <c r="F42" s="171"/>
      <c r="G42" s="172"/>
      <c r="H42" s="173"/>
      <c r="I42" s="173"/>
      <c r="J42" s="173"/>
      <c r="K42" s="170"/>
      <c r="L42" s="171"/>
      <c r="M42" s="172"/>
      <c r="N42" s="173"/>
      <c r="O42" s="173"/>
      <c r="P42" s="173"/>
      <c r="Q42" s="170"/>
      <c r="R42" s="171"/>
      <c r="S42" s="172"/>
      <c r="T42" s="173"/>
      <c r="U42" s="173"/>
      <c r="V42" s="173"/>
      <c r="W42" s="170"/>
      <c r="X42" s="171"/>
      <c r="Y42" s="172"/>
      <c r="Z42" s="173"/>
      <c r="AA42" s="173"/>
      <c r="AB42" s="173"/>
      <c r="AC42" s="170"/>
      <c r="AD42" s="171"/>
      <c r="AE42" s="172"/>
      <c r="AF42" s="173"/>
      <c r="AG42" s="173"/>
      <c r="AH42" s="173"/>
      <c r="AI42" s="170"/>
      <c r="AJ42" s="171"/>
      <c r="AK42" s="172"/>
      <c r="AL42" s="170"/>
      <c r="AM42" s="171"/>
      <c r="AN42" s="172"/>
      <c r="AO42" s="165"/>
      <c r="AP42" s="175"/>
      <c r="AQ42" s="175"/>
      <c r="AR42" s="152"/>
    </row>
    <row r="43" spans="1:44" ht="18.75" customHeight="1">
      <c r="A43" s="153"/>
      <c r="B43" s="153"/>
      <c r="C43" s="153"/>
      <c r="D43" s="165"/>
      <c r="E43" s="170"/>
      <c r="F43" s="171"/>
      <c r="G43" s="172"/>
      <c r="H43" s="173"/>
      <c r="I43" s="173"/>
      <c r="J43" s="173"/>
      <c r="K43" s="170"/>
      <c r="L43" s="171"/>
      <c r="M43" s="172"/>
      <c r="N43" s="173"/>
      <c r="O43" s="173"/>
      <c r="P43" s="173"/>
      <c r="Q43" s="170"/>
      <c r="R43" s="171"/>
      <c r="S43" s="172"/>
      <c r="T43" s="173"/>
      <c r="U43" s="173"/>
      <c r="V43" s="173"/>
      <c r="W43" s="170"/>
      <c r="X43" s="171"/>
      <c r="Y43" s="172"/>
      <c r="Z43" s="173"/>
      <c r="AA43" s="173"/>
      <c r="AB43" s="173"/>
      <c r="AC43" s="170"/>
      <c r="AD43" s="171"/>
      <c r="AE43" s="172"/>
      <c r="AF43" s="173"/>
      <c r="AG43" s="173"/>
      <c r="AH43" s="173"/>
      <c r="AI43" s="170"/>
      <c r="AJ43" s="171"/>
      <c r="AK43" s="172"/>
      <c r="AL43" s="170"/>
      <c r="AM43" s="171"/>
      <c r="AN43" s="172"/>
      <c r="AO43" s="165"/>
      <c r="AP43" s="175"/>
      <c r="AQ43" s="175"/>
      <c r="AR43" s="152"/>
    </row>
    <row r="44" spans="1:44" ht="18.75" customHeight="1">
      <c r="A44" s="153"/>
      <c r="B44" s="153"/>
      <c r="C44" s="153"/>
      <c r="D44" s="165"/>
      <c r="E44" s="170"/>
      <c r="F44" s="171"/>
      <c r="G44" s="172"/>
      <c r="H44" s="173"/>
      <c r="I44" s="173"/>
      <c r="J44" s="173"/>
      <c r="K44" s="170"/>
      <c r="L44" s="171"/>
      <c r="M44" s="172"/>
      <c r="N44" s="173"/>
      <c r="O44" s="173"/>
      <c r="P44" s="173"/>
      <c r="Q44" s="170"/>
      <c r="R44" s="171"/>
      <c r="S44" s="172"/>
      <c r="T44" s="173"/>
      <c r="U44" s="173"/>
      <c r="V44" s="173"/>
      <c r="W44" s="170"/>
      <c r="X44" s="171"/>
      <c r="Y44" s="172"/>
      <c r="Z44" s="173"/>
      <c r="AA44" s="173"/>
      <c r="AB44" s="173"/>
      <c r="AC44" s="170"/>
      <c r="AD44" s="171"/>
      <c r="AE44" s="172"/>
      <c r="AF44" s="173"/>
      <c r="AG44" s="173"/>
      <c r="AH44" s="173"/>
      <c r="AI44" s="170"/>
      <c r="AJ44" s="171"/>
      <c r="AK44" s="172"/>
      <c r="AL44" s="170"/>
      <c r="AM44" s="171"/>
      <c r="AN44" s="172"/>
      <c r="AO44" s="165"/>
      <c r="AP44" s="175"/>
      <c r="AQ44" s="175"/>
      <c r="AR44" s="152"/>
    </row>
    <row r="45" spans="1:44" ht="18.75" customHeight="1">
      <c r="A45" s="153"/>
      <c r="B45" s="153"/>
      <c r="C45" s="153"/>
      <c r="D45" s="165"/>
      <c r="E45" s="170"/>
      <c r="F45" s="171"/>
      <c r="G45" s="172"/>
      <c r="H45" s="173"/>
      <c r="I45" s="173"/>
      <c r="J45" s="173"/>
      <c r="K45" s="170"/>
      <c r="L45" s="171"/>
      <c r="M45" s="172"/>
      <c r="N45" s="173"/>
      <c r="O45" s="173"/>
      <c r="P45" s="173"/>
      <c r="Q45" s="170"/>
      <c r="R45" s="171"/>
      <c r="S45" s="172"/>
      <c r="T45" s="173"/>
      <c r="U45" s="173"/>
      <c r="V45" s="173"/>
      <c r="W45" s="170"/>
      <c r="X45" s="171"/>
      <c r="Y45" s="172"/>
      <c r="Z45" s="173"/>
      <c r="AA45" s="173"/>
      <c r="AB45" s="173"/>
      <c r="AC45" s="170"/>
      <c r="AD45" s="171"/>
      <c r="AE45" s="172"/>
      <c r="AF45" s="173"/>
      <c r="AG45" s="173"/>
      <c r="AH45" s="173"/>
      <c r="AI45" s="170"/>
      <c r="AJ45" s="171"/>
      <c r="AK45" s="172"/>
      <c r="AL45" s="170"/>
      <c r="AM45" s="171"/>
      <c r="AN45" s="172"/>
      <c r="AO45" s="165"/>
      <c r="AP45" s="175"/>
      <c r="AQ45" s="175"/>
      <c r="AR45" s="152"/>
    </row>
    <row r="46" spans="1:44" ht="18.75" customHeight="1">
      <c r="A46" s="153"/>
      <c r="B46" s="153"/>
      <c r="C46" s="153"/>
      <c r="D46" s="165"/>
      <c r="E46" s="170"/>
      <c r="F46" s="171"/>
      <c r="G46" s="172"/>
      <c r="H46" s="173"/>
      <c r="I46" s="173"/>
      <c r="J46" s="173"/>
      <c r="K46" s="170"/>
      <c r="L46" s="171"/>
      <c r="M46" s="172"/>
      <c r="N46" s="173"/>
      <c r="O46" s="173"/>
      <c r="P46" s="173"/>
      <c r="Q46" s="170"/>
      <c r="R46" s="171"/>
      <c r="S46" s="172"/>
      <c r="T46" s="173"/>
      <c r="U46" s="173"/>
      <c r="V46" s="173"/>
      <c r="W46" s="170"/>
      <c r="X46" s="171"/>
      <c r="Y46" s="172"/>
      <c r="Z46" s="173"/>
      <c r="AA46" s="173"/>
      <c r="AB46" s="173"/>
      <c r="AC46" s="170"/>
      <c r="AD46" s="171"/>
      <c r="AE46" s="172"/>
      <c r="AF46" s="173"/>
      <c r="AG46" s="173"/>
      <c r="AH46" s="173"/>
      <c r="AI46" s="170"/>
      <c r="AJ46" s="171"/>
      <c r="AK46" s="172"/>
      <c r="AL46" s="170"/>
      <c r="AM46" s="171"/>
      <c r="AN46" s="172"/>
      <c r="AO46" s="165"/>
      <c r="AP46" s="175"/>
      <c r="AQ46" s="175"/>
      <c r="AR46" s="152"/>
    </row>
    <row r="47" spans="1:44" ht="18.75" customHeight="1">
      <c r="A47" s="153"/>
      <c r="B47" s="153"/>
      <c r="C47" s="153"/>
      <c r="D47" s="165"/>
      <c r="E47" s="170"/>
      <c r="F47" s="171"/>
      <c r="G47" s="172"/>
      <c r="H47" s="173"/>
      <c r="I47" s="173"/>
      <c r="J47" s="173"/>
      <c r="K47" s="170"/>
      <c r="L47" s="171"/>
      <c r="M47" s="172"/>
      <c r="N47" s="173"/>
      <c r="O47" s="173"/>
      <c r="P47" s="173"/>
      <c r="Q47" s="170"/>
      <c r="R47" s="171"/>
      <c r="S47" s="172"/>
      <c r="T47" s="173"/>
      <c r="U47" s="173"/>
      <c r="V47" s="173"/>
      <c r="W47" s="170"/>
      <c r="X47" s="171"/>
      <c r="Y47" s="172"/>
      <c r="Z47" s="173"/>
      <c r="AA47" s="173"/>
      <c r="AB47" s="173"/>
      <c r="AC47" s="170"/>
      <c r="AD47" s="171"/>
      <c r="AE47" s="172"/>
      <c r="AF47" s="173"/>
      <c r="AG47" s="173"/>
      <c r="AH47" s="173"/>
      <c r="AI47" s="170"/>
      <c r="AJ47" s="171"/>
      <c r="AK47" s="172"/>
      <c r="AL47" s="170"/>
      <c r="AM47" s="171"/>
      <c r="AN47" s="172"/>
      <c r="AO47" s="165"/>
      <c r="AP47" s="175"/>
      <c r="AQ47" s="175"/>
      <c r="AR47" s="152"/>
    </row>
    <row r="48" spans="1:44" ht="18.75" customHeight="1">
      <c r="A48" s="153"/>
      <c r="B48" s="153"/>
      <c r="C48" s="153"/>
      <c r="D48" s="165"/>
      <c r="E48" s="170"/>
      <c r="F48" s="171"/>
      <c r="G48" s="172"/>
      <c r="H48" s="173"/>
      <c r="I48" s="173"/>
      <c r="J48" s="173"/>
      <c r="K48" s="170"/>
      <c r="L48" s="171"/>
      <c r="M48" s="172"/>
      <c r="N48" s="173"/>
      <c r="O48" s="173"/>
      <c r="P48" s="173"/>
      <c r="Q48" s="170"/>
      <c r="R48" s="171"/>
      <c r="S48" s="172"/>
      <c r="T48" s="173"/>
      <c r="U48" s="173"/>
      <c r="V48" s="173"/>
      <c r="W48" s="170"/>
      <c r="X48" s="171"/>
      <c r="Y48" s="172"/>
      <c r="Z48" s="173"/>
      <c r="AA48" s="173"/>
      <c r="AB48" s="173"/>
      <c r="AC48" s="170"/>
      <c r="AD48" s="171"/>
      <c r="AE48" s="172"/>
      <c r="AF48" s="173"/>
      <c r="AG48" s="173"/>
      <c r="AH48" s="173"/>
      <c r="AI48" s="170"/>
      <c r="AJ48" s="171"/>
      <c r="AK48" s="172"/>
      <c r="AL48" s="170"/>
      <c r="AM48" s="171"/>
      <c r="AN48" s="172"/>
      <c r="AO48" s="165"/>
      <c r="AP48" s="175"/>
      <c r="AQ48" s="175"/>
      <c r="AR48" s="152"/>
    </row>
    <row r="49" spans="1:44" ht="18.75" customHeight="1">
      <c r="A49" s="153"/>
      <c r="B49" s="153"/>
      <c r="C49" s="153"/>
      <c r="D49" s="165"/>
      <c r="E49" s="170"/>
      <c r="F49" s="171"/>
      <c r="G49" s="172"/>
      <c r="H49" s="173"/>
      <c r="I49" s="173"/>
      <c r="J49" s="173"/>
      <c r="K49" s="170"/>
      <c r="L49" s="171"/>
      <c r="M49" s="172"/>
      <c r="N49" s="173"/>
      <c r="O49" s="173"/>
      <c r="P49" s="173"/>
      <c r="Q49" s="170"/>
      <c r="R49" s="171"/>
      <c r="S49" s="172"/>
      <c r="T49" s="173"/>
      <c r="U49" s="173"/>
      <c r="V49" s="173"/>
      <c r="W49" s="170"/>
      <c r="X49" s="171"/>
      <c r="Y49" s="172"/>
      <c r="Z49" s="173"/>
      <c r="AA49" s="173"/>
      <c r="AB49" s="173"/>
      <c r="AC49" s="170"/>
      <c r="AD49" s="171"/>
      <c r="AE49" s="172"/>
      <c r="AF49" s="173"/>
      <c r="AG49" s="173"/>
      <c r="AH49" s="173"/>
      <c r="AI49" s="170"/>
      <c r="AJ49" s="171"/>
      <c r="AK49" s="172"/>
      <c r="AL49" s="170"/>
      <c r="AM49" s="171"/>
      <c r="AN49" s="172"/>
      <c r="AO49" s="165"/>
      <c r="AP49" s="175"/>
      <c r="AQ49" s="175"/>
      <c r="AR49" s="152"/>
    </row>
    <row r="50" spans="1:44" ht="18.75" customHeight="1">
      <c r="A50" s="153"/>
      <c r="B50" s="153"/>
      <c r="C50" s="153"/>
      <c r="D50" s="165"/>
      <c r="E50" s="170"/>
      <c r="F50" s="171"/>
      <c r="G50" s="172"/>
      <c r="H50" s="173"/>
      <c r="I50" s="173"/>
      <c r="J50" s="173"/>
      <c r="K50" s="170"/>
      <c r="L50" s="171"/>
      <c r="M50" s="172"/>
      <c r="N50" s="173"/>
      <c r="O50" s="173"/>
      <c r="P50" s="173"/>
      <c r="Q50" s="170"/>
      <c r="R50" s="171"/>
      <c r="S50" s="172"/>
      <c r="T50" s="173"/>
      <c r="U50" s="173"/>
      <c r="V50" s="173"/>
      <c r="W50" s="170"/>
      <c r="X50" s="171"/>
      <c r="Y50" s="172"/>
      <c r="Z50" s="173"/>
      <c r="AA50" s="173"/>
      <c r="AB50" s="173"/>
      <c r="AC50" s="170"/>
      <c r="AD50" s="171"/>
      <c r="AE50" s="172"/>
      <c r="AF50" s="173"/>
      <c r="AG50" s="173"/>
      <c r="AH50" s="173"/>
      <c r="AI50" s="170"/>
      <c r="AJ50" s="171"/>
      <c r="AK50" s="172"/>
      <c r="AL50" s="170"/>
      <c r="AM50" s="171"/>
      <c r="AN50" s="172"/>
      <c r="AO50" s="165"/>
      <c r="AP50" s="175"/>
      <c r="AQ50" s="175"/>
      <c r="AR50" s="152"/>
    </row>
    <row r="51" spans="1:44" ht="18.75" customHeight="1">
      <c r="A51" s="153"/>
      <c r="B51" s="153"/>
      <c r="C51" s="153"/>
      <c r="D51" s="165"/>
      <c r="E51" s="170"/>
      <c r="F51" s="171"/>
      <c r="G51" s="172"/>
      <c r="H51" s="173"/>
      <c r="I51" s="173"/>
      <c r="J51" s="173"/>
      <c r="K51" s="170"/>
      <c r="L51" s="171"/>
      <c r="M51" s="172"/>
      <c r="N51" s="173"/>
      <c r="O51" s="173"/>
      <c r="P51" s="173"/>
      <c r="Q51" s="170"/>
      <c r="R51" s="171"/>
      <c r="S51" s="172"/>
      <c r="T51" s="173"/>
      <c r="U51" s="173"/>
      <c r="V51" s="173"/>
      <c r="W51" s="170"/>
      <c r="X51" s="171"/>
      <c r="Y51" s="172"/>
      <c r="Z51" s="173"/>
      <c r="AA51" s="173"/>
      <c r="AB51" s="173"/>
      <c r="AC51" s="170"/>
      <c r="AD51" s="171"/>
      <c r="AE51" s="172"/>
      <c r="AF51" s="173"/>
      <c r="AG51" s="173"/>
      <c r="AH51" s="173"/>
      <c r="AI51" s="170"/>
      <c r="AJ51" s="171"/>
      <c r="AK51" s="172"/>
      <c r="AL51" s="170"/>
      <c r="AM51" s="171"/>
      <c r="AN51" s="172"/>
      <c r="AO51" s="165"/>
      <c r="AP51" s="175"/>
      <c r="AQ51" s="175"/>
      <c r="AR51" s="152"/>
    </row>
    <row r="52" spans="1:44" ht="18.75" customHeight="1">
      <c r="A52" s="153"/>
      <c r="B52" s="153"/>
      <c r="C52" s="153"/>
      <c r="D52" s="165"/>
      <c r="E52" s="170"/>
      <c r="F52" s="171"/>
      <c r="G52" s="172"/>
      <c r="H52" s="173"/>
      <c r="I52" s="173"/>
      <c r="J52" s="173"/>
      <c r="K52" s="170"/>
      <c r="L52" s="171"/>
      <c r="M52" s="172"/>
      <c r="N52" s="173"/>
      <c r="O52" s="173"/>
      <c r="P52" s="173"/>
      <c r="Q52" s="170"/>
      <c r="R52" s="171"/>
      <c r="S52" s="172"/>
      <c r="T52" s="173"/>
      <c r="U52" s="173"/>
      <c r="V52" s="173"/>
      <c r="W52" s="170"/>
      <c r="X52" s="171"/>
      <c r="Y52" s="172"/>
      <c r="Z52" s="173"/>
      <c r="AA52" s="173"/>
      <c r="AB52" s="173"/>
      <c r="AC52" s="170"/>
      <c r="AD52" s="171"/>
      <c r="AE52" s="172"/>
      <c r="AF52" s="173"/>
      <c r="AG52" s="173"/>
      <c r="AH52" s="173"/>
      <c r="AI52" s="170"/>
      <c r="AJ52" s="171"/>
      <c r="AK52" s="172"/>
      <c r="AL52" s="170"/>
      <c r="AM52" s="171"/>
      <c r="AN52" s="172"/>
      <c r="AO52" s="165"/>
      <c r="AP52" s="175"/>
      <c r="AQ52" s="175"/>
      <c r="AR52" s="152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</sheetData>
  <sheetProtection/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78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0"/>
  <sheetViews>
    <sheetView zoomScale="70" zoomScaleNormal="70" zoomScalePageLayoutView="0" workbookViewId="0" topLeftCell="A1">
      <pane xSplit="3" ySplit="8" topLeftCell="D16" activePane="bottomRight" state="frozen"/>
      <selection pane="topLeft" activeCell="A1" sqref="A1"/>
      <selection pane="topRight" activeCell="AK1" sqref="AK1"/>
      <selection pane="bottomLeft" activeCell="A23" sqref="A23"/>
      <selection pane="bottomRight" activeCell="O47" sqref="O47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6" width="6.7109375" style="8" customWidth="1"/>
    <col min="7" max="7" width="7.28125" style="8" customWidth="1"/>
    <col min="8" max="8" width="10.421875" style="15" customWidth="1"/>
    <col min="9" max="9" width="6.140625" style="8" customWidth="1"/>
    <col min="10" max="10" width="6.7109375" style="8" customWidth="1"/>
    <col min="11" max="11" width="6.8515625" style="8" customWidth="1"/>
    <col min="12" max="12" width="10.8515625" style="15" customWidth="1"/>
    <col min="13" max="13" width="6.140625" style="8" customWidth="1"/>
    <col min="14" max="14" width="6.7109375" style="8" customWidth="1"/>
    <col min="15" max="15" width="6.8515625" style="8" customWidth="1"/>
    <col min="16" max="16" width="10.8515625" style="15" customWidth="1"/>
    <col min="17" max="17" width="6.00390625" style="8" customWidth="1"/>
    <col min="18" max="18" width="6.7109375" style="8" customWidth="1"/>
    <col min="19" max="19" width="7.28125" style="8" customWidth="1"/>
    <col min="20" max="20" width="10.421875" style="15" customWidth="1"/>
    <col min="21" max="21" width="6.140625" style="8" customWidth="1"/>
    <col min="22" max="22" width="6.7109375" style="8" customWidth="1"/>
    <col min="23" max="23" width="6.8515625" style="8" customWidth="1"/>
    <col min="24" max="24" width="10.8515625" style="15" customWidth="1"/>
    <col min="25" max="25" width="6.140625" style="8" hidden="1" customWidth="1"/>
    <col min="26" max="26" width="6.7109375" style="8" hidden="1" customWidth="1"/>
    <col min="27" max="27" width="6.8515625" style="8" hidden="1" customWidth="1"/>
    <col min="28" max="28" width="10.8515625" style="15" hidden="1" customWidth="1"/>
    <col min="29" max="29" width="2.140625" style="1" customWidth="1"/>
    <col min="30" max="36" width="2.140625" style="1" hidden="1" customWidth="1"/>
    <col min="37" max="37" width="12.140625" style="16" customWidth="1"/>
    <col min="38" max="38" width="8.7109375" style="56" customWidth="1"/>
    <col min="39" max="16384" width="11.28125" style="1" customWidth="1"/>
  </cols>
  <sheetData>
    <row r="1" spans="1:38" ht="23.25">
      <c r="A1" s="59"/>
      <c r="B1" s="60"/>
      <c r="C1" s="60"/>
      <c r="D1" s="40"/>
      <c r="E1" s="41"/>
      <c r="F1" s="48" t="str">
        <f>V!E17</f>
        <v>Чемпионат Федерации по фристайлу</v>
      </c>
      <c r="G1" s="41"/>
      <c r="H1" s="42"/>
      <c r="I1" s="41"/>
      <c r="J1" s="41"/>
      <c r="K1" s="41"/>
      <c r="L1" s="42"/>
      <c r="M1" s="41"/>
      <c r="N1" s="41"/>
      <c r="O1" s="41"/>
      <c r="P1" s="42"/>
      <c r="Q1" s="41"/>
      <c r="R1" s="48"/>
      <c r="S1" s="41"/>
      <c r="T1" s="42"/>
      <c r="U1" s="41"/>
      <c r="V1" s="41"/>
      <c r="W1" s="41"/>
      <c r="X1" s="42"/>
      <c r="Y1" s="41"/>
      <c r="Z1" s="41"/>
      <c r="AA1" s="41"/>
      <c r="AB1" s="42"/>
      <c r="AC1" s="42"/>
      <c r="AD1" s="42"/>
      <c r="AE1" s="42"/>
      <c r="AF1" s="42"/>
      <c r="AG1" s="42"/>
      <c r="AH1" s="42"/>
      <c r="AI1" s="42"/>
      <c r="AJ1" s="42"/>
      <c r="AK1" s="57"/>
      <c r="AL1" s="43"/>
    </row>
    <row r="2" spans="1:38" ht="24" thickBot="1">
      <c r="A2" s="61"/>
      <c r="B2" s="62"/>
      <c r="C2" s="62"/>
      <c r="D2" s="44"/>
      <c r="E2" s="45"/>
      <c r="F2" s="49" t="str">
        <f>V!E18</f>
        <v>Москва, 25-26.07.2009</v>
      </c>
      <c r="G2" s="45"/>
      <c r="H2" s="46"/>
      <c r="I2" s="45"/>
      <c r="J2" s="45"/>
      <c r="K2" s="45"/>
      <c r="L2" s="46"/>
      <c r="M2" s="45"/>
      <c r="N2" s="45"/>
      <c r="O2" s="45"/>
      <c r="P2" s="46"/>
      <c r="Q2" s="45"/>
      <c r="R2" s="49"/>
      <c r="S2" s="45"/>
      <c r="T2" s="46"/>
      <c r="U2" s="45"/>
      <c r="V2" s="45"/>
      <c r="W2" s="45"/>
      <c r="X2" s="46"/>
      <c r="Y2" s="45"/>
      <c r="Z2" s="45"/>
      <c r="AA2" s="45"/>
      <c r="AB2" s="46"/>
      <c r="AC2" s="46"/>
      <c r="AD2" s="46"/>
      <c r="AE2" s="46"/>
      <c r="AF2" s="46"/>
      <c r="AG2" s="46"/>
      <c r="AH2" s="46"/>
      <c r="AI2" s="46"/>
      <c r="AJ2" s="46"/>
      <c r="AK2" s="58"/>
      <c r="AL2" s="47"/>
    </row>
    <row r="3" spans="1:38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9"/>
      <c r="R3" s="9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9"/>
      <c r="R4" s="9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5.75">
      <c r="A5" s="121" t="s">
        <v>75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6"/>
      <c r="B6" s="6"/>
      <c r="C6" s="6"/>
      <c r="D6" s="4"/>
      <c r="E6" s="228"/>
      <c r="F6" s="229" t="s">
        <v>122</v>
      </c>
      <c r="G6" s="229"/>
      <c r="H6" s="230"/>
      <c r="I6" s="229"/>
      <c r="J6" s="229" t="s">
        <v>123</v>
      </c>
      <c r="K6" s="229"/>
      <c r="L6" s="230"/>
      <c r="M6" s="229"/>
      <c r="N6" s="229" t="s">
        <v>124</v>
      </c>
      <c r="O6" s="229"/>
      <c r="P6" s="230"/>
      <c r="Q6" s="228"/>
      <c r="R6" s="229" t="s">
        <v>132</v>
      </c>
      <c r="S6" s="229"/>
      <c r="T6" s="230"/>
      <c r="U6" s="229"/>
      <c r="V6" s="229" t="s">
        <v>133</v>
      </c>
      <c r="W6" s="229"/>
      <c r="X6" s="230"/>
      <c r="Y6" s="229"/>
      <c r="Z6" s="229" t="s">
        <v>134</v>
      </c>
      <c r="AA6" s="229"/>
      <c r="AB6" s="230"/>
      <c r="AK6" s="254"/>
      <c r="AL6" s="254"/>
    </row>
    <row r="7" spans="1:38" s="53" customFormat="1" ht="24" customHeight="1">
      <c r="A7" s="33" t="s">
        <v>66</v>
      </c>
      <c r="B7" s="33" t="s">
        <v>65</v>
      </c>
      <c r="C7" s="33" t="s">
        <v>71</v>
      </c>
      <c r="D7" s="34"/>
      <c r="E7" s="255" t="s">
        <v>77</v>
      </c>
      <c r="F7" s="255" t="s">
        <v>78</v>
      </c>
      <c r="G7" s="255" t="s">
        <v>125</v>
      </c>
      <c r="H7" s="67" t="s">
        <v>81</v>
      </c>
      <c r="I7" s="255" t="s">
        <v>77</v>
      </c>
      <c r="J7" s="255" t="s">
        <v>78</v>
      </c>
      <c r="K7" s="255" t="s">
        <v>125</v>
      </c>
      <c r="L7" s="67" t="s">
        <v>81</v>
      </c>
      <c r="M7" s="255" t="s">
        <v>77</v>
      </c>
      <c r="N7" s="255" t="s">
        <v>78</v>
      </c>
      <c r="O7" s="255" t="s">
        <v>125</v>
      </c>
      <c r="P7" s="67" t="s">
        <v>81</v>
      </c>
      <c r="Q7" s="255" t="s">
        <v>77</v>
      </c>
      <c r="R7" s="255" t="s">
        <v>78</v>
      </c>
      <c r="S7" s="255" t="s">
        <v>125</v>
      </c>
      <c r="T7" s="67" t="s">
        <v>81</v>
      </c>
      <c r="U7" s="255" t="s">
        <v>77</v>
      </c>
      <c r="V7" s="255" t="s">
        <v>78</v>
      </c>
      <c r="W7" s="255" t="s">
        <v>125</v>
      </c>
      <c r="X7" s="67" t="s">
        <v>81</v>
      </c>
      <c r="Y7" s="255" t="s">
        <v>77</v>
      </c>
      <c r="Z7" s="255" t="s">
        <v>78</v>
      </c>
      <c r="AA7" s="255" t="s">
        <v>125</v>
      </c>
      <c r="AB7" s="67" t="s">
        <v>81</v>
      </c>
      <c r="AC7" s="256"/>
      <c r="AD7" s="256"/>
      <c r="AE7" s="256"/>
      <c r="AF7" s="256"/>
      <c r="AG7" s="256"/>
      <c r="AH7" s="256"/>
      <c r="AI7" s="256"/>
      <c r="AJ7" s="256"/>
      <c r="AK7" s="257" t="s">
        <v>126</v>
      </c>
      <c r="AL7" s="257" t="s">
        <v>83</v>
      </c>
    </row>
    <row r="8" spans="1:38" s="53" customFormat="1" ht="24" customHeight="1">
      <c r="A8" s="63" t="s">
        <v>86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ht="14.25" customHeight="1">
      <c r="A9" s="251" t="s">
        <v>150</v>
      </c>
      <c r="B9" s="251" t="s">
        <v>151</v>
      </c>
      <c r="C9" s="251" t="s">
        <v>205</v>
      </c>
      <c r="D9" s="258"/>
      <c r="E9" s="252">
        <v>8</v>
      </c>
      <c r="F9" s="252">
        <v>4</v>
      </c>
      <c r="G9" s="252">
        <v>4</v>
      </c>
      <c r="H9" s="23">
        <f aca="true" t="shared" si="0" ref="H9:H22">E9+F9+G9</f>
        <v>16</v>
      </c>
      <c r="I9" s="252">
        <v>7</v>
      </c>
      <c r="J9" s="252">
        <v>4</v>
      </c>
      <c r="K9" s="252">
        <v>5</v>
      </c>
      <c r="L9" s="23">
        <f aca="true" t="shared" si="1" ref="L9:L30">I9+J9+K9</f>
        <v>16</v>
      </c>
      <c r="M9" s="252"/>
      <c r="N9" s="252"/>
      <c r="O9" s="252"/>
      <c r="P9" s="23">
        <f>M9+N9+O9</f>
        <v>0</v>
      </c>
      <c r="Q9" s="252"/>
      <c r="R9" s="252"/>
      <c r="S9" s="252"/>
      <c r="T9" s="23">
        <f>Q9+R9+S9</f>
        <v>0</v>
      </c>
      <c r="U9" s="252"/>
      <c r="V9" s="252"/>
      <c r="W9" s="252"/>
      <c r="X9" s="23">
        <f>U9+V9+W9</f>
        <v>0</v>
      </c>
      <c r="Y9" s="252"/>
      <c r="Z9" s="252"/>
      <c r="AA9" s="252"/>
      <c r="AB9" s="23">
        <f>Y9+Z9+AA9</f>
        <v>0</v>
      </c>
      <c r="AC9" s="10"/>
      <c r="AD9" s="276">
        <f>H9</f>
        <v>16</v>
      </c>
      <c r="AE9" s="276">
        <f>L9</f>
        <v>16</v>
      </c>
      <c r="AF9" s="276">
        <f>P9</f>
        <v>0</v>
      </c>
      <c r="AG9" s="276">
        <f>T9</f>
        <v>0</v>
      </c>
      <c r="AH9" s="276">
        <f>X9</f>
        <v>0</v>
      </c>
      <c r="AI9" s="276">
        <f>AB9</f>
        <v>0</v>
      </c>
      <c r="AJ9" s="10"/>
      <c r="AK9" s="259">
        <f aca="true" t="shared" si="2" ref="AK9:AK30">MAX(H9,L9)</f>
        <v>16</v>
      </c>
      <c r="AL9" s="252"/>
    </row>
    <row r="10" spans="1:38" ht="14.25" customHeight="1">
      <c r="A10" s="251" t="s">
        <v>199</v>
      </c>
      <c r="B10" s="251" t="s">
        <v>200</v>
      </c>
      <c r="C10" s="251" t="s">
        <v>205</v>
      </c>
      <c r="D10" s="258"/>
      <c r="E10" s="252">
        <v>3</v>
      </c>
      <c r="F10" s="252">
        <v>4</v>
      </c>
      <c r="G10" s="252">
        <v>4</v>
      </c>
      <c r="H10" s="23">
        <f t="shared" si="0"/>
        <v>11</v>
      </c>
      <c r="I10" s="252">
        <v>6</v>
      </c>
      <c r="J10" s="252">
        <v>3.5</v>
      </c>
      <c r="K10" s="252">
        <v>5</v>
      </c>
      <c r="L10" s="23">
        <f t="shared" si="1"/>
        <v>14.5</v>
      </c>
      <c r="M10" s="252"/>
      <c r="N10" s="252"/>
      <c r="O10" s="252"/>
      <c r="P10" s="23">
        <f>M10+N10+O10</f>
        <v>0</v>
      </c>
      <c r="Q10" s="252"/>
      <c r="R10" s="252"/>
      <c r="S10" s="252"/>
      <c r="T10" s="23">
        <f>Q10+R10+S10</f>
        <v>0</v>
      </c>
      <c r="U10" s="252"/>
      <c r="V10" s="252"/>
      <c r="W10" s="252"/>
      <c r="X10" s="23">
        <f>U10+V10+W10</f>
        <v>0</v>
      </c>
      <c r="Y10" s="252"/>
      <c r="Z10" s="252"/>
      <c r="AA10" s="252"/>
      <c r="AB10" s="23">
        <f>Y10+Z10+AA10</f>
        <v>0</v>
      </c>
      <c r="AC10" s="10"/>
      <c r="AD10" s="276">
        <f>H10</f>
        <v>11</v>
      </c>
      <c r="AE10" s="276">
        <f>L10</f>
        <v>14.5</v>
      </c>
      <c r="AF10" s="276">
        <f>P10</f>
        <v>0</v>
      </c>
      <c r="AG10" s="276">
        <f>T10</f>
        <v>0</v>
      </c>
      <c r="AH10" s="276">
        <f>X10</f>
        <v>0</v>
      </c>
      <c r="AI10" s="276">
        <f>AB10</f>
        <v>0</v>
      </c>
      <c r="AJ10" s="10"/>
      <c r="AK10" s="259">
        <f t="shared" si="2"/>
        <v>14.5</v>
      </c>
      <c r="AL10" s="252"/>
    </row>
    <row r="11" spans="1:38" ht="14.25" customHeight="1">
      <c r="A11" s="251" t="s">
        <v>146</v>
      </c>
      <c r="B11" s="251" t="s">
        <v>147</v>
      </c>
      <c r="C11" s="251" t="s">
        <v>205</v>
      </c>
      <c r="D11" s="258"/>
      <c r="E11" s="252">
        <v>9</v>
      </c>
      <c r="F11" s="252">
        <v>3.5</v>
      </c>
      <c r="G11" s="252">
        <v>2</v>
      </c>
      <c r="H11" s="23">
        <f t="shared" si="0"/>
        <v>14.5</v>
      </c>
      <c r="I11" s="252">
        <v>8</v>
      </c>
      <c r="J11" s="252">
        <v>3</v>
      </c>
      <c r="K11" s="252">
        <v>2</v>
      </c>
      <c r="L11" s="23">
        <f t="shared" si="1"/>
        <v>13</v>
      </c>
      <c r="M11" s="252"/>
      <c r="N11" s="252"/>
      <c r="O11" s="252"/>
      <c r="P11" s="23"/>
      <c r="Q11" s="252"/>
      <c r="R11" s="252"/>
      <c r="S11" s="252"/>
      <c r="T11" s="23"/>
      <c r="U11" s="252"/>
      <c r="V11" s="252"/>
      <c r="W11" s="252"/>
      <c r="X11" s="23"/>
      <c r="Y11" s="252"/>
      <c r="Z11" s="252"/>
      <c r="AA11" s="252"/>
      <c r="AB11" s="23"/>
      <c r="AC11" s="10"/>
      <c r="AD11" s="276"/>
      <c r="AE11" s="276"/>
      <c r="AF11" s="276"/>
      <c r="AG11" s="276"/>
      <c r="AH11" s="276"/>
      <c r="AI11" s="276"/>
      <c r="AJ11" s="10"/>
      <c r="AK11" s="259">
        <f t="shared" si="2"/>
        <v>14.5</v>
      </c>
      <c r="AL11" s="252"/>
    </row>
    <row r="12" spans="1:38" ht="14.25" customHeight="1">
      <c r="A12" s="251" t="s">
        <v>168</v>
      </c>
      <c r="B12" s="251" t="s">
        <v>169</v>
      </c>
      <c r="C12" s="251" t="s">
        <v>205</v>
      </c>
      <c r="D12" s="258"/>
      <c r="E12" s="252">
        <v>7</v>
      </c>
      <c r="F12" s="252">
        <v>3.5</v>
      </c>
      <c r="G12" s="252">
        <v>4</v>
      </c>
      <c r="H12" s="23">
        <f t="shared" si="0"/>
        <v>14.5</v>
      </c>
      <c r="I12" s="252">
        <v>7</v>
      </c>
      <c r="J12" s="252">
        <v>3</v>
      </c>
      <c r="K12" s="252">
        <v>3.5</v>
      </c>
      <c r="L12" s="23">
        <f t="shared" si="1"/>
        <v>13.5</v>
      </c>
      <c r="M12" s="252"/>
      <c r="N12" s="252"/>
      <c r="O12" s="252"/>
      <c r="P12" s="23">
        <f>M12+N12+O12</f>
        <v>0</v>
      </c>
      <c r="Q12" s="252"/>
      <c r="R12" s="252"/>
      <c r="S12" s="252"/>
      <c r="T12" s="23">
        <f>Q12+R12+S12</f>
        <v>0</v>
      </c>
      <c r="U12" s="252"/>
      <c r="V12" s="252"/>
      <c r="W12" s="252"/>
      <c r="X12" s="23">
        <f>U12+V12+W12</f>
        <v>0</v>
      </c>
      <c r="Y12" s="252"/>
      <c r="Z12" s="252"/>
      <c r="AA12" s="252"/>
      <c r="AB12" s="23">
        <f>Y12+Z12+AA12</f>
        <v>0</v>
      </c>
      <c r="AC12" s="10"/>
      <c r="AD12" s="276">
        <f>H12</f>
        <v>14.5</v>
      </c>
      <c r="AE12" s="276">
        <f>L12</f>
        <v>13.5</v>
      </c>
      <c r="AF12" s="276">
        <f>P12</f>
        <v>0</v>
      </c>
      <c r="AG12" s="276">
        <f>T12</f>
        <v>0</v>
      </c>
      <c r="AH12" s="276">
        <f>X12</f>
        <v>0</v>
      </c>
      <c r="AI12" s="276">
        <f>AB12</f>
        <v>0</v>
      </c>
      <c r="AJ12" s="10"/>
      <c r="AK12" s="259">
        <f t="shared" si="2"/>
        <v>14.5</v>
      </c>
      <c r="AL12" s="252"/>
    </row>
    <row r="13" spans="1:38" ht="14.25" customHeight="1">
      <c r="A13" s="251" t="s">
        <v>343</v>
      </c>
      <c r="B13" s="251" t="s">
        <v>149</v>
      </c>
      <c r="C13" s="251" t="s">
        <v>205</v>
      </c>
      <c r="D13" s="258"/>
      <c r="E13" s="252">
        <v>7</v>
      </c>
      <c r="F13" s="252">
        <v>4</v>
      </c>
      <c r="G13" s="252">
        <v>3</v>
      </c>
      <c r="H13" s="23">
        <f t="shared" si="0"/>
        <v>14</v>
      </c>
      <c r="I13" s="252">
        <v>7</v>
      </c>
      <c r="J13" s="252">
        <v>1</v>
      </c>
      <c r="K13" s="252">
        <v>1</v>
      </c>
      <c r="L13" s="23">
        <f t="shared" si="1"/>
        <v>9</v>
      </c>
      <c r="M13" s="252"/>
      <c r="N13" s="252"/>
      <c r="O13" s="252"/>
      <c r="P13" s="23">
        <f>M13+N13+O13</f>
        <v>0</v>
      </c>
      <c r="Q13" s="252"/>
      <c r="R13" s="252"/>
      <c r="S13" s="252"/>
      <c r="T13" s="23">
        <f>Q13+R13+S13</f>
        <v>0</v>
      </c>
      <c r="U13" s="252"/>
      <c r="V13" s="252"/>
      <c r="W13" s="252"/>
      <c r="X13" s="23">
        <f>U13+V13+W13</f>
        <v>0</v>
      </c>
      <c r="Y13" s="252"/>
      <c r="Z13" s="252"/>
      <c r="AA13" s="252"/>
      <c r="AB13" s="23">
        <f>Y13+Z13+AA13</f>
        <v>0</v>
      </c>
      <c r="AC13" s="10"/>
      <c r="AD13" s="276">
        <f>H13</f>
        <v>14</v>
      </c>
      <c r="AE13" s="276">
        <f>L13</f>
        <v>9</v>
      </c>
      <c r="AF13" s="276">
        <f>P13</f>
        <v>0</v>
      </c>
      <c r="AG13" s="276">
        <f>T13</f>
        <v>0</v>
      </c>
      <c r="AH13" s="276">
        <f>X13</f>
        <v>0</v>
      </c>
      <c r="AI13" s="276">
        <f>AB13</f>
        <v>0</v>
      </c>
      <c r="AJ13" s="10"/>
      <c r="AK13" s="259">
        <f t="shared" si="2"/>
        <v>14</v>
      </c>
      <c r="AL13" s="252"/>
    </row>
    <row r="14" spans="1:38" ht="14.25" customHeight="1">
      <c r="A14" s="251" t="s">
        <v>341</v>
      </c>
      <c r="B14" s="251" t="s">
        <v>239</v>
      </c>
      <c r="C14" s="251" t="s">
        <v>205</v>
      </c>
      <c r="D14" s="258"/>
      <c r="E14" s="252">
        <v>7</v>
      </c>
      <c r="F14" s="252">
        <v>1</v>
      </c>
      <c r="G14" s="252">
        <v>1</v>
      </c>
      <c r="H14" s="23">
        <f t="shared" si="0"/>
        <v>9</v>
      </c>
      <c r="I14" s="252">
        <v>7</v>
      </c>
      <c r="J14" s="252">
        <v>3</v>
      </c>
      <c r="K14" s="252">
        <v>4</v>
      </c>
      <c r="L14" s="23">
        <f t="shared" si="1"/>
        <v>14</v>
      </c>
      <c r="M14" s="252"/>
      <c r="N14" s="252"/>
      <c r="O14" s="252"/>
      <c r="P14" s="23">
        <f>M14+N14+O14</f>
        <v>0</v>
      </c>
      <c r="Q14" s="252"/>
      <c r="R14" s="252"/>
      <c r="S14" s="252"/>
      <c r="T14" s="23">
        <f>Q14+R14+S14</f>
        <v>0</v>
      </c>
      <c r="U14" s="252"/>
      <c r="V14" s="252"/>
      <c r="W14" s="252"/>
      <c r="X14" s="23">
        <f>U14+V14+W14</f>
        <v>0</v>
      </c>
      <c r="Y14" s="252"/>
      <c r="Z14" s="252"/>
      <c r="AA14" s="252"/>
      <c r="AB14" s="23">
        <f>Y14+Z14+AA14</f>
        <v>0</v>
      </c>
      <c r="AC14" s="10"/>
      <c r="AD14" s="276">
        <f>H14</f>
        <v>9</v>
      </c>
      <c r="AE14" s="276">
        <f>L14</f>
        <v>14</v>
      </c>
      <c r="AF14" s="276">
        <f>P14</f>
        <v>0</v>
      </c>
      <c r="AG14" s="276">
        <f>T14</f>
        <v>0</v>
      </c>
      <c r="AH14" s="276">
        <f>X14</f>
        <v>0</v>
      </c>
      <c r="AI14" s="276">
        <f>AB14</f>
        <v>0</v>
      </c>
      <c r="AJ14" s="10"/>
      <c r="AK14" s="259">
        <f t="shared" si="2"/>
        <v>14</v>
      </c>
      <c r="AL14" s="252"/>
    </row>
    <row r="15" spans="1:38" ht="14.25" customHeight="1">
      <c r="A15" s="251" t="s">
        <v>152</v>
      </c>
      <c r="B15" s="251" t="s">
        <v>153</v>
      </c>
      <c r="C15" s="251" t="s">
        <v>205</v>
      </c>
      <c r="D15" s="258"/>
      <c r="E15" s="252">
        <v>8</v>
      </c>
      <c r="F15" s="252">
        <v>3</v>
      </c>
      <c r="G15" s="252">
        <v>3</v>
      </c>
      <c r="H15" s="23">
        <f t="shared" si="0"/>
        <v>14</v>
      </c>
      <c r="I15" s="252">
        <v>9</v>
      </c>
      <c r="J15" s="252">
        <v>3</v>
      </c>
      <c r="K15" s="252">
        <v>2</v>
      </c>
      <c r="L15" s="23">
        <f t="shared" si="1"/>
        <v>14</v>
      </c>
      <c r="M15" s="252"/>
      <c r="N15" s="252"/>
      <c r="O15" s="252"/>
      <c r="P15" s="23">
        <f>M15+N15+O15</f>
        <v>0</v>
      </c>
      <c r="Q15" s="252"/>
      <c r="R15" s="252"/>
      <c r="S15" s="252"/>
      <c r="T15" s="23">
        <f>Q15+R15+S15</f>
        <v>0</v>
      </c>
      <c r="U15" s="252"/>
      <c r="V15" s="252"/>
      <c r="W15" s="252"/>
      <c r="X15" s="23">
        <f>U15+V15+W15</f>
        <v>0</v>
      </c>
      <c r="Y15" s="252"/>
      <c r="Z15" s="252"/>
      <c r="AA15" s="252"/>
      <c r="AB15" s="23">
        <f>Y15+Z15+AA15</f>
        <v>0</v>
      </c>
      <c r="AC15" s="10"/>
      <c r="AD15" s="276">
        <f>H15</f>
        <v>14</v>
      </c>
      <c r="AE15" s="276">
        <f>L15</f>
        <v>14</v>
      </c>
      <c r="AF15" s="276">
        <f>P15</f>
        <v>0</v>
      </c>
      <c r="AG15" s="276">
        <f>T15</f>
        <v>0</v>
      </c>
      <c r="AH15" s="276">
        <f>X15</f>
        <v>0</v>
      </c>
      <c r="AI15" s="276">
        <f>AB15</f>
        <v>0</v>
      </c>
      <c r="AJ15" s="10"/>
      <c r="AK15" s="259">
        <f t="shared" si="2"/>
        <v>14</v>
      </c>
      <c r="AL15" s="252"/>
    </row>
    <row r="16" spans="1:38" ht="14.25" customHeight="1">
      <c r="A16" s="251" t="s">
        <v>227</v>
      </c>
      <c r="B16" s="251" t="s">
        <v>228</v>
      </c>
      <c r="C16" s="251" t="s">
        <v>204</v>
      </c>
      <c r="D16" s="258"/>
      <c r="E16" s="252">
        <v>7</v>
      </c>
      <c r="F16" s="252">
        <v>1</v>
      </c>
      <c r="G16" s="252">
        <v>5</v>
      </c>
      <c r="H16" s="23">
        <f t="shared" si="0"/>
        <v>13</v>
      </c>
      <c r="I16" s="252">
        <v>5.5</v>
      </c>
      <c r="J16" s="252">
        <v>2</v>
      </c>
      <c r="K16" s="252">
        <v>1.5</v>
      </c>
      <c r="L16" s="23">
        <f t="shared" si="1"/>
        <v>9</v>
      </c>
      <c r="M16" s="252"/>
      <c r="N16" s="252"/>
      <c r="O16" s="252"/>
      <c r="P16" s="23">
        <f>M16+N16+O16</f>
        <v>0</v>
      </c>
      <c r="Q16" s="252"/>
      <c r="R16" s="252"/>
      <c r="S16" s="252"/>
      <c r="T16" s="23">
        <f>Q16+R16+S16</f>
        <v>0</v>
      </c>
      <c r="U16" s="252"/>
      <c r="V16" s="252"/>
      <c r="W16" s="252"/>
      <c r="X16" s="23">
        <f>U16+V16+W16</f>
        <v>0</v>
      </c>
      <c r="Y16" s="252"/>
      <c r="Z16" s="252"/>
      <c r="AA16" s="252"/>
      <c r="AB16" s="23">
        <f>Y16+Z16+AA16</f>
        <v>0</v>
      </c>
      <c r="AC16" s="10"/>
      <c r="AD16" s="276">
        <f>H16</f>
        <v>13</v>
      </c>
      <c r="AE16" s="276">
        <f>L16</f>
        <v>9</v>
      </c>
      <c r="AF16" s="276">
        <f>P16</f>
        <v>0</v>
      </c>
      <c r="AG16" s="276">
        <f>T16</f>
        <v>0</v>
      </c>
      <c r="AH16" s="276">
        <f>X16</f>
        <v>0</v>
      </c>
      <c r="AI16" s="276">
        <f>AB16</f>
        <v>0</v>
      </c>
      <c r="AJ16" s="10"/>
      <c r="AK16" s="259">
        <f t="shared" si="2"/>
        <v>13</v>
      </c>
      <c r="AL16" s="252"/>
    </row>
    <row r="17" spans="1:38" ht="14.25" customHeight="1">
      <c r="A17" s="251" t="s">
        <v>186</v>
      </c>
      <c r="B17" s="251" t="s">
        <v>187</v>
      </c>
      <c r="C17" s="251" t="s">
        <v>205</v>
      </c>
      <c r="D17" s="258"/>
      <c r="E17" s="252">
        <v>4</v>
      </c>
      <c r="F17" s="252">
        <v>3</v>
      </c>
      <c r="G17" s="252">
        <v>2</v>
      </c>
      <c r="H17" s="23">
        <f t="shared" si="0"/>
        <v>9</v>
      </c>
      <c r="I17" s="252">
        <v>7</v>
      </c>
      <c r="J17" s="252">
        <v>3</v>
      </c>
      <c r="K17" s="252">
        <v>3</v>
      </c>
      <c r="L17" s="23">
        <f t="shared" si="1"/>
        <v>13</v>
      </c>
      <c r="M17" s="252"/>
      <c r="N17" s="252"/>
      <c r="O17" s="252"/>
      <c r="P17" s="23"/>
      <c r="Q17" s="252"/>
      <c r="R17" s="252"/>
      <c r="S17" s="252"/>
      <c r="T17" s="23"/>
      <c r="U17" s="252"/>
      <c r="V17" s="252"/>
      <c r="W17" s="252"/>
      <c r="X17" s="23"/>
      <c r="Y17" s="252"/>
      <c r="Z17" s="252"/>
      <c r="AA17" s="252"/>
      <c r="AB17" s="23"/>
      <c r="AC17" s="10"/>
      <c r="AD17" s="276"/>
      <c r="AE17" s="276"/>
      <c r="AF17" s="276"/>
      <c r="AG17" s="276"/>
      <c r="AH17" s="276"/>
      <c r="AI17" s="276"/>
      <c r="AJ17" s="10"/>
      <c r="AK17" s="259">
        <f t="shared" si="2"/>
        <v>13</v>
      </c>
      <c r="AL17" s="252"/>
    </row>
    <row r="18" spans="1:38" ht="14.25" customHeight="1">
      <c r="A18" s="251" t="s">
        <v>309</v>
      </c>
      <c r="B18" s="251" t="s">
        <v>187</v>
      </c>
      <c r="C18" s="251" t="s">
        <v>205</v>
      </c>
      <c r="D18" s="258"/>
      <c r="E18" s="252">
        <v>7</v>
      </c>
      <c r="F18" s="252">
        <v>2.5</v>
      </c>
      <c r="G18" s="252">
        <v>3.5</v>
      </c>
      <c r="H18" s="23">
        <f t="shared" si="0"/>
        <v>13</v>
      </c>
      <c r="I18" s="252">
        <v>3</v>
      </c>
      <c r="J18" s="252">
        <v>4</v>
      </c>
      <c r="K18" s="252">
        <v>3.5</v>
      </c>
      <c r="L18" s="23">
        <f t="shared" si="1"/>
        <v>10.5</v>
      </c>
      <c r="M18" s="252"/>
      <c r="N18" s="252"/>
      <c r="O18" s="252"/>
      <c r="P18" s="23"/>
      <c r="Q18" s="252"/>
      <c r="R18" s="252"/>
      <c r="S18" s="252"/>
      <c r="T18" s="23"/>
      <c r="U18" s="252"/>
      <c r="V18" s="252"/>
      <c r="W18" s="252"/>
      <c r="X18" s="23"/>
      <c r="Y18" s="252"/>
      <c r="Z18" s="252"/>
      <c r="AA18" s="252"/>
      <c r="AB18" s="23"/>
      <c r="AC18" s="10"/>
      <c r="AD18" s="276"/>
      <c r="AE18" s="276"/>
      <c r="AF18" s="276"/>
      <c r="AG18" s="276"/>
      <c r="AH18" s="276"/>
      <c r="AI18" s="276"/>
      <c r="AJ18" s="10"/>
      <c r="AK18" s="259">
        <f t="shared" si="2"/>
        <v>13</v>
      </c>
      <c r="AL18" s="252"/>
    </row>
    <row r="19" spans="1:38" ht="14.25" customHeight="1">
      <c r="A19" s="251" t="s">
        <v>157</v>
      </c>
      <c r="B19" s="251" t="s">
        <v>141</v>
      </c>
      <c r="C19" s="251" t="s">
        <v>205</v>
      </c>
      <c r="D19" s="258"/>
      <c r="E19" s="252">
        <v>0</v>
      </c>
      <c r="F19" s="252">
        <v>0</v>
      </c>
      <c r="G19" s="252">
        <v>0</v>
      </c>
      <c r="H19" s="23">
        <f t="shared" si="0"/>
        <v>0</v>
      </c>
      <c r="I19" s="252">
        <v>8</v>
      </c>
      <c r="J19" s="252">
        <v>2.5</v>
      </c>
      <c r="K19" s="252">
        <v>2</v>
      </c>
      <c r="L19" s="23">
        <f t="shared" si="1"/>
        <v>12.5</v>
      </c>
      <c r="M19" s="252"/>
      <c r="N19" s="252"/>
      <c r="O19" s="252"/>
      <c r="P19" s="23">
        <f>M19+N19+O19</f>
        <v>0</v>
      </c>
      <c r="Q19" s="252"/>
      <c r="R19" s="252"/>
      <c r="S19" s="252"/>
      <c r="T19" s="23">
        <f>Q19+R19+S19</f>
        <v>0</v>
      </c>
      <c r="U19" s="252"/>
      <c r="V19" s="252"/>
      <c r="W19" s="252"/>
      <c r="X19" s="23">
        <f>U19+V19+W19</f>
        <v>0</v>
      </c>
      <c r="Y19" s="252"/>
      <c r="Z19" s="252"/>
      <c r="AA19" s="252"/>
      <c r="AB19" s="23">
        <f>Y19+Z19+AA19</f>
        <v>0</v>
      </c>
      <c r="AC19" s="10"/>
      <c r="AD19" s="276">
        <f>H19</f>
        <v>0</v>
      </c>
      <c r="AE19" s="276">
        <f>L19</f>
        <v>12.5</v>
      </c>
      <c r="AF19" s="276">
        <f>P19</f>
        <v>0</v>
      </c>
      <c r="AG19" s="276">
        <f>T19</f>
        <v>0</v>
      </c>
      <c r="AH19" s="276">
        <f>X19</f>
        <v>0</v>
      </c>
      <c r="AI19" s="276">
        <f>AB19</f>
        <v>0</v>
      </c>
      <c r="AJ19" s="10"/>
      <c r="AK19" s="259">
        <f t="shared" si="2"/>
        <v>12.5</v>
      </c>
      <c r="AL19" s="252"/>
    </row>
    <row r="20" spans="1:38" ht="14.25" customHeight="1">
      <c r="A20" s="251" t="s">
        <v>342</v>
      </c>
      <c r="B20" s="251" t="s">
        <v>293</v>
      </c>
      <c r="C20" s="251" t="s">
        <v>205</v>
      </c>
      <c r="D20" s="258"/>
      <c r="E20" s="252">
        <v>0</v>
      </c>
      <c r="F20" s="252">
        <v>0</v>
      </c>
      <c r="G20" s="252">
        <v>0</v>
      </c>
      <c r="H20" s="23">
        <f t="shared" si="0"/>
        <v>0</v>
      </c>
      <c r="I20" s="252">
        <v>7</v>
      </c>
      <c r="J20" s="252">
        <v>3</v>
      </c>
      <c r="K20" s="252">
        <v>2</v>
      </c>
      <c r="L20" s="23">
        <f t="shared" si="1"/>
        <v>12</v>
      </c>
      <c r="M20" s="252"/>
      <c r="N20" s="252"/>
      <c r="O20" s="252"/>
      <c r="P20" s="23">
        <f>M20+N20+O20</f>
        <v>0</v>
      </c>
      <c r="Q20" s="252"/>
      <c r="R20" s="252"/>
      <c r="S20" s="252"/>
      <c r="T20" s="23">
        <f>Q20+R20+S20</f>
        <v>0</v>
      </c>
      <c r="U20" s="252"/>
      <c r="V20" s="252"/>
      <c r="W20" s="252"/>
      <c r="X20" s="23">
        <f>U20+V20+W20</f>
        <v>0</v>
      </c>
      <c r="Y20" s="252"/>
      <c r="Z20" s="252"/>
      <c r="AA20" s="252"/>
      <c r="AB20" s="23">
        <f>Y20+Z20+AA20</f>
        <v>0</v>
      </c>
      <c r="AC20" s="10"/>
      <c r="AD20" s="276">
        <f>H20</f>
        <v>0</v>
      </c>
      <c r="AE20" s="276">
        <f>L20</f>
        <v>12</v>
      </c>
      <c r="AF20" s="276">
        <f>P20</f>
        <v>0</v>
      </c>
      <c r="AG20" s="276">
        <f>T20</f>
        <v>0</v>
      </c>
      <c r="AH20" s="276">
        <f>X20</f>
        <v>0</v>
      </c>
      <c r="AI20" s="276">
        <f>AB20</f>
        <v>0</v>
      </c>
      <c r="AJ20" s="10"/>
      <c r="AK20" s="259">
        <f t="shared" si="2"/>
        <v>12</v>
      </c>
      <c r="AL20" s="252"/>
    </row>
    <row r="21" spans="1:38" ht="14.25" customHeight="1">
      <c r="A21" s="251" t="s">
        <v>178</v>
      </c>
      <c r="B21" s="251" t="s">
        <v>139</v>
      </c>
      <c r="C21" s="251" t="s">
        <v>205</v>
      </c>
      <c r="D21" s="258"/>
      <c r="E21" s="252">
        <v>4</v>
      </c>
      <c r="F21" s="252">
        <v>3</v>
      </c>
      <c r="G21" s="252">
        <v>4</v>
      </c>
      <c r="H21" s="23">
        <f t="shared" si="0"/>
        <v>11</v>
      </c>
      <c r="I21" s="252">
        <v>7</v>
      </c>
      <c r="J21" s="252">
        <v>3</v>
      </c>
      <c r="K21" s="252">
        <v>2</v>
      </c>
      <c r="L21" s="23">
        <f t="shared" si="1"/>
        <v>12</v>
      </c>
      <c r="M21" s="252"/>
      <c r="N21" s="252"/>
      <c r="O21" s="252"/>
      <c r="P21" s="23"/>
      <c r="Q21" s="252"/>
      <c r="R21" s="252"/>
      <c r="S21" s="252"/>
      <c r="T21" s="23"/>
      <c r="U21" s="252"/>
      <c r="V21" s="252"/>
      <c r="W21" s="252"/>
      <c r="X21" s="23"/>
      <c r="Y21" s="252"/>
      <c r="Z21" s="252"/>
      <c r="AA21" s="252"/>
      <c r="AB21" s="23"/>
      <c r="AC21" s="10"/>
      <c r="AD21" s="276"/>
      <c r="AE21" s="276"/>
      <c r="AF21" s="276"/>
      <c r="AG21" s="276"/>
      <c r="AH21" s="276"/>
      <c r="AI21" s="276"/>
      <c r="AJ21" s="10"/>
      <c r="AK21" s="259">
        <f t="shared" si="2"/>
        <v>12</v>
      </c>
      <c r="AL21" s="252"/>
    </row>
    <row r="22" spans="1:38" ht="14.25" customHeight="1">
      <c r="A22" s="251" t="s">
        <v>198</v>
      </c>
      <c r="B22" s="251" t="s">
        <v>172</v>
      </c>
      <c r="C22" s="251" t="s">
        <v>205</v>
      </c>
      <c r="D22" s="258"/>
      <c r="E22" s="252">
        <v>7</v>
      </c>
      <c r="F22" s="252">
        <v>2</v>
      </c>
      <c r="G22" s="252">
        <v>3</v>
      </c>
      <c r="H22" s="23">
        <f t="shared" si="0"/>
        <v>12</v>
      </c>
      <c r="I22" s="252">
        <v>6</v>
      </c>
      <c r="J22" s="252">
        <v>2.5</v>
      </c>
      <c r="K22" s="252">
        <v>3</v>
      </c>
      <c r="L22" s="23">
        <f t="shared" si="1"/>
        <v>11.5</v>
      </c>
      <c r="M22" s="252"/>
      <c r="N22" s="252"/>
      <c r="O22" s="252"/>
      <c r="P22" s="23">
        <f>M22+N22+O22</f>
        <v>0</v>
      </c>
      <c r="Q22" s="252"/>
      <c r="R22" s="252"/>
      <c r="S22" s="252"/>
      <c r="T22" s="23">
        <f>Q22+R22+S22</f>
        <v>0</v>
      </c>
      <c r="U22" s="252"/>
      <c r="V22" s="252"/>
      <c r="W22" s="252"/>
      <c r="X22" s="23">
        <f>U22+V22+W22</f>
        <v>0</v>
      </c>
      <c r="Y22" s="252"/>
      <c r="Z22" s="252"/>
      <c r="AA22" s="252"/>
      <c r="AB22" s="23">
        <f>Y22+Z22+AA22</f>
        <v>0</v>
      </c>
      <c r="AC22" s="10"/>
      <c r="AD22" s="276">
        <f>H22</f>
        <v>12</v>
      </c>
      <c r="AE22" s="276">
        <f>L22</f>
        <v>11.5</v>
      </c>
      <c r="AF22" s="276">
        <f>P22</f>
        <v>0</v>
      </c>
      <c r="AG22" s="276">
        <f>T22</f>
        <v>0</v>
      </c>
      <c r="AH22" s="276">
        <f>X22</f>
        <v>0</v>
      </c>
      <c r="AI22" s="276">
        <f>AB22</f>
        <v>0</v>
      </c>
      <c r="AJ22" s="10"/>
      <c r="AK22" s="259">
        <f t="shared" si="2"/>
        <v>12</v>
      </c>
      <c r="AL22" s="252"/>
    </row>
    <row r="23" spans="1:38" ht="14.25" customHeight="1">
      <c r="A23" s="251" t="s">
        <v>184</v>
      </c>
      <c r="B23" s="251" t="s">
        <v>185</v>
      </c>
      <c r="C23" s="251" t="s">
        <v>223</v>
      </c>
      <c r="D23" s="258"/>
      <c r="E23" s="252">
        <v>0</v>
      </c>
      <c r="F23" s="252">
        <v>0</v>
      </c>
      <c r="G23" s="252">
        <v>0</v>
      </c>
      <c r="H23" s="23">
        <v>0</v>
      </c>
      <c r="I23" s="252">
        <v>7.5</v>
      </c>
      <c r="J23" s="252">
        <v>1</v>
      </c>
      <c r="K23" s="252">
        <v>3</v>
      </c>
      <c r="L23" s="23">
        <f t="shared" si="1"/>
        <v>11.5</v>
      </c>
      <c r="M23" s="252"/>
      <c r="N23" s="252"/>
      <c r="O23" s="252"/>
      <c r="P23" s="23">
        <f>M23+N23+O23</f>
        <v>0</v>
      </c>
      <c r="Q23" s="252"/>
      <c r="R23" s="252"/>
      <c r="S23" s="252"/>
      <c r="T23" s="23">
        <f>Q23+R23+S23</f>
        <v>0</v>
      </c>
      <c r="U23" s="252"/>
      <c r="V23" s="252"/>
      <c r="W23" s="252"/>
      <c r="X23" s="23">
        <f>U23+V23+W23</f>
        <v>0</v>
      </c>
      <c r="Y23" s="252"/>
      <c r="Z23" s="252"/>
      <c r="AA23" s="252"/>
      <c r="AB23" s="23">
        <f>Y23+Z23+AA23</f>
        <v>0</v>
      </c>
      <c r="AC23" s="10"/>
      <c r="AD23" s="276">
        <f>H23</f>
        <v>0</v>
      </c>
      <c r="AE23" s="276">
        <f>L23</f>
        <v>11.5</v>
      </c>
      <c r="AF23" s="276">
        <f>P23</f>
        <v>0</v>
      </c>
      <c r="AG23" s="276">
        <f>T23</f>
        <v>0</v>
      </c>
      <c r="AH23" s="276">
        <f>X23</f>
        <v>0</v>
      </c>
      <c r="AI23" s="276">
        <f>AB23</f>
        <v>0</v>
      </c>
      <c r="AJ23" s="10"/>
      <c r="AK23" s="259">
        <f t="shared" si="2"/>
        <v>11.5</v>
      </c>
      <c r="AL23" s="252"/>
    </row>
    <row r="24" spans="1:38" ht="14.25" customHeight="1">
      <c r="A24" s="251" t="s">
        <v>155</v>
      </c>
      <c r="B24" s="251" t="s">
        <v>156</v>
      </c>
      <c r="C24" s="251" t="s">
        <v>211</v>
      </c>
      <c r="D24" s="258"/>
      <c r="E24" s="252">
        <v>3</v>
      </c>
      <c r="F24" s="252">
        <v>3</v>
      </c>
      <c r="G24" s="252">
        <v>2.5</v>
      </c>
      <c r="H24" s="23">
        <f aca="true" t="shared" si="3" ref="H24:H30">E24+F24+G24</f>
        <v>8.5</v>
      </c>
      <c r="I24" s="252">
        <v>5</v>
      </c>
      <c r="J24" s="252">
        <v>3.5</v>
      </c>
      <c r="K24" s="252">
        <v>2.5</v>
      </c>
      <c r="L24" s="23">
        <f t="shared" si="1"/>
        <v>11</v>
      </c>
      <c r="M24" s="252"/>
      <c r="N24" s="252"/>
      <c r="O24" s="252"/>
      <c r="P24" s="23"/>
      <c r="Q24" s="252"/>
      <c r="R24" s="252"/>
      <c r="S24" s="252"/>
      <c r="T24" s="23"/>
      <c r="U24" s="252"/>
      <c r="V24" s="252"/>
      <c r="W24" s="252"/>
      <c r="X24" s="23"/>
      <c r="Y24" s="252"/>
      <c r="Z24" s="252"/>
      <c r="AA24" s="252"/>
      <c r="AB24" s="23"/>
      <c r="AC24" s="10"/>
      <c r="AD24" s="276"/>
      <c r="AE24" s="276"/>
      <c r="AF24" s="276"/>
      <c r="AG24" s="276"/>
      <c r="AH24" s="276"/>
      <c r="AI24" s="276"/>
      <c r="AJ24" s="10"/>
      <c r="AK24" s="259">
        <f t="shared" si="2"/>
        <v>11</v>
      </c>
      <c r="AL24" s="252"/>
    </row>
    <row r="25" spans="1:38" ht="14.25" customHeight="1">
      <c r="A25" s="251" t="s">
        <v>182</v>
      </c>
      <c r="B25" s="251" t="s">
        <v>183</v>
      </c>
      <c r="C25" s="251" t="s">
        <v>223</v>
      </c>
      <c r="D25" s="258"/>
      <c r="E25" s="252">
        <v>5</v>
      </c>
      <c r="F25" s="252">
        <v>2.5</v>
      </c>
      <c r="G25" s="252">
        <v>2</v>
      </c>
      <c r="H25" s="23">
        <f t="shared" si="3"/>
        <v>9.5</v>
      </c>
      <c r="I25" s="252">
        <v>7.5</v>
      </c>
      <c r="J25" s="252">
        <v>1.5</v>
      </c>
      <c r="K25" s="252">
        <v>2</v>
      </c>
      <c r="L25" s="23">
        <f t="shared" si="1"/>
        <v>11</v>
      </c>
      <c r="M25" s="252"/>
      <c r="N25" s="252"/>
      <c r="O25" s="252"/>
      <c r="P25" s="23">
        <f>M25+N25+O25</f>
        <v>0</v>
      </c>
      <c r="Q25" s="252"/>
      <c r="R25" s="252"/>
      <c r="S25" s="252"/>
      <c r="T25" s="23">
        <f>Q25+R25+S25</f>
        <v>0</v>
      </c>
      <c r="U25" s="252"/>
      <c r="V25" s="252"/>
      <c r="W25" s="252"/>
      <c r="X25" s="23">
        <f>U25+V25+W25</f>
        <v>0</v>
      </c>
      <c r="Y25" s="252"/>
      <c r="Z25" s="252"/>
      <c r="AA25" s="252"/>
      <c r="AB25" s="23">
        <f aca="true" t="shared" si="4" ref="AB25:AB30">Y25+Z25+AA25</f>
        <v>0</v>
      </c>
      <c r="AC25" s="10"/>
      <c r="AD25" s="276">
        <f>H25</f>
        <v>9.5</v>
      </c>
      <c r="AE25" s="276">
        <f>L25</f>
        <v>11</v>
      </c>
      <c r="AF25" s="276">
        <f>P25</f>
        <v>0</v>
      </c>
      <c r="AG25" s="276">
        <f>T25</f>
        <v>0</v>
      </c>
      <c r="AH25" s="276">
        <f>X25</f>
        <v>0</v>
      </c>
      <c r="AI25" s="276">
        <f>AB25</f>
        <v>0</v>
      </c>
      <c r="AJ25" s="10"/>
      <c r="AK25" s="259">
        <f t="shared" si="2"/>
        <v>11</v>
      </c>
      <c r="AL25" s="252"/>
    </row>
    <row r="26" spans="1:38" ht="14.25" customHeight="1">
      <c r="A26" s="251" t="s">
        <v>338</v>
      </c>
      <c r="B26" s="251" t="s">
        <v>339</v>
      </c>
      <c r="C26" s="251" t="s">
        <v>340</v>
      </c>
      <c r="D26" s="258"/>
      <c r="E26" s="252">
        <v>2</v>
      </c>
      <c r="F26" s="252">
        <v>3.5</v>
      </c>
      <c r="G26" s="252">
        <v>3</v>
      </c>
      <c r="H26" s="23">
        <f t="shared" si="3"/>
        <v>8.5</v>
      </c>
      <c r="I26" s="252">
        <v>5</v>
      </c>
      <c r="J26" s="252">
        <v>3</v>
      </c>
      <c r="K26" s="252">
        <v>2.5</v>
      </c>
      <c r="L26" s="23">
        <f t="shared" si="1"/>
        <v>10.5</v>
      </c>
      <c r="M26" s="252"/>
      <c r="N26" s="252"/>
      <c r="O26" s="252"/>
      <c r="P26" s="23"/>
      <c r="Q26" s="252"/>
      <c r="R26" s="252"/>
      <c r="S26" s="252"/>
      <c r="T26" s="23"/>
      <c r="U26" s="252"/>
      <c r="V26" s="252"/>
      <c r="W26" s="252"/>
      <c r="X26" s="23"/>
      <c r="Y26" s="252"/>
      <c r="Z26" s="252"/>
      <c r="AA26" s="252"/>
      <c r="AB26" s="23">
        <f t="shared" si="4"/>
        <v>0</v>
      </c>
      <c r="AC26" s="10"/>
      <c r="AD26" s="276"/>
      <c r="AE26" s="276"/>
      <c r="AF26" s="276"/>
      <c r="AG26" s="276"/>
      <c r="AH26" s="276"/>
      <c r="AI26" s="276"/>
      <c r="AJ26" s="10"/>
      <c r="AK26" s="259">
        <f t="shared" si="2"/>
        <v>10.5</v>
      </c>
      <c r="AL26" s="252"/>
    </row>
    <row r="27" spans="1:38" ht="14.25" customHeight="1">
      <c r="A27" s="251" t="s">
        <v>310</v>
      </c>
      <c r="B27" s="251" t="s">
        <v>172</v>
      </c>
      <c r="C27" s="251" t="s">
        <v>205</v>
      </c>
      <c r="D27" s="258"/>
      <c r="E27" s="252">
        <v>4</v>
      </c>
      <c r="F27" s="252">
        <v>1</v>
      </c>
      <c r="G27" s="252">
        <v>1.5</v>
      </c>
      <c r="H27" s="23">
        <f t="shared" si="3"/>
        <v>6.5</v>
      </c>
      <c r="I27" s="252">
        <v>2</v>
      </c>
      <c r="J27" s="252">
        <v>3</v>
      </c>
      <c r="K27" s="252">
        <v>4</v>
      </c>
      <c r="L27" s="23">
        <f t="shared" si="1"/>
        <v>9</v>
      </c>
      <c r="M27" s="252"/>
      <c r="N27" s="252"/>
      <c r="O27" s="252"/>
      <c r="P27" s="23">
        <f>M27+N27+O27</f>
        <v>0</v>
      </c>
      <c r="Q27" s="252"/>
      <c r="R27" s="252"/>
      <c r="S27" s="252"/>
      <c r="T27" s="23">
        <f>Q27+R27+S27</f>
        <v>0</v>
      </c>
      <c r="U27" s="252"/>
      <c r="V27" s="252"/>
      <c r="W27" s="252"/>
      <c r="X27" s="23">
        <f>U27+V27+W27</f>
        <v>0</v>
      </c>
      <c r="Y27" s="252"/>
      <c r="Z27" s="252"/>
      <c r="AA27" s="252"/>
      <c r="AB27" s="23">
        <f t="shared" si="4"/>
        <v>0</v>
      </c>
      <c r="AC27" s="10"/>
      <c r="AD27" s="276">
        <f>H27</f>
        <v>6.5</v>
      </c>
      <c r="AE27" s="276">
        <f>L27</f>
        <v>9</v>
      </c>
      <c r="AF27" s="276">
        <f>P27</f>
        <v>0</v>
      </c>
      <c r="AG27" s="276">
        <f>T27</f>
        <v>0</v>
      </c>
      <c r="AH27" s="276">
        <f>X27</f>
        <v>0</v>
      </c>
      <c r="AI27" s="276">
        <f>AB27</f>
        <v>0</v>
      </c>
      <c r="AJ27" s="10"/>
      <c r="AK27" s="259">
        <f t="shared" si="2"/>
        <v>9</v>
      </c>
      <c r="AL27" s="252"/>
    </row>
    <row r="28" spans="1:38" ht="14.25" customHeight="1">
      <c r="A28" s="251" t="s">
        <v>179</v>
      </c>
      <c r="B28" s="251" t="s">
        <v>180</v>
      </c>
      <c r="C28" s="251" t="s">
        <v>205</v>
      </c>
      <c r="D28" s="258"/>
      <c r="E28" s="252">
        <v>3</v>
      </c>
      <c r="F28" s="252">
        <v>3.5</v>
      </c>
      <c r="G28" s="252">
        <v>2</v>
      </c>
      <c r="H28" s="23">
        <f t="shared" si="3"/>
        <v>8.5</v>
      </c>
      <c r="I28" s="252">
        <v>1.5</v>
      </c>
      <c r="J28" s="252">
        <v>3</v>
      </c>
      <c r="K28" s="252">
        <v>4</v>
      </c>
      <c r="L28" s="23">
        <f t="shared" si="1"/>
        <v>8.5</v>
      </c>
      <c r="M28" s="252"/>
      <c r="N28" s="252"/>
      <c r="O28" s="252"/>
      <c r="P28" s="23">
        <f>M28+N28+O28</f>
        <v>0</v>
      </c>
      <c r="Q28" s="252"/>
      <c r="R28" s="252"/>
      <c r="S28" s="252"/>
      <c r="T28" s="23">
        <f>Q28+R28+S28</f>
        <v>0</v>
      </c>
      <c r="U28" s="252"/>
      <c r="V28" s="252"/>
      <c r="W28" s="252"/>
      <c r="X28" s="23">
        <f>U28+V28+W28</f>
        <v>0</v>
      </c>
      <c r="Y28" s="252"/>
      <c r="Z28" s="252"/>
      <c r="AA28" s="252"/>
      <c r="AB28" s="23">
        <f t="shared" si="4"/>
        <v>0</v>
      </c>
      <c r="AC28" s="10"/>
      <c r="AD28" s="276">
        <f>H28</f>
        <v>8.5</v>
      </c>
      <c r="AE28" s="276">
        <f>L28</f>
        <v>8.5</v>
      </c>
      <c r="AF28" s="276">
        <f>P28</f>
        <v>0</v>
      </c>
      <c r="AG28" s="276">
        <f>T28</f>
        <v>0</v>
      </c>
      <c r="AH28" s="276">
        <f>X28</f>
        <v>0</v>
      </c>
      <c r="AI28" s="276">
        <f>AB28</f>
        <v>0</v>
      </c>
      <c r="AJ28" s="10"/>
      <c r="AK28" s="259">
        <f t="shared" si="2"/>
        <v>8.5</v>
      </c>
      <c r="AL28" s="252"/>
    </row>
    <row r="29" spans="1:38" ht="14.25" customHeight="1">
      <c r="A29" s="251" t="s">
        <v>159</v>
      </c>
      <c r="B29" s="251" t="s">
        <v>160</v>
      </c>
      <c r="C29" s="251" t="s">
        <v>213</v>
      </c>
      <c r="D29" s="258"/>
      <c r="E29" s="252">
        <v>3</v>
      </c>
      <c r="F29" s="252">
        <v>1</v>
      </c>
      <c r="G29" s="252">
        <v>2</v>
      </c>
      <c r="H29" s="23">
        <f t="shared" si="3"/>
        <v>6</v>
      </c>
      <c r="I29" s="252">
        <v>5</v>
      </c>
      <c r="J29" s="252">
        <v>2.5</v>
      </c>
      <c r="K29" s="252">
        <v>1</v>
      </c>
      <c r="L29" s="23">
        <f t="shared" si="1"/>
        <v>8.5</v>
      </c>
      <c r="M29" s="252"/>
      <c r="N29" s="252"/>
      <c r="O29" s="252"/>
      <c r="P29" s="23">
        <f>M29+N29+O29</f>
        <v>0</v>
      </c>
      <c r="Q29" s="252"/>
      <c r="R29" s="252"/>
      <c r="S29" s="252"/>
      <c r="T29" s="23">
        <f>Q29+R29+S29</f>
        <v>0</v>
      </c>
      <c r="U29" s="252"/>
      <c r="V29" s="252"/>
      <c r="W29" s="252"/>
      <c r="X29" s="23">
        <f>U29+V29+W29</f>
        <v>0</v>
      </c>
      <c r="Y29" s="252"/>
      <c r="Z29" s="252"/>
      <c r="AA29" s="252"/>
      <c r="AB29" s="23">
        <f t="shared" si="4"/>
        <v>0</v>
      </c>
      <c r="AC29" s="10"/>
      <c r="AD29" s="276">
        <f>H29</f>
        <v>6</v>
      </c>
      <c r="AE29" s="276">
        <f>L29</f>
        <v>8.5</v>
      </c>
      <c r="AF29" s="276">
        <f>P29</f>
        <v>0</v>
      </c>
      <c r="AG29" s="276">
        <f>T29</f>
        <v>0</v>
      </c>
      <c r="AH29" s="276">
        <f>X29</f>
        <v>0</v>
      </c>
      <c r="AI29" s="276">
        <f>AB29</f>
        <v>0</v>
      </c>
      <c r="AJ29" s="10"/>
      <c r="AK29" s="259">
        <f t="shared" si="2"/>
        <v>8.5</v>
      </c>
      <c r="AL29" s="252"/>
    </row>
    <row r="30" spans="1:38" ht="14.25" customHeight="1">
      <c r="A30" s="251" t="s">
        <v>324</v>
      </c>
      <c r="B30" s="251" t="s">
        <v>181</v>
      </c>
      <c r="C30" s="251" t="s">
        <v>205</v>
      </c>
      <c r="D30" s="258"/>
      <c r="E30" s="252">
        <v>0</v>
      </c>
      <c r="F30" s="252">
        <v>0</v>
      </c>
      <c r="G30" s="252">
        <v>0</v>
      </c>
      <c r="H30" s="23">
        <f t="shared" si="3"/>
        <v>0</v>
      </c>
      <c r="I30" s="252">
        <v>4</v>
      </c>
      <c r="J30" s="252">
        <v>2</v>
      </c>
      <c r="K30" s="252">
        <v>1</v>
      </c>
      <c r="L30" s="23">
        <f t="shared" si="1"/>
        <v>7</v>
      </c>
      <c r="M30" s="252"/>
      <c r="N30" s="252"/>
      <c r="O30" s="252"/>
      <c r="P30" s="23">
        <f>M30+N30+O30</f>
        <v>0</v>
      </c>
      <c r="Q30" s="252"/>
      <c r="R30" s="252"/>
      <c r="S30" s="252"/>
      <c r="T30" s="23">
        <f>Q30+R30+S30</f>
        <v>0</v>
      </c>
      <c r="U30" s="252"/>
      <c r="V30" s="252"/>
      <c r="W30" s="252"/>
      <c r="X30" s="23">
        <f>U30+V30+W30</f>
        <v>0</v>
      </c>
      <c r="Y30" s="252"/>
      <c r="Z30" s="252"/>
      <c r="AA30" s="252"/>
      <c r="AB30" s="23">
        <f t="shared" si="4"/>
        <v>0</v>
      </c>
      <c r="AC30" s="10"/>
      <c r="AD30" s="276">
        <f>H30</f>
        <v>0</v>
      </c>
      <c r="AE30" s="276">
        <f>L30</f>
        <v>7</v>
      </c>
      <c r="AF30" s="276">
        <f>P30</f>
        <v>0</v>
      </c>
      <c r="AG30" s="276">
        <f>T30</f>
        <v>0</v>
      </c>
      <c r="AH30" s="276">
        <f>X30</f>
        <v>0</v>
      </c>
      <c r="AI30" s="276">
        <f>AB30</f>
        <v>0</v>
      </c>
      <c r="AJ30" s="10"/>
      <c r="AK30" s="259">
        <f t="shared" si="2"/>
        <v>7</v>
      </c>
      <c r="AL30" s="252"/>
    </row>
    <row r="31" spans="1:38" ht="14.25" customHeight="1">
      <c r="A31" s="251"/>
      <c r="B31" s="251"/>
      <c r="C31" s="251"/>
      <c r="D31" s="258"/>
      <c r="E31" s="252"/>
      <c r="F31" s="252"/>
      <c r="G31" s="252"/>
      <c r="H31" s="23"/>
      <c r="I31" s="252"/>
      <c r="J31" s="252"/>
      <c r="K31" s="252"/>
      <c r="L31" s="23"/>
      <c r="M31" s="252"/>
      <c r="N31" s="252"/>
      <c r="O31" s="252"/>
      <c r="P31" s="23"/>
      <c r="Q31" s="252"/>
      <c r="R31" s="252"/>
      <c r="S31" s="252"/>
      <c r="T31" s="23"/>
      <c r="U31" s="252"/>
      <c r="V31" s="252"/>
      <c r="W31" s="252"/>
      <c r="X31" s="23"/>
      <c r="Y31" s="252"/>
      <c r="Z31" s="252"/>
      <c r="AA31" s="252"/>
      <c r="AB31" s="23"/>
      <c r="AC31" s="10"/>
      <c r="AD31" s="276"/>
      <c r="AE31" s="276"/>
      <c r="AF31" s="276"/>
      <c r="AG31" s="276"/>
      <c r="AH31" s="276"/>
      <c r="AI31" s="276"/>
      <c r="AJ31" s="10"/>
      <c r="AK31" s="259"/>
      <c r="AL31" s="252"/>
    </row>
    <row r="32" spans="1:38" ht="14.25" customHeight="1" hidden="1">
      <c r="A32" s="251"/>
      <c r="B32" s="251"/>
      <c r="C32" s="251"/>
      <c r="D32" s="258"/>
      <c r="E32" s="252"/>
      <c r="F32" s="252"/>
      <c r="G32" s="252"/>
      <c r="H32" s="23"/>
      <c r="I32" s="252"/>
      <c r="J32" s="252"/>
      <c r="K32" s="252"/>
      <c r="L32" s="23"/>
      <c r="M32" s="252"/>
      <c r="N32" s="252"/>
      <c r="O32" s="252"/>
      <c r="P32" s="23"/>
      <c r="Q32" s="252"/>
      <c r="R32" s="252"/>
      <c r="S32" s="252"/>
      <c r="T32" s="23"/>
      <c r="U32" s="252"/>
      <c r="V32" s="252"/>
      <c r="W32" s="252"/>
      <c r="X32" s="23"/>
      <c r="Y32" s="252"/>
      <c r="Z32" s="252"/>
      <c r="AA32" s="252"/>
      <c r="AB32" s="23"/>
      <c r="AC32" s="10"/>
      <c r="AD32" s="276"/>
      <c r="AE32" s="276"/>
      <c r="AF32" s="276"/>
      <c r="AG32" s="276"/>
      <c r="AH32" s="276"/>
      <c r="AI32" s="276"/>
      <c r="AJ32" s="10"/>
      <c r="AK32" s="259"/>
      <c r="AL32" s="252"/>
    </row>
    <row r="33" spans="1:38" ht="14.25" customHeight="1" hidden="1">
      <c r="A33" s="251"/>
      <c r="B33" s="251"/>
      <c r="C33" s="251"/>
      <c r="D33" s="258"/>
      <c r="E33" s="252"/>
      <c r="F33" s="252"/>
      <c r="G33" s="252"/>
      <c r="H33" s="23">
        <f aca="true" t="shared" si="5" ref="H33:H39">E33+F33+G33</f>
        <v>0</v>
      </c>
      <c r="I33" s="252"/>
      <c r="J33" s="252"/>
      <c r="K33" s="252"/>
      <c r="L33" s="23">
        <f aca="true" t="shared" si="6" ref="L33:L38">I33+J33+K33</f>
        <v>0</v>
      </c>
      <c r="M33" s="252"/>
      <c r="N33" s="252"/>
      <c r="O33" s="252"/>
      <c r="P33" s="23">
        <f aca="true" t="shared" si="7" ref="P33:P38">M33+N33+O33</f>
        <v>0</v>
      </c>
      <c r="Q33" s="252"/>
      <c r="R33" s="252"/>
      <c r="S33" s="252"/>
      <c r="T33" s="23">
        <f aca="true" t="shared" si="8" ref="T33:T39">Q33+R33+S33</f>
        <v>0</v>
      </c>
      <c r="U33" s="252"/>
      <c r="V33" s="252"/>
      <c r="W33" s="252"/>
      <c r="X33" s="23">
        <f aca="true" t="shared" si="9" ref="X33:X39">U33+V33+W33</f>
        <v>0</v>
      </c>
      <c r="Y33" s="252"/>
      <c r="Z33" s="252"/>
      <c r="AA33" s="252"/>
      <c r="AB33" s="23">
        <f aca="true" t="shared" si="10" ref="AB33:AB39">Y33+Z33+AA33</f>
        <v>0</v>
      </c>
      <c r="AC33" s="10"/>
      <c r="AD33" s="276">
        <f aca="true" t="shared" si="11" ref="AD33:AD39">H33</f>
        <v>0</v>
      </c>
      <c r="AE33" s="276">
        <f aca="true" t="shared" si="12" ref="AE33:AE39">L33</f>
        <v>0</v>
      </c>
      <c r="AF33" s="276">
        <f aca="true" t="shared" si="13" ref="AF33:AF39">P33</f>
        <v>0</v>
      </c>
      <c r="AG33" s="276">
        <f aca="true" t="shared" si="14" ref="AG33:AG39">T33</f>
        <v>0</v>
      </c>
      <c r="AH33" s="276">
        <f aca="true" t="shared" si="15" ref="AH33:AH39">X33</f>
        <v>0</v>
      </c>
      <c r="AI33" s="276">
        <f aca="true" t="shared" si="16" ref="AI33:AI39">AB33</f>
        <v>0</v>
      </c>
      <c r="AJ33" s="10"/>
      <c r="AK33" s="259">
        <f>MAX(H33,L33)</f>
        <v>0</v>
      </c>
      <c r="AL33" s="252"/>
    </row>
    <row r="34" spans="1:38" ht="14.25" customHeight="1" hidden="1">
      <c r="A34" s="251"/>
      <c r="B34" s="251"/>
      <c r="C34" s="251"/>
      <c r="D34" s="258"/>
      <c r="E34" s="252"/>
      <c r="F34" s="252"/>
      <c r="G34" s="252"/>
      <c r="H34" s="23">
        <f t="shared" si="5"/>
        <v>0</v>
      </c>
      <c r="I34" s="252"/>
      <c r="J34" s="252"/>
      <c r="K34" s="252"/>
      <c r="L34" s="23">
        <f t="shared" si="6"/>
        <v>0</v>
      </c>
      <c r="M34" s="252"/>
      <c r="N34" s="252"/>
      <c r="O34" s="252"/>
      <c r="P34" s="23">
        <f t="shared" si="7"/>
        <v>0</v>
      </c>
      <c r="Q34" s="252"/>
      <c r="R34" s="252"/>
      <c r="S34" s="252"/>
      <c r="T34" s="23">
        <f t="shared" si="8"/>
        <v>0</v>
      </c>
      <c r="U34" s="252"/>
      <c r="V34" s="252"/>
      <c r="W34" s="252"/>
      <c r="X34" s="23">
        <f t="shared" si="9"/>
        <v>0</v>
      </c>
      <c r="Y34" s="252"/>
      <c r="Z34" s="252"/>
      <c r="AA34" s="252"/>
      <c r="AB34" s="23">
        <f t="shared" si="10"/>
        <v>0</v>
      </c>
      <c r="AC34" s="10"/>
      <c r="AD34" s="276">
        <f t="shared" si="11"/>
        <v>0</v>
      </c>
      <c r="AE34" s="276">
        <f t="shared" si="12"/>
        <v>0</v>
      </c>
      <c r="AF34" s="276">
        <f t="shared" si="13"/>
        <v>0</v>
      </c>
      <c r="AG34" s="276">
        <f t="shared" si="14"/>
        <v>0</v>
      </c>
      <c r="AH34" s="276">
        <f t="shared" si="15"/>
        <v>0</v>
      </c>
      <c r="AI34" s="276">
        <f t="shared" si="16"/>
        <v>0</v>
      </c>
      <c r="AJ34" s="10"/>
      <c r="AK34" s="259">
        <f>MAX(H34,L34)</f>
        <v>0</v>
      </c>
      <c r="AL34" s="252"/>
    </row>
    <row r="35" spans="1:38" ht="14.25" customHeight="1" hidden="1">
      <c r="A35" s="251"/>
      <c r="B35" s="251"/>
      <c r="C35" s="251"/>
      <c r="D35" s="258"/>
      <c r="E35" s="252"/>
      <c r="F35" s="252"/>
      <c r="G35" s="252"/>
      <c r="H35" s="23">
        <f t="shared" si="5"/>
        <v>0</v>
      </c>
      <c r="I35" s="252"/>
      <c r="J35" s="252"/>
      <c r="K35" s="252"/>
      <c r="L35" s="23">
        <f t="shared" si="6"/>
        <v>0</v>
      </c>
      <c r="M35" s="252"/>
      <c r="N35" s="252"/>
      <c r="O35" s="252"/>
      <c r="P35" s="23">
        <f t="shared" si="7"/>
        <v>0</v>
      </c>
      <c r="Q35" s="252"/>
      <c r="R35" s="252"/>
      <c r="S35" s="252"/>
      <c r="T35" s="23">
        <f t="shared" si="8"/>
        <v>0</v>
      </c>
      <c r="U35" s="252"/>
      <c r="V35" s="252"/>
      <c r="W35" s="252"/>
      <c r="X35" s="23">
        <f t="shared" si="9"/>
        <v>0</v>
      </c>
      <c r="Y35" s="252"/>
      <c r="Z35" s="252"/>
      <c r="AA35" s="252"/>
      <c r="AB35" s="23">
        <f t="shared" si="10"/>
        <v>0</v>
      </c>
      <c r="AC35" s="10"/>
      <c r="AD35" s="276">
        <f t="shared" si="11"/>
        <v>0</v>
      </c>
      <c r="AE35" s="276">
        <f t="shared" si="12"/>
        <v>0</v>
      </c>
      <c r="AF35" s="276">
        <f t="shared" si="13"/>
        <v>0</v>
      </c>
      <c r="AG35" s="276">
        <f t="shared" si="14"/>
        <v>0</v>
      </c>
      <c r="AH35" s="276">
        <f t="shared" si="15"/>
        <v>0</v>
      </c>
      <c r="AI35" s="276">
        <f t="shared" si="16"/>
        <v>0</v>
      </c>
      <c r="AJ35" s="10"/>
      <c r="AK35" s="259">
        <f>LARGE(AD35:AI35,1)+LARGE(AD35:AI35,2)+LARGE(AD35:AI35,3)</f>
        <v>0</v>
      </c>
      <c r="AL35" s="252"/>
    </row>
    <row r="36" spans="1:38" ht="14.25" customHeight="1" hidden="1">
      <c r="A36" s="251"/>
      <c r="B36" s="251"/>
      <c r="C36" s="251"/>
      <c r="D36" s="258"/>
      <c r="E36" s="252"/>
      <c r="F36" s="252"/>
      <c r="G36" s="252"/>
      <c r="H36" s="23">
        <f t="shared" si="5"/>
        <v>0</v>
      </c>
      <c r="I36" s="252"/>
      <c r="J36" s="252"/>
      <c r="K36" s="252"/>
      <c r="L36" s="23">
        <f t="shared" si="6"/>
        <v>0</v>
      </c>
      <c r="M36" s="252"/>
      <c r="N36" s="252"/>
      <c r="O36" s="252"/>
      <c r="P36" s="23">
        <f t="shared" si="7"/>
        <v>0</v>
      </c>
      <c r="Q36" s="252"/>
      <c r="R36" s="252"/>
      <c r="S36" s="252"/>
      <c r="T36" s="23">
        <f t="shared" si="8"/>
        <v>0</v>
      </c>
      <c r="U36" s="252"/>
      <c r="V36" s="252"/>
      <c r="W36" s="252"/>
      <c r="X36" s="23">
        <f t="shared" si="9"/>
        <v>0</v>
      </c>
      <c r="Y36" s="252"/>
      <c r="Z36" s="252"/>
      <c r="AA36" s="252"/>
      <c r="AB36" s="23">
        <f t="shared" si="10"/>
        <v>0</v>
      </c>
      <c r="AC36" s="10"/>
      <c r="AD36" s="276">
        <f t="shared" si="11"/>
        <v>0</v>
      </c>
      <c r="AE36" s="276">
        <f t="shared" si="12"/>
        <v>0</v>
      </c>
      <c r="AF36" s="276">
        <f t="shared" si="13"/>
        <v>0</v>
      </c>
      <c r="AG36" s="276">
        <f t="shared" si="14"/>
        <v>0</v>
      </c>
      <c r="AH36" s="276">
        <f t="shared" si="15"/>
        <v>0</v>
      </c>
      <c r="AI36" s="276">
        <f t="shared" si="16"/>
        <v>0</v>
      </c>
      <c r="AJ36" s="10"/>
      <c r="AK36" s="259">
        <f>LARGE(AD36:AI36,1)+LARGE(AD36:AI36,2)+LARGE(AD36:AI36,3)</f>
        <v>0</v>
      </c>
      <c r="AL36" s="252"/>
    </row>
    <row r="37" spans="1:38" ht="14.25" customHeight="1" hidden="1">
      <c r="A37" s="251"/>
      <c r="B37" s="251"/>
      <c r="C37" s="251"/>
      <c r="D37" s="258"/>
      <c r="E37" s="252"/>
      <c r="F37" s="252"/>
      <c r="G37" s="252"/>
      <c r="H37" s="23">
        <f t="shared" si="5"/>
        <v>0</v>
      </c>
      <c r="I37" s="252"/>
      <c r="J37" s="252"/>
      <c r="K37" s="252"/>
      <c r="L37" s="23">
        <f t="shared" si="6"/>
        <v>0</v>
      </c>
      <c r="M37" s="252"/>
      <c r="N37" s="252"/>
      <c r="O37" s="252"/>
      <c r="P37" s="23">
        <f t="shared" si="7"/>
        <v>0</v>
      </c>
      <c r="Q37" s="252"/>
      <c r="R37" s="252"/>
      <c r="S37" s="252"/>
      <c r="T37" s="23">
        <f t="shared" si="8"/>
        <v>0</v>
      </c>
      <c r="U37" s="252"/>
      <c r="V37" s="252"/>
      <c r="W37" s="252"/>
      <c r="X37" s="23">
        <f t="shared" si="9"/>
        <v>0</v>
      </c>
      <c r="Y37" s="252"/>
      <c r="Z37" s="252"/>
      <c r="AA37" s="252"/>
      <c r="AB37" s="23">
        <f t="shared" si="10"/>
        <v>0</v>
      </c>
      <c r="AC37" s="10"/>
      <c r="AD37" s="276">
        <f t="shared" si="11"/>
        <v>0</v>
      </c>
      <c r="AE37" s="276">
        <f t="shared" si="12"/>
        <v>0</v>
      </c>
      <c r="AF37" s="276">
        <f t="shared" si="13"/>
        <v>0</v>
      </c>
      <c r="AG37" s="276">
        <f t="shared" si="14"/>
        <v>0</v>
      </c>
      <c r="AH37" s="276">
        <f t="shared" si="15"/>
        <v>0</v>
      </c>
      <c r="AI37" s="276">
        <f t="shared" si="16"/>
        <v>0</v>
      </c>
      <c r="AJ37" s="10"/>
      <c r="AK37" s="259">
        <f>LARGE(AD37:AI37,1)+LARGE(AD37:AI37,2)+LARGE(AD37:AI37,3)</f>
        <v>0</v>
      </c>
      <c r="AL37" s="252"/>
    </row>
    <row r="38" spans="1:38" ht="14.25" customHeight="1" hidden="1">
      <c r="A38" s="251"/>
      <c r="B38" s="251"/>
      <c r="C38" s="251"/>
      <c r="D38" s="258"/>
      <c r="E38" s="252"/>
      <c r="F38" s="252"/>
      <c r="G38" s="252"/>
      <c r="H38" s="23">
        <f t="shared" si="5"/>
        <v>0</v>
      </c>
      <c r="I38" s="252"/>
      <c r="J38" s="252"/>
      <c r="K38" s="252"/>
      <c r="L38" s="23">
        <f t="shared" si="6"/>
        <v>0</v>
      </c>
      <c r="M38" s="252"/>
      <c r="N38" s="252"/>
      <c r="O38" s="252"/>
      <c r="P38" s="23">
        <f t="shared" si="7"/>
        <v>0</v>
      </c>
      <c r="Q38" s="252"/>
      <c r="R38" s="252"/>
      <c r="S38" s="252"/>
      <c r="T38" s="23">
        <f t="shared" si="8"/>
        <v>0</v>
      </c>
      <c r="U38" s="252"/>
      <c r="V38" s="252"/>
      <c r="W38" s="252"/>
      <c r="X38" s="23">
        <f t="shared" si="9"/>
        <v>0</v>
      </c>
      <c r="Y38" s="252"/>
      <c r="Z38" s="252"/>
      <c r="AA38" s="252"/>
      <c r="AB38" s="23">
        <f t="shared" si="10"/>
        <v>0</v>
      </c>
      <c r="AC38" s="10"/>
      <c r="AD38" s="276">
        <f t="shared" si="11"/>
        <v>0</v>
      </c>
      <c r="AE38" s="276">
        <f t="shared" si="12"/>
        <v>0</v>
      </c>
      <c r="AF38" s="276">
        <f t="shared" si="13"/>
        <v>0</v>
      </c>
      <c r="AG38" s="276">
        <f t="shared" si="14"/>
        <v>0</v>
      </c>
      <c r="AH38" s="276">
        <f t="shared" si="15"/>
        <v>0</v>
      </c>
      <c r="AI38" s="276">
        <f t="shared" si="16"/>
        <v>0</v>
      </c>
      <c r="AJ38" s="10"/>
      <c r="AK38" s="259">
        <f>LARGE(AD38:AI38,1)+LARGE(AD38:AI38,2)+LARGE(AD38:AI38,3)</f>
        <v>0</v>
      </c>
      <c r="AL38" s="252"/>
    </row>
    <row r="39" spans="1:38" ht="14.25" customHeight="1" hidden="1">
      <c r="A39" s="251"/>
      <c r="B39" s="251"/>
      <c r="C39" s="251"/>
      <c r="D39" s="258"/>
      <c r="E39" s="252"/>
      <c r="F39" s="252"/>
      <c r="G39" s="252"/>
      <c r="H39" s="23">
        <f t="shared" si="5"/>
        <v>0</v>
      </c>
      <c r="I39" s="252"/>
      <c r="J39" s="252"/>
      <c r="K39" s="252"/>
      <c r="L39" s="23">
        <f>I39+J39+K39</f>
        <v>0</v>
      </c>
      <c r="M39" s="252"/>
      <c r="N39" s="252"/>
      <c r="O39" s="252"/>
      <c r="P39" s="23">
        <f>M39+N39+O39</f>
        <v>0</v>
      </c>
      <c r="Q39" s="252"/>
      <c r="R39" s="252"/>
      <c r="S39" s="252"/>
      <c r="T39" s="23">
        <f t="shared" si="8"/>
        <v>0</v>
      </c>
      <c r="U39" s="252"/>
      <c r="V39" s="252"/>
      <c r="W39" s="252"/>
      <c r="X39" s="23">
        <f t="shared" si="9"/>
        <v>0</v>
      </c>
      <c r="Y39" s="252"/>
      <c r="Z39" s="252"/>
      <c r="AA39" s="252"/>
      <c r="AB39" s="23">
        <f t="shared" si="10"/>
        <v>0</v>
      </c>
      <c r="AC39" s="10"/>
      <c r="AD39" s="276">
        <f t="shared" si="11"/>
        <v>0</v>
      </c>
      <c r="AE39" s="276">
        <f t="shared" si="12"/>
        <v>0</v>
      </c>
      <c r="AF39" s="276">
        <f t="shared" si="13"/>
        <v>0</v>
      </c>
      <c r="AG39" s="276">
        <f t="shared" si="14"/>
        <v>0</v>
      </c>
      <c r="AH39" s="276">
        <f t="shared" si="15"/>
        <v>0</v>
      </c>
      <c r="AI39" s="276">
        <f t="shared" si="16"/>
        <v>0</v>
      </c>
      <c r="AJ39" s="10"/>
      <c r="AK39" s="259">
        <f>LARGE(AD39:AI39,1)+LARGE(AD39:AI39,2)+LARGE(AD39:AI39,3)</f>
        <v>0</v>
      </c>
      <c r="AL39" s="252"/>
    </row>
    <row r="40" spans="1:38" ht="22.5" customHeight="1">
      <c r="A40" s="63" t="s">
        <v>351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</row>
    <row r="41" spans="1:38" ht="14.25" customHeight="1">
      <c r="A41" s="251" t="s">
        <v>150</v>
      </c>
      <c r="B41" s="251" t="s">
        <v>151</v>
      </c>
      <c r="C41" s="251"/>
      <c r="D41" s="258"/>
      <c r="E41" s="252">
        <v>8</v>
      </c>
      <c r="F41" s="252">
        <v>3.5</v>
      </c>
      <c r="G41" s="252">
        <v>5</v>
      </c>
      <c r="H41" s="23">
        <f aca="true" t="shared" si="17" ref="H41:H74">E41+F41+G41</f>
        <v>16.5</v>
      </c>
      <c r="I41" s="252">
        <v>8</v>
      </c>
      <c r="J41" s="252">
        <v>4</v>
      </c>
      <c r="K41" s="252">
        <v>4</v>
      </c>
      <c r="L41" s="23">
        <f aca="true" t="shared" si="18" ref="L41:L74">I41+J41+K41</f>
        <v>16</v>
      </c>
      <c r="M41" s="252">
        <v>8</v>
      </c>
      <c r="N41" s="252">
        <v>4</v>
      </c>
      <c r="O41" s="252">
        <v>4.5</v>
      </c>
      <c r="P41" s="23">
        <f aca="true" t="shared" si="19" ref="P41:P74">M41+N41+O41</f>
        <v>16.5</v>
      </c>
      <c r="Q41" s="252">
        <v>7</v>
      </c>
      <c r="R41" s="252">
        <v>4</v>
      </c>
      <c r="S41" s="252">
        <v>3</v>
      </c>
      <c r="T41" s="23">
        <f>Q41+R41+S41</f>
        <v>14</v>
      </c>
      <c r="U41" s="252"/>
      <c r="V41" s="252"/>
      <c r="W41" s="252"/>
      <c r="X41" s="23">
        <f>U41+V41+W41</f>
        <v>0</v>
      </c>
      <c r="Y41" s="252"/>
      <c r="Z41" s="252"/>
      <c r="AA41" s="252"/>
      <c r="AB41" s="23">
        <f>Y41+Z41+AA41</f>
        <v>0</v>
      </c>
      <c r="AC41" s="10"/>
      <c r="AD41" s="276">
        <f>H41</f>
        <v>16.5</v>
      </c>
      <c r="AE41" s="276">
        <f>L41</f>
        <v>16</v>
      </c>
      <c r="AF41" s="276">
        <f>P41</f>
        <v>16.5</v>
      </c>
      <c r="AG41" s="276">
        <f>T41</f>
        <v>14</v>
      </c>
      <c r="AH41" s="276">
        <f>X41</f>
        <v>0</v>
      </c>
      <c r="AI41" s="276">
        <f>AB41</f>
        <v>0</v>
      </c>
      <c r="AJ41" s="10"/>
      <c r="AK41" s="259">
        <f aca="true" t="shared" si="20" ref="AK41:AK88">LARGE(AD41:AI41,1)+LARGE(AD41:AI41,2)+LARGE(AD41:AI41,3)</f>
        <v>49</v>
      </c>
      <c r="AL41" s="252"/>
    </row>
    <row r="42" spans="1:38" ht="14.25" customHeight="1">
      <c r="A42" s="251" t="s">
        <v>193</v>
      </c>
      <c r="B42" s="251" t="s">
        <v>156</v>
      </c>
      <c r="C42" s="251"/>
      <c r="D42" s="258"/>
      <c r="E42" s="252">
        <v>5</v>
      </c>
      <c r="F42" s="252">
        <v>3</v>
      </c>
      <c r="G42" s="252">
        <v>2</v>
      </c>
      <c r="H42" s="23">
        <f t="shared" si="17"/>
        <v>10</v>
      </c>
      <c r="I42" s="252">
        <v>5</v>
      </c>
      <c r="J42" s="252">
        <v>2</v>
      </c>
      <c r="K42" s="252">
        <v>1.5</v>
      </c>
      <c r="L42" s="23">
        <f t="shared" si="18"/>
        <v>8.5</v>
      </c>
      <c r="M42" s="252">
        <v>8</v>
      </c>
      <c r="N42" s="252">
        <v>2.5</v>
      </c>
      <c r="O42" s="252">
        <v>1.5</v>
      </c>
      <c r="P42" s="23">
        <f t="shared" si="19"/>
        <v>12</v>
      </c>
      <c r="Q42" s="252">
        <v>6</v>
      </c>
      <c r="R42" s="252">
        <v>3</v>
      </c>
      <c r="S42" s="252">
        <v>2</v>
      </c>
      <c r="T42" s="23">
        <v>0</v>
      </c>
      <c r="U42" s="252"/>
      <c r="V42" s="252"/>
      <c r="W42" s="252"/>
      <c r="X42" s="23">
        <f>U42+V42+W42</f>
        <v>0</v>
      </c>
      <c r="Y42" s="252"/>
      <c r="Z42" s="252"/>
      <c r="AA42" s="252"/>
      <c r="AB42" s="23">
        <f>Y42+Z42+AA42</f>
        <v>0</v>
      </c>
      <c r="AC42" s="10"/>
      <c r="AD42" s="276">
        <f>H42</f>
        <v>10</v>
      </c>
      <c r="AE42" s="276">
        <f>L42</f>
        <v>8.5</v>
      </c>
      <c r="AF42" s="276">
        <f>P42</f>
        <v>12</v>
      </c>
      <c r="AG42" s="276">
        <f>T42</f>
        <v>0</v>
      </c>
      <c r="AH42" s="276">
        <f>X42</f>
        <v>0</v>
      </c>
      <c r="AI42" s="276">
        <f>AB42</f>
        <v>0</v>
      </c>
      <c r="AJ42" s="10"/>
      <c r="AK42" s="259">
        <f t="shared" si="20"/>
        <v>30.5</v>
      </c>
      <c r="AL42" s="252"/>
    </row>
    <row r="43" spans="1:38" ht="14.25" customHeight="1">
      <c r="A43" s="251" t="s">
        <v>186</v>
      </c>
      <c r="B43" s="251" t="s">
        <v>187</v>
      </c>
      <c r="C43" s="251"/>
      <c r="D43" s="258"/>
      <c r="E43" s="252">
        <v>8.5</v>
      </c>
      <c r="F43" s="252">
        <v>2.5</v>
      </c>
      <c r="G43" s="252">
        <v>1</v>
      </c>
      <c r="H43" s="23">
        <f t="shared" si="17"/>
        <v>12</v>
      </c>
      <c r="I43" s="252">
        <v>0</v>
      </c>
      <c r="J43" s="252">
        <v>0</v>
      </c>
      <c r="K43" s="252">
        <v>0</v>
      </c>
      <c r="L43" s="23">
        <f t="shared" si="18"/>
        <v>0</v>
      </c>
      <c r="M43" s="252">
        <v>8</v>
      </c>
      <c r="N43" s="252">
        <v>3.5</v>
      </c>
      <c r="O43" s="252">
        <v>2</v>
      </c>
      <c r="P43" s="23">
        <f t="shared" si="19"/>
        <v>13.5</v>
      </c>
      <c r="Q43" s="252">
        <v>2</v>
      </c>
      <c r="R43" s="252">
        <v>2</v>
      </c>
      <c r="S43" s="252">
        <v>0.5</v>
      </c>
      <c r="T43" s="23">
        <f>Q43+R43+S43</f>
        <v>4.5</v>
      </c>
      <c r="U43" s="252"/>
      <c r="V43" s="252"/>
      <c r="W43" s="252"/>
      <c r="X43" s="23">
        <f>U43+V43+W43</f>
        <v>0</v>
      </c>
      <c r="Y43" s="252"/>
      <c r="Z43" s="252"/>
      <c r="AA43" s="252"/>
      <c r="AB43" s="23">
        <f>Y43+Z43+AA43</f>
        <v>0</v>
      </c>
      <c r="AC43" s="10"/>
      <c r="AD43" s="276">
        <f>H43</f>
        <v>12</v>
      </c>
      <c r="AE43" s="276">
        <f>L43</f>
        <v>0</v>
      </c>
      <c r="AF43" s="276">
        <f>P43</f>
        <v>13.5</v>
      </c>
      <c r="AG43" s="276">
        <f>T43</f>
        <v>4.5</v>
      </c>
      <c r="AH43" s="276">
        <f>X43</f>
        <v>0</v>
      </c>
      <c r="AI43" s="276">
        <f>AB43</f>
        <v>0</v>
      </c>
      <c r="AJ43" s="10"/>
      <c r="AK43" s="259">
        <f t="shared" si="20"/>
        <v>30</v>
      </c>
      <c r="AL43" s="252"/>
    </row>
    <row r="44" spans="1:38" ht="14.25" customHeight="1">
      <c r="A44" s="251" t="s">
        <v>227</v>
      </c>
      <c r="B44" s="251" t="s">
        <v>228</v>
      </c>
      <c r="C44" s="251"/>
      <c r="D44" s="258"/>
      <c r="E44" s="252">
        <v>3.5</v>
      </c>
      <c r="F44" s="252">
        <v>2</v>
      </c>
      <c r="G44" s="252">
        <v>3.5</v>
      </c>
      <c r="H44" s="23">
        <f t="shared" si="17"/>
        <v>9</v>
      </c>
      <c r="I44" s="252">
        <v>3</v>
      </c>
      <c r="J44" s="252">
        <v>1</v>
      </c>
      <c r="K44" s="252">
        <v>0.7</v>
      </c>
      <c r="L44" s="23">
        <f t="shared" si="18"/>
        <v>4.7</v>
      </c>
      <c r="M44" s="252">
        <v>7</v>
      </c>
      <c r="N44" s="252">
        <v>3.5</v>
      </c>
      <c r="O44" s="252">
        <v>2</v>
      </c>
      <c r="P44" s="23">
        <f t="shared" si="19"/>
        <v>12.5</v>
      </c>
      <c r="Q44" s="252">
        <v>0</v>
      </c>
      <c r="R44" s="252">
        <v>0</v>
      </c>
      <c r="S44" s="252">
        <v>0</v>
      </c>
      <c r="T44" s="23">
        <f>Q44+R44+S44</f>
        <v>0</v>
      </c>
      <c r="U44" s="252"/>
      <c r="V44" s="252"/>
      <c r="W44" s="252"/>
      <c r="X44" s="23">
        <f>U44+V44+W44</f>
        <v>0</v>
      </c>
      <c r="Y44" s="252"/>
      <c r="Z44" s="252"/>
      <c r="AA44" s="252"/>
      <c r="AB44" s="23">
        <f>Y44+Z44+AA44</f>
        <v>0</v>
      </c>
      <c r="AC44" s="10"/>
      <c r="AD44" s="276">
        <f>H44</f>
        <v>9</v>
      </c>
      <c r="AE44" s="276">
        <f>L44</f>
        <v>4.7</v>
      </c>
      <c r="AF44" s="276">
        <f>P44</f>
        <v>12.5</v>
      </c>
      <c r="AG44" s="276">
        <f>T44</f>
        <v>0</v>
      </c>
      <c r="AH44" s="276">
        <f>X44</f>
        <v>0</v>
      </c>
      <c r="AI44" s="276">
        <f>AB44</f>
        <v>0</v>
      </c>
      <c r="AJ44" s="10"/>
      <c r="AK44" s="259">
        <f t="shared" si="20"/>
        <v>26.2</v>
      </c>
      <c r="AL44" s="252"/>
    </row>
    <row r="45" spans="1:38" ht="14.25" customHeight="1">
      <c r="A45" s="251"/>
      <c r="B45" s="251"/>
      <c r="C45" s="251"/>
      <c r="D45" s="258"/>
      <c r="E45" s="252"/>
      <c r="F45" s="252"/>
      <c r="G45" s="252"/>
      <c r="H45" s="23">
        <f t="shared" si="17"/>
        <v>0</v>
      </c>
      <c r="I45" s="252"/>
      <c r="J45" s="252"/>
      <c r="K45" s="252"/>
      <c r="L45" s="23">
        <f t="shared" si="18"/>
        <v>0</v>
      </c>
      <c r="M45" s="252"/>
      <c r="N45" s="252"/>
      <c r="O45" s="252"/>
      <c r="P45" s="23">
        <f t="shared" si="19"/>
        <v>0</v>
      </c>
      <c r="Q45" s="252"/>
      <c r="R45" s="252"/>
      <c r="S45" s="252"/>
      <c r="T45" s="23">
        <f aca="true" t="shared" si="21" ref="T45:T105">Q45+R45+S45</f>
        <v>0</v>
      </c>
      <c r="U45" s="252"/>
      <c r="V45" s="252"/>
      <c r="W45" s="252"/>
      <c r="X45" s="23">
        <f aca="true" t="shared" si="22" ref="X45:X105">U45+V45+W45</f>
        <v>0</v>
      </c>
      <c r="Y45" s="252"/>
      <c r="Z45" s="252"/>
      <c r="AA45" s="252"/>
      <c r="AB45" s="23">
        <f aca="true" t="shared" si="23" ref="AB45:AB105">Y45+Z45+AA45</f>
        <v>0</v>
      </c>
      <c r="AC45" s="10"/>
      <c r="AD45" s="276">
        <f aca="true" t="shared" si="24" ref="AD45:AD106">H45</f>
        <v>0</v>
      </c>
      <c r="AE45" s="276">
        <f aca="true" t="shared" si="25" ref="AE45:AE106">L45</f>
        <v>0</v>
      </c>
      <c r="AF45" s="276">
        <f aca="true" t="shared" si="26" ref="AF45:AF106">P45</f>
        <v>0</v>
      </c>
      <c r="AG45" s="276">
        <f aca="true" t="shared" si="27" ref="AG45:AG106">T45</f>
        <v>0</v>
      </c>
      <c r="AH45" s="276">
        <f aca="true" t="shared" si="28" ref="AH45:AH106">X45</f>
        <v>0</v>
      </c>
      <c r="AI45" s="276">
        <f aca="true" t="shared" si="29" ref="AI45:AI106">AB45</f>
        <v>0</v>
      </c>
      <c r="AJ45" s="10"/>
      <c r="AK45" s="259">
        <f t="shared" si="20"/>
        <v>0</v>
      </c>
      <c r="AL45" s="252"/>
    </row>
    <row r="46" spans="1:38" ht="14.25" customHeight="1">
      <c r="A46" s="251"/>
      <c r="B46" s="251"/>
      <c r="C46" s="251"/>
      <c r="D46" s="258"/>
      <c r="E46" s="252"/>
      <c r="F46" s="252"/>
      <c r="G46" s="252"/>
      <c r="H46" s="23">
        <f t="shared" si="17"/>
        <v>0</v>
      </c>
      <c r="I46" s="252"/>
      <c r="J46" s="252"/>
      <c r="K46" s="252"/>
      <c r="L46" s="23">
        <f t="shared" si="18"/>
        <v>0</v>
      </c>
      <c r="M46" s="252"/>
      <c r="N46" s="252"/>
      <c r="O46" s="252"/>
      <c r="P46" s="23">
        <f t="shared" si="19"/>
        <v>0</v>
      </c>
      <c r="Q46" s="252"/>
      <c r="R46" s="252"/>
      <c r="S46" s="252"/>
      <c r="T46" s="23">
        <f t="shared" si="21"/>
        <v>0</v>
      </c>
      <c r="U46" s="252"/>
      <c r="V46" s="252"/>
      <c r="W46" s="252"/>
      <c r="X46" s="23">
        <f t="shared" si="22"/>
        <v>0</v>
      </c>
      <c r="Y46" s="252"/>
      <c r="Z46" s="252"/>
      <c r="AA46" s="252"/>
      <c r="AB46" s="23">
        <f t="shared" si="23"/>
        <v>0</v>
      </c>
      <c r="AC46" s="10"/>
      <c r="AD46" s="276">
        <f t="shared" si="24"/>
        <v>0</v>
      </c>
      <c r="AE46" s="276">
        <f t="shared" si="25"/>
        <v>0</v>
      </c>
      <c r="AF46" s="276">
        <f t="shared" si="26"/>
        <v>0</v>
      </c>
      <c r="AG46" s="276">
        <f t="shared" si="27"/>
        <v>0</v>
      </c>
      <c r="AH46" s="276">
        <f t="shared" si="28"/>
        <v>0</v>
      </c>
      <c r="AI46" s="276">
        <f t="shared" si="29"/>
        <v>0</v>
      </c>
      <c r="AJ46" s="10"/>
      <c r="AK46" s="259">
        <f t="shared" si="20"/>
        <v>0</v>
      </c>
      <c r="AL46" s="252"/>
    </row>
    <row r="47" spans="1:38" ht="14.25" customHeight="1">
      <c r="A47" s="251" t="s">
        <v>343</v>
      </c>
      <c r="B47" s="251" t="s">
        <v>149</v>
      </c>
      <c r="C47" s="251"/>
      <c r="D47" s="258"/>
      <c r="E47" s="252">
        <v>0</v>
      </c>
      <c r="F47" s="252">
        <v>0</v>
      </c>
      <c r="G47" s="252">
        <v>0</v>
      </c>
      <c r="H47" s="23">
        <f t="shared" si="17"/>
        <v>0</v>
      </c>
      <c r="I47" s="252">
        <v>8</v>
      </c>
      <c r="J47" s="252">
        <v>4</v>
      </c>
      <c r="K47" s="252">
        <v>3</v>
      </c>
      <c r="L47" s="23">
        <f t="shared" si="18"/>
        <v>15</v>
      </c>
      <c r="M47" s="252">
        <v>8</v>
      </c>
      <c r="N47" s="252">
        <v>3</v>
      </c>
      <c r="O47" s="252">
        <v>1</v>
      </c>
      <c r="P47" s="23">
        <f t="shared" si="19"/>
        <v>12</v>
      </c>
      <c r="Q47" s="252">
        <v>7.5</v>
      </c>
      <c r="R47" s="252">
        <v>3.5</v>
      </c>
      <c r="S47" s="252">
        <v>4</v>
      </c>
      <c r="T47" s="23">
        <f>Q47+R47+S47</f>
        <v>15</v>
      </c>
      <c r="U47" s="252"/>
      <c r="V47" s="252"/>
      <c r="W47" s="252"/>
      <c r="X47" s="23">
        <f>U47+V47+W47</f>
        <v>0</v>
      </c>
      <c r="Y47" s="252"/>
      <c r="Z47" s="252"/>
      <c r="AA47" s="252"/>
      <c r="AB47" s="23">
        <f>Y47+Z47+AA47</f>
        <v>0</v>
      </c>
      <c r="AC47" s="10"/>
      <c r="AD47" s="276">
        <f>H47</f>
        <v>0</v>
      </c>
      <c r="AE47" s="276">
        <f>L47</f>
        <v>15</v>
      </c>
      <c r="AF47" s="276">
        <f>P47</f>
        <v>12</v>
      </c>
      <c r="AG47" s="276">
        <f>T47</f>
        <v>15</v>
      </c>
      <c r="AH47" s="276">
        <f>X47</f>
        <v>0</v>
      </c>
      <c r="AI47" s="276">
        <f>AB47</f>
        <v>0</v>
      </c>
      <c r="AJ47" s="10"/>
      <c r="AK47" s="259">
        <f t="shared" si="20"/>
        <v>42</v>
      </c>
      <c r="AL47" s="252"/>
    </row>
    <row r="48" spans="1:38" ht="14.25" customHeight="1">
      <c r="A48" s="251" t="s">
        <v>344</v>
      </c>
      <c r="B48" s="251" t="s">
        <v>169</v>
      </c>
      <c r="C48" s="251"/>
      <c r="D48" s="258"/>
      <c r="E48" s="252">
        <v>7</v>
      </c>
      <c r="F48" s="252">
        <v>4</v>
      </c>
      <c r="G48" s="252">
        <v>4</v>
      </c>
      <c r="H48" s="23">
        <f t="shared" si="17"/>
        <v>15</v>
      </c>
      <c r="I48" s="252">
        <v>5</v>
      </c>
      <c r="J48" s="252">
        <v>3.5</v>
      </c>
      <c r="K48" s="252">
        <v>4</v>
      </c>
      <c r="L48" s="23">
        <f t="shared" si="18"/>
        <v>12.5</v>
      </c>
      <c r="M48" s="252">
        <v>8</v>
      </c>
      <c r="N48" s="252">
        <v>3.5</v>
      </c>
      <c r="O48" s="252">
        <v>2</v>
      </c>
      <c r="P48" s="23">
        <f t="shared" si="19"/>
        <v>13.5</v>
      </c>
      <c r="Q48" s="252">
        <v>5</v>
      </c>
      <c r="R48" s="252">
        <v>3.5</v>
      </c>
      <c r="S48" s="252">
        <v>2</v>
      </c>
      <c r="T48" s="23">
        <f>Q48+R48+S48</f>
        <v>10.5</v>
      </c>
      <c r="U48" s="252"/>
      <c r="V48" s="252"/>
      <c r="W48" s="252"/>
      <c r="X48" s="23">
        <f>U48+V48+W48</f>
        <v>0</v>
      </c>
      <c r="Y48" s="252"/>
      <c r="Z48" s="252"/>
      <c r="AA48" s="252"/>
      <c r="AB48" s="23">
        <f>Y48+Z48+AA48</f>
        <v>0</v>
      </c>
      <c r="AC48" s="10"/>
      <c r="AD48" s="276">
        <f>H48</f>
        <v>15</v>
      </c>
      <c r="AE48" s="276">
        <f>L48</f>
        <v>12.5</v>
      </c>
      <c r="AF48" s="276">
        <f>P48</f>
        <v>13.5</v>
      </c>
      <c r="AG48" s="276">
        <f>T48</f>
        <v>10.5</v>
      </c>
      <c r="AH48" s="276">
        <f>X48</f>
        <v>0</v>
      </c>
      <c r="AI48" s="276">
        <f>AB48</f>
        <v>0</v>
      </c>
      <c r="AJ48" s="10"/>
      <c r="AK48" s="259">
        <f t="shared" si="20"/>
        <v>41</v>
      </c>
      <c r="AL48" s="252"/>
    </row>
    <row r="49" spans="1:38" ht="14.25" customHeight="1">
      <c r="A49" s="251" t="s">
        <v>342</v>
      </c>
      <c r="B49" s="251" t="s">
        <v>293</v>
      </c>
      <c r="C49" s="251"/>
      <c r="D49" s="258"/>
      <c r="E49" s="252">
        <v>0</v>
      </c>
      <c r="F49" s="252">
        <v>0</v>
      </c>
      <c r="G49" s="252">
        <v>0</v>
      </c>
      <c r="H49" s="23">
        <f t="shared" si="17"/>
        <v>0</v>
      </c>
      <c r="I49" s="252">
        <v>6</v>
      </c>
      <c r="J49" s="252">
        <v>3.5</v>
      </c>
      <c r="K49" s="252">
        <v>4</v>
      </c>
      <c r="L49" s="23">
        <f t="shared" si="18"/>
        <v>13.5</v>
      </c>
      <c r="M49" s="252">
        <v>8</v>
      </c>
      <c r="N49" s="252">
        <v>2</v>
      </c>
      <c r="O49" s="252">
        <v>2</v>
      </c>
      <c r="P49" s="23">
        <f t="shared" si="19"/>
        <v>12</v>
      </c>
      <c r="Q49" s="252">
        <v>4</v>
      </c>
      <c r="R49" s="252">
        <v>3</v>
      </c>
      <c r="S49" s="252">
        <v>1.5</v>
      </c>
      <c r="T49" s="23">
        <f>Q49+R49+S49</f>
        <v>8.5</v>
      </c>
      <c r="U49" s="252"/>
      <c r="V49" s="252"/>
      <c r="W49" s="252"/>
      <c r="X49" s="23">
        <f>U49+V49+W49</f>
        <v>0</v>
      </c>
      <c r="Y49" s="252"/>
      <c r="Z49" s="252"/>
      <c r="AA49" s="252"/>
      <c r="AB49" s="23">
        <f>Y49+Z49+AA49</f>
        <v>0</v>
      </c>
      <c r="AC49" s="10"/>
      <c r="AD49" s="276">
        <f>H49</f>
        <v>0</v>
      </c>
      <c r="AE49" s="276">
        <f>L49</f>
        <v>13.5</v>
      </c>
      <c r="AF49" s="276">
        <f>P49</f>
        <v>12</v>
      </c>
      <c r="AG49" s="276">
        <f>T49</f>
        <v>8.5</v>
      </c>
      <c r="AH49" s="276">
        <f>X49</f>
        <v>0</v>
      </c>
      <c r="AI49" s="276">
        <f>AB49</f>
        <v>0</v>
      </c>
      <c r="AJ49" s="10"/>
      <c r="AK49" s="259">
        <f t="shared" si="20"/>
        <v>34</v>
      </c>
      <c r="AL49" s="252"/>
    </row>
    <row r="50" spans="1:38" ht="14.25" customHeight="1">
      <c r="A50" s="251" t="s">
        <v>178</v>
      </c>
      <c r="B50" s="251" t="s">
        <v>139</v>
      </c>
      <c r="C50" s="251"/>
      <c r="D50" s="258"/>
      <c r="E50" s="252">
        <v>5</v>
      </c>
      <c r="F50" s="252">
        <v>3</v>
      </c>
      <c r="G50" s="252">
        <v>2.5</v>
      </c>
      <c r="H50" s="23">
        <f t="shared" si="17"/>
        <v>10.5</v>
      </c>
      <c r="I50" s="252">
        <v>5.5</v>
      </c>
      <c r="J50" s="252">
        <v>2</v>
      </c>
      <c r="K50" s="252">
        <v>3</v>
      </c>
      <c r="L50" s="23">
        <f t="shared" si="18"/>
        <v>10.5</v>
      </c>
      <c r="M50" s="252">
        <v>8</v>
      </c>
      <c r="N50" s="252">
        <v>2.5</v>
      </c>
      <c r="O50" s="252">
        <v>2</v>
      </c>
      <c r="P50" s="23">
        <f t="shared" si="19"/>
        <v>12.5</v>
      </c>
      <c r="Q50" s="252">
        <v>0</v>
      </c>
      <c r="R50" s="252">
        <v>0</v>
      </c>
      <c r="S50" s="252">
        <v>0</v>
      </c>
      <c r="T50" s="23">
        <f>Q50+R50+S50</f>
        <v>0</v>
      </c>
      <c r="U50" s="252"/>
      <c r="V50" s="252"/>
      <c r="W50" s="252"/>
      <c r="X50" s="23">
        <f>U50+V50+W50</f>
        <v>0</v>
      </c>
      <c r="Y50" s="252"/>
      <c r="Z50" s="252"/>
      <c r="AA50" s="252"/>
      <c r="AB50" s="23">
        <f>Y50+Z50+AA50</f>
        <v>0</v>
      </c>
      <c r="AC50" s="10"/>
      <c r="AD50" s="276">
        <f>H50</f>
        <v>10.5</v>
      </c>
      <c r="AE50" s="276">
        <f>L50</f>
        <v>10.5</v>
      </c>
      <c r="AF50" s="276">
        <f>P50</f>
        <v>12.5</v>
      </c>
      <c r="AG50" s="276">
        <f>T50</f>
        <v>0</v>
      </c>
      <c r="AH50" s="276">
        <f>X50</f>
        <v>0</v>
      </c>
      <c r="AI50" s="276">
        <f>AB50</f>
        <v>0</v>
      </c>
      <c r="AJ50" s="10"/>
      <c r="AK50" s="259">
        <f t="shared" si="20"/>
        <v>33.5</v>
      </c>
      <c r="AL50" s="252"/>
    </row>
    <row r="51" spans="1:38" ht="14.25" customHeight="1">
      <c r="A51" s="251"/>
      <c r="B51" s="251"/>
      <c r="C51" s="251"/>
      <c r="D51" s="258"/>
      <c r="E51" s="252"/>
      <c r="F51" s="252"/>
      <c r="G51" s="252"/>
      <c r="H51" s="23">
        <f t="shared" si="17"/>
        <v>0</v>
      </c>
      <c r="I51" s="252"/>
      <c r="J51" s="252"/>
      <c r="K51" s="252"/>
      <c r="L51" s="23">
        <f t="shared" si="18"/>
        <v>0</v>
      </c>
      <c r="M51" s="252"/>
      <c r="N51" s="252"/>
      <c r="O51" s="252"/>
      <c r="P51" s="23">
        <f t="shared" si="19"/>
        <v>0</v>
      </c>
      <c r="Q51" s="252"/>
      <c r="R51" s="252"/>
      <c r="S51" s="252"/>
      <c r="T51" s="23">
        <f t="shared" si="21"/>
        <v>0</v>
      </c>
      <c r="U51" s="252"/>
      <c r="V51" s="252"/>
      <c r="W51" s="252"/>
      <c r="X51" s="23">
        <f t="shared" si="22"/>
        <v>0</v>
      </c>
      <c r="Y51" s="252"/>
      <c r="Z51" s="252"/>
      <c r="AA51" s="252"/>
      <c r="AB51" s="23">
        <f t="shared" si="23"/>
        <v>0</v>
      </c>
      <c r="AC51" s="10"/>
      <c r="AD51" s="276">
        <f t="shared" si="24"/>
        <v>0</v>
      </c>
      <c r="AE51" s="276">
        <f t="shared" si="25"/>
        <v>0</v>
      </c>
      <c r="AF51" s="276">
        <f t="shared" si="26"/>
        <v>0</v>
      </c>
      <c r="AG51" s="276">
        <f t="shared" si="27"/>
        <v>0</v>
      </c>
      <c r="AH51" s="276">
        <f t="shared" si="28"/>
        <v>0</v>
      </c>
      <c r="AI51" s="276">
        <f t="shared" si="29"/>
        <v>0</v>
      </c>
      <c r="AJ51" s="10"/>
      <c r="AK51" s="259">
        <f t="shared" si="20"/>
        <v>0</v>
      </c>
      <c r="AL51" s="252"/>
    </row>
    <row r="52" spans="1:38" ht="14.25" customHeight="1">
      <c r="A52" s="251"/>
      <c r="B52" s="251"/>
      <c r="C52" s="251"/>
      <c r="D52" s="258"/>
      <c r="E52" s="252"/>
      <c r="F52" s="252"/>
      <c r="G52" s="252"/>
      <c r="H52" s="23">
        <f t="shared" si="17"/>
        <v>0</v>
      </c>
      <c r="I52" s="252"/>
      <c r="J52" s="252"/>
      <c r="K52" s="252"/>
      <c r="L52" s="23">
        <f t="shared" si="18"/>
        <v>0</v>
      </c>
      <c r="M52" s="252"/>
      <c r="N52" s="252"/>
      <c r="O52" s="252"/>
      <c r="P52" s="23">
        <f t="shared" si="19"/>
        <v>0</v>
      </c>
      <c r="Q52" s="252"/>
      <c r="R52" s="252"/>
      <c r="S52" s="252"/>
      <c r="T52" s="23">
        <f t="shared" si="21"/>
        <v>0</v>
      </c>
      <c r="U52" s="252"/>
      <c r="V52" s="252"/>
      <c r="W52" s="252"/>
      <c r="X52" s="23">
        <f t="shared" si="22"/>
        <v>0</v>
      </c>
      <c r="Y52" s="252"/>
      <c r="Z52" s="252"/>
      <c r="AA52" s="252"/>
      <c r="AB52" s="23">
        <f t="shared" si="23"/>
        <v>0</v>
      </c>
      <c r="AC52" s="10"/>
      <c r="AD52" s="276">
        <f t="shared" si="24"/>
        <v>0</v>
      </c>
      <c r="AE52" s="276">
        <f t="shared" si="25"/>
        <v>0</v>
      </c>
      <c r="AF52" s="276">
        <f t="shared" si="26"/>
        <v>0</v>
      </c>
      <c r="AG52" s="276">
        <f t="shared" si="27"/>
        <v>0</v>
      </c>
      <c r="AH52" s="276">
        <f t="shared" si="28"/>
        <v>0</v>
      </c>
      <c r="AI52" s="276">
        <f t="shared" si="29"/>
        <v>0</v>
      </c>
      <c r="AJ52" s="10"/>
      <c r="AK52" s="259">
        <f t="shared" si="20"/>
        <v>0</v>
      </c>
      <c r="AL52" s="252"/>
    </row>
    <row r="53" spans="1:38" ht="14.25" customHeight="1">
      <c r="A53" s="251" t="s">
        <v>146</v>
      </c>
      <c r="B53" s="251" t="s">
        <v>147</v>
      </c>
      <c r="C53" s="251"/>
      <c r="D53" s="258"/>
      <c r="E53" s="252">
        <v>9</v>
      </c>
      <c r="F53" s="252">
        <v>4</v>
      </c>
      <c r="G53" s="252">
        <v>4</v>
      </c>
      <c r="H53" s="23">
        <f t="shared" si="17"/>
        <v>17</v>
      </c>
      <c r="I53" s="252">
        <v>9.5</v>
      </c>
      <c r="J53" s="252">
        <v>3.5</v>
      </c>
      <c r="K53" s="252">
        <v>4</v>
      </c>
      <c r="L53" s="23">
        <f t="shared" si="18"/>
        <v>17</v>
      </c>
      <c r="M53" s="252">
        <v>8</v>
      </c>
      <c r="N53" s="252">
        <v>3.5</v>
      </c>
      <c r="O53" s="252">
        <v>3</v>
      </c>
      <c r="P53" s="23">
        <f t="shared" si="19"/>
        <v>14.5</v>
      </c>
      <c r="Q53" s="252">
        <v>9</v>
      </c>
      <c r="R53" s="252">
        <v>3</v>
      </c>
      <c r="S53" s="252">
        <v>2.5</v>
      </c>
      <c r="T53" s="23">
        <f>Q53+R53+S53</f>
        <v>14.5</v>
      </c>
      <c r="U53" s="252"/>
      <c r="V53" s="252"/>
      <c r="W53" s="252"/>
      <c r="X53" s="23">
        <f>U53+V53+W53</f>
        <v>0</v>
      </c>
      <c r="Y53" s="252"/>
      <c r="Z53" s="252"/>
      <c r="AA53" s="252"/>
      <c r="AB53" s="23">
        <f>Y53+Z53+AA53</f>
        <v>0</v>
      </c>
      <c r="AC53" s="10"/>
      <c r="AD53" s="276">
        <f>H53</f>
        <v>17</v>
      </c>
      <c r="AE53" s="276">
        <f>L53</f>
        <v>17</v>
      </c>
      <c r="AF53" s="276">
        <f>P53</f>
        <v>14.5</v>
      </c>
      <c r="AG53" s="276">
        <f>T53</f>
        <v>14.5</v>
      </c>
      <c r="AH53" s="276">
        <f>X53</f>
        <v>0</v>
      </c>
      <c r="AI53" s="276">
        <f>AB53</f>
        <v>0</v>
      </c>
      <c r="AJ53" s="10"/>
      <c r="AK53" s="259">
        <f t="shared" si="20"/>
        <v>48.5</v>
      </c>
      <c r="AL53" s="252"/>
    </row>
    <row r="54" spans="1:38" ht="14.25" customHeight="1">
      <c r="A54" s="251" t="s">
        <v>341</v>
      </c>
      <c r="B54" s="251" t="s">
        <v>239</v>
      </c>
      <c r="C54" s="251"/>
      <c r="D54" s="258"/>
      <c r="E54" s="252">
        <v>7</v>
      </c>
      <c r="F54" s="252">
        <v>3</v>
      </c>
      <c r="G54" s="252">
        <v>4</v>
      </c>
      <c r="H54" s="23">
        <f t="shared" si="17"/>
        <v>14</v>
      </c>
      <c r="I54" s="252">
        <v>7</v>
      </c>
      <c r="J54" s="252">
        <v>3</v>
      </c>
      <c r="K54" s="252">
        <v>3</v>
      </c>
      <c r="L54" s="23">
        <f t="shared" si="18"/>
        <v>13</v>
      </c>
      <c r="M54" s="252">
        <v>0</v>
      </c>
      <c r="N54" s="252"/>
      <c r="O54" s="252"/>
      <c r="P54" s="23">
        <f t="shared" si="19"/>
        <v>0</v>
      </c>
      <c r="Q54" s="252">
        <v>8</v>
      </c>
      <c r="R54" s="252">
        <v>1.5</v>
      </c>
      <c r="S54" s="252">
        <v>1.5</v>
      </c>
      <c r="T54" s="23">
        <f>Q54+R54+S54</f>
        <v>11</v>
      </c>
      <c r="U54" s="252"/>
      <c r="V54" s="252"/>
      <c r="W54" s="252"/>
      <c r="X54" s="23">
        <f>U54+V54+W54</f>
        <v>0</v>
      </c>
      <c r="Y54" s="252"/>
      <c r="Z54" s="252"/>
      <c r="AA54" s="252"/>
      <c r="AB54" s="23">
        <f>Y54+Z54+AA54</f>
        <v>0</v>
      </c>
      <c r="AC54" s="10"/>
      <c r="AD54" s="276">
        <f>H54</f>
        <v>14</v>
      </c>
      <c r="AE54" s="276">
        <f>L54</f>
        <v>13</v>
      </c>
      <c r="AF54" s="276">
        <f>P54</f>
        <v>0</v>
      </c>
      <c r="AG54" s="276">
        <f>T54</f>
        <v>11</v>
      </c>
      <c r="AH54" s="276">
        <f>X54</f>
        <v>0</v>
      </c>
      <c r="AI54" s="276">
        <f>AB54</f>
        <v>0</v>
      </c>
      <c r="AJ54" s="10"/>
      <c r="AK54" s="259">
        <f t="shared" si="20"/>
        <v>38</v>
      </c>
      <c r="AL54" s="252"/>
    </row>
    <row r="55" spans="1:38" ht="14.25" customHeight="1">
      <c r="A55" s="251" t="s">
        <v>198</v>
      </c>
      <c r="B55" s="251" t="s">
        <v>172</v>
      </c>
      <c r="C55" s="251"/>
      <c r="D55" s="258"/>
      <c r="E55" s="252">
        <v>4</v>
      </c>
      <c r="F55" s="252">
        <v>3.5</v>
      </c>
      <c r="G55" s="252">
        <v>1.5</v>
      </c>
      <c r="H55" s="23">
        <f t="shared" si="17"/>
        <v>9</v>
      </c>
      <c r="I55" s="252">
        <v>8.5</v>
      </c>
      <c r="J55" s="252">
        <v>2</v>
      </c>
      <c r="K55" s="252">
        <v>1</v>
      </c>
      <c r="L55" s="23">
        <f t="shared" si="18"/>
        <v>11.5</v>
      </c>
      <c r="M55" s="252">
        <v>8</v>
      </c>
      <c r="N55" s="252">
        <v>2</v>
      </c>
      <c r="O55" s="252">
        <v>3.5</v>
      </c>
      <c r="P55" s="23">
        <f t="shared" si="19"/>
        <v>13.5</v>
      </c>
      <c r="Q55" s="252">
        <v>0</v>
      </c>
      <c r="R55" s="252">
        <v>0</v>
      </c>
      <c r="S55" s="252">
        <v>0</v>
      </c>
      <c r="T55" s="23">
        <f>Q55+R55+S55</f>
        <v>0</v>
      </c>
      <c r="U55" s="252"/>
      <c r="V55" s="252"/>
      <c r="W55" s="252"/>
      <c r="X55" s="23">
        <f>U55+V55+W55</f>
        <v>0</v>
      </c>
      <c r="Y55" s="252"/>
      <c r="Z55" s="252"/>
      <c r="AA55" s="252"/>
      <c r="AB55" s="23">
        <f>Y55+Z55+AA55</f>
        <v>0</v>
      </c>
      <c r="AC55" s="10"/>
      <c r="AD55" s="276">
        <f>H55</f>
        <v>9</v>
      </c>
      <c r="AE55" s="276">
        <f>L55</f>
        <v>11.5</v>
      </c>
      <c r="AF55" s="276">
        <f>P55</f>
        <v>13.5</v>
      </c>
      <c r="AG55" s="276">
        <f>T55</f>
        <v>0</v>
      </c>
      <c r="AH55" s="276">
        <f>X55</f>
        <v>0</v>
      </c>
      <c r="AI55" s="276">
        <f>AB55</f>
        <v>0</v>
      </c>
      <c r="AJ55" s="10"/>
      <c r="AK55" s="259">
        <f t="shared" si="20"/>
        <v>34</v>
      </c>
      <c r="AL55" s="252"/>
    </row>
    <row r="56" spans="1:38" ht="14.25" customHeight="1">
      <c r="A56" s="251" t="s">
        <v>157</v>
      </c>
      <c r="B56" s="251" t="s">
        <v>141</v>
      </c>
      <c r="C56" s="251"/>
      <c r="D56" s="258"/>
      <c r="E56" s="252">
        <v>7</v>
      </c>
      <c r="F56" s="252">
        <v>2</v>
      </c>
      <c r="G56" s="252">
        <v>1</v>
      </c>
      <c r="H56" s="23">
        <f t="shared" si="17"/>
        <v>10</v>
      </c>
      <c r="I56" s="252">
        <v>8</v>
      </c>
      <c r="J56" s="252">
        <v>2.5</v>
      </c>
      <c r="K56" s="252">
        <v>2</v>
      </c>
      <c r="L56" s="23">
        <f t="shared" si="18"/>
        <v>12.5</v>
      </c>
      <c r="M56" s="252">
        <v>8</v>
      </c>
      <c r="N56" s="252">
        <v>2</v>
      </c>
      <c r="O56" s="252">
        <v>1</v>
      </c>
      <c r="P56" s="23">
        <f t="shared" si="19"/>
        <v>11</v>
      </c>
      <c r="Q56" s="252">
        <v>6</v>
      </c>
      <c r="R56" s="252">
        <v>3</v>
      </c>
      <c r="S56" s="252">
        <v>1</v>
      </c>
      <c r="T56" s="23">
        <f>Q56+R56+S56</f>
        <v>10</v>
      </c>
      <c r="U56" s="252"/>
      <c r="V56" s="252"/>
      <c r="W56" s="252"/>
      <c r="X56" s="23">
        <f>U56+V56+W56</f>
        <v>0</v>
      </c>
      <c r="Y56" s="252"/>
      <c r="Z56" s="252"/>
      <c r="AA56" s="252"/>
      <c r="AB56" s="23">
        <f>Y56+Z56+AA56</f>
        <v>0</v>
      </c>
      <c r="AC56" s="10"/>
      <c r="AD56" s="276">
        <f>H56</f>
        <v>10</v>
      </c>
      <c r="AE56" s="276">
        <f>L56</f>
        <v>12.5</v>
      </c>
      <c r="AF56" s="276">
        <f>P56</f>
        <v>11</v>
      </c>
      <c r="AG56" s="276">
        <f>T56</f>
        <v>10</v>
      </c>
      <c r="AH56" s="276">
        <f>X56</f>
        <v>0</v>
      </c>
      <c r="AI56" s="276">
        <f>AB56</f>
        <v>0</v>
      </c>
      <c r="AJ56" s="10"/>
      <c r="AK56" s="259">
        <f t="shared" si="20"/>
        <v>33.5</v>
      </c>
      <c r="AL56" s="252"/>
    </row>
    <row r="57" spans="1:38" ht="14.25" customHeight="1">
      <c r="A57" s="251"/>
      <c r="B57" s="251"/>
      <c r="C57" s="251"/>
      <c r="D57" s="258"/>
      <c r="E57" s="252"/>
      <c r="F57" s="252"/>
      <c r="G57" s="252"/>
      <c r="H57" s="23">
        <f t="shared" si="17"/>
        <v>0</v>
      </c>
      <c r="I57" s="252"/>
      <c r="J57" s="252"/>
      <c r="K57" s="252"/>
      <c r="L57" s="23">
        <f t="shared" si="18"/>
        <v>0</v>
      </c>
      <c r="M57" s="252"/>
      <c r="N57" s="252"/>
      <c r="O57" s="252"/>
      <c r="P57" s="23">
        <f t="shared" si="19"/>
        <v>0</v>
      </c>
      <c r="Q57" s="252"/>
      <c r="R57" s="252"/>
      <c r="S57" s="252"/>
      <c r="T57" s="23">
        <f t="shared" si="21"/>
        <v>0</v>
      </c>
      <c r="U57" s="252"/>
      <c r="V57" s="252"/>
      <c r="W57" s="252"/>
      <c r="X57" s="23">
        <f t="shared" si="22"/>
        <v>0</v>
      </c>
      <c r="Y57" s="252"/>
      <c r="Z57" s="252"/>
      <c r="AA57" s="252"/>
      <c r="AB57" s="23">
        <f t="shared" si="23"/>
        <v>0</v>
      </c>
      <c r="AC57" s="10"/>
      <c r="AD57" s="276">
        <f t="shared" si="24"/>
        <v>0</v>
      </c>
      <c r="AE57" s="276">
        <f t="shared" si="25"/>
        <v>0</v>
      </c>
      <c r="AF57" s="276">
        <f t="shared" si="26"/>
        <v>0</v>
      </c>
      <c r="AG57" s="276">
        <f t="shared" si="27"/>
        <v>0</v>
      </c>
      <c r="AH57" s="276">
        <f t="shared" si="28"/>
        <v>0</v>
      </c>
      <c r="AI57" s="276">
        <f t="shared" si="29"/>
        <v>0</v>
      </c>
      <c r="AJ57" s="10"/>
      <c r="AK57" s="259">
        <f t="shared" si="20"/>
        <v>0</v>
      </c>
      <c r="AL57" s="252"/>
    </row>
    <row r="58" spans="1:38" ht="14.25" customHeight="1">
      <c r="A58" s="251"/>
      <c r="B58" s="251"/>
      <c r="C58" s="251"/>
      <c r="D58" s="258"/>
      <c r="E58" s="252"/>
      <c r="F58" s="252"/>
      <c r="G58" s="252"/>
      <c r="H58" s="23">
        <f t="shared" si="17"/>
        <v>0</v>
      </c>
      <c r="I58" s="252"/>
      <c r="J58" s="252"/>
      <c r="K58" s="252"/>
      <c r="L58" s="23">
        <f t="shared" si="18"/>
        <v>0</v>
      </c>
      <c r="M58" s="252"/>
      <c r="N58" s="252"/>
      <c r="O58" s="252"/>
      <c r="P58" s="23">
        <f t="shared" si="19"/>
        <v>0</v>
      </c>
      <c r="Q58" s="252"/>
      <c r="R58" s="252"/>
      <c r="S58" s="252"/>
      <c r="T58" s="23">
        <f t="shared" si="21"/>
        <v>0</v>
      </c>
      <c r="U58" s="252"/>
      <c r="V58" s="252"/>
      <c r="W58" s="252"/>
      <c r="X58" s="23">
        <f t="shared" si="22"/>
        <v>0</v>
      </c>
      <c r="Y58" s="252"/>
      <c r="Z58" s="252"/>
      <c r="AA58" s="252"/>
      <c r="AB58" s="23">
        <f t="shared" si="23"/>
        <v>0</v>
      </c>
      <c r="AC58" s="10"/>
      <c r="AD58" s="276">
        <f t="shared" si="24"/>
        <v>0</v>
      </c>
      <c r="AE58" s="276">
        <f t="shared" si="25"/>
        <v>0</v>
      </c>
      <c r="AF58" s="276">
        <f t="shared" si="26"/>
        <v>0</v>
      </c>
      <c r="AG58" s="276">
        <f t="shared" si="27"/>
        <v>0</v>
      </c>
      <c r="AH58" s="276">
        <f t="shared" si="28"/>
        <v>0</v>
      </c>
      <c r="AI58" s="276">
        <f t="shared" si="29"/>
        <v>0</v>
      </c>
      <c r="AJ58" s="10"/>
      <c r="AK58" s="259">
        <f t="shared" si="20"/>
        <v>0</v>
      </c>
      <c r="AL58" s="252"/>
    </row>
    <row r="59" spans="1:38" ht="14.25" customHeight="1">
      <c r="A59" s="251" t="s">
        <v>309</v>
      </c>
      <c r="B59" s="251" t="s">
        <v>187</v>
      </c>
      <c r="C59" s="251"/>
      <c r="D59" s="258"/>
      <c r="E59" s="252">
        <v>7</v>
      </c>
      <c r="F59" s="252">
        <v>4</v>
      </c>
      <c r="G59" s="252">
        <v>3</v>
      </c>
      <c r="H59" s="23">
        <f t="shared" si="17"/>
        <v>14</v>
      </c>
      <c r="I59" s="252">
        <v>8</v>
      </c>
      <c r="J59" s="252">
        <v>3.5</v>
      </c>
      <c r="K59" s="252">
        <v>3.5</v>
      </c>
      <c r="L59" s="23">
        <f t="shared" si="18"/>
        <v>15</v>
      </c>
      <c r="M59" s="252">
        <v>8.5</v>
      </c>
      <c r="N59" s="252">
        <v>3</v>
      </c>
      <c r="O59" s="252">
        <v>3.5</v>
      </c>
      <c r="P59" s="23">
        <f t="shared" si="19"/>
        <v>15</v>
      </c>
      <c r="Q59" s="252">
        <v>8</v>
      </c>
      <c r="R59" s="252">
        <v>3.5</v>
      </c>
      <c r="S59" s="252">
        <v>3</v>
      </c>
      <c r="T59" s="23">
        <f>Q59+R59+S59</f>
        <v>14.5</v>
      </c>
      <c r="U59" s="252"/>
      <c r="V59" s="252"/>
      <c r="W59" s="252"/>
      <c r="X59" s="23">
        <f>U59+V59+W59</f>
        <v>0</v>
      </c>
      <c r="Y59" s="252"/>
      <c r="Z59" s="252"/>
      <c r="AA59" s="252"/>
      <c r="AB59" s="23">
        <f>Y59+Z59+AA59</f>
        <v>0</v>
      </c>
      <c r="AC59" s="10"/>
      <c r="AD59" s="276">
        <f>H59</f>
        <v>14</v>
      </c>
      <c r="AE59" s="276">
        <f>L59</f>
        <v>15</v>
      </c>
      <c r="AF59" s="276">
        <f>P59</f>
        <v>15</v>
      </c>
      <c r="AG59" s="276">
        <f>T59</f>
        <v>14.5</v>
      </c>
      <c r="AH59" s="276">
        <f>X59</f>
        <v>0</v>
      </c>
      <c r="AI59" s="276">
        <f>AB59</f>
        <v>0</v>
      </c>
      <c r="AJ59" s="10"/>
      <c r="AK59" s="259">
        <f t="shared" si="20"/>
        <v>44.5</v>
      </c>
      <c r="AL59" s="252"/>
    </row>
    <row r="60" spans="1:38" ht="14.25" customHeight="1">
      <c r="A60" s="251" t="s">
        <v>152</v>
      </c>
      <c r="B60" s="251" t="s">
        <v>153</v>
      </c>
      <c r="C60" s="251"/>
      <c r="D60" s="258"/>
      <c r="E60" s="252">
        <v>8</v>
      </c>
      <c r="F60" s="252">
        <v>3.5</v>
      </c>
      <c r="G60" s="252">
        <v>3</v>
      </c>
      <c r="H60" s="23">
        <f t="shared" si="17"/>
        <v>14.5</v>
      </c>
      <c r="I60" s="252">
        <v>6.5</v>
      </c>
      <c r="J60" s="252">
        <v>2.5</v>
      </c>
      <c r="K60" s="252">
        <v>3.5</v>
      </c>
      <c r="L60" s="23">
        <f t="shared" si="18"/>
        <v>12.5</v>
      </c>
      <c r="M60" s="252">
        <v>10</v>
      </c>
      <c r="N60" s="252">
        <v>3</v>
      </c>
      <c r="O60" s="252">
        <v>2</v>
      </c>
      <c r="P60" s="23">
        <f t="shared" si="19"/>
        <v>15</v>
      </c>
      <c r="Q60" s="252">
        <v>9</v>
      </c>
      <c r="R60" s="252">
        <v>2</v>
      </c>
      <c r="S60" s="252">
        <v>2</v>
      </c>
      <c r="T60" s="23">
        <f>Q60+R60+S60</f>
        <v>13</v>
      </c>
      <c r="U60" s="252"/>
      <c r="V60" s="252"/>
      <c r="W60" s="252"/>
      <c r="X60" s="23">
        <f>U60+V60+W60</f>
        <v>0</v>
      </c>
      <c r="Y60" s="252"/>
      <c r="Z60" s="252"/>
      <c r="AA60" s="252"/>
      <c r="AB60" s="23">
        <f>Y60+Z60+AA60</f>
        <v>0</v>
      </c>
      <c r="AC60" s="10"/>
      <c r="AD60" s="276">
        <f>H60</f>
        <v>14.5</v>
      </c>
      <c r="AE60" s="276">
        <f>L60</f>
        <v>12.5</v>
      </c>
      <c r="AF60" s="276">
        <f>P60</f>
        <v>15</v>
      </c>
      <c r="AG60" s="276">
        <f>T60</f>
        <v>13</v>
      </c>
      <c r="AH60" s="276">
        <f>X60</f>
        <v>0</v>
      </c>
      <c r="AI60" s="276">
        <f>AB60</f>
        <v>0</v>
      </c>
      <c r="AJ60" s="10"/>
      <c r="AK60" s="259">
        <f t="shared" si="20"/>
        <v>42.5</v>
      </c>
      <c r="AL60" s="252"/>
    </row>
    <row r="61" spans="1:38" ht="14.25" customHeight="1">
      <c r="A61" s="251" t="s">
        <v>199</v>
      </c>
      <c r="B61" s="251" t="s">
        <v>200</v>
      </c>
      <c r="C61" s="251"/>
      <c r="D61" s="258"/>
      <c r="E61" s="252">
        <v>7</v>
      </c>
      <c r="F61" s="252">
        <v>4</v>
      </c>
      <c r="G61" s="252">
        <v>4</v>
      </c>
      <c r="H61" s="23">
        <f t="shared" si="17"/>
        <v>15</v>
      </c>
      <c r="I61" s="252">
        <v>8</v>
      </c>
      <c r="J61" s="252">
        <v>3</v>
      </c>
      <c r="K61" s="252">
        <v>2</v>
      </c>
      <c r="L61" s="23">
        <f t="shared" si="18"/>
        <v>13</v>
      </c>
      <c r="M61" s="252">
        <v>0</v>
      </c>
      <c r="N61" s="252">
        <v>0</v>
      </c>
      <c r="O61" s="252">
        <v>0</v>
      </c>
      <c r="P61" s="23">
        <f t="shared" si="19"/>
        <v>0</v>
      </c>
      <c r="Q61" s="252">
        <v>5</v>
      </c>
      <c r="R61" s="252">
        <v>4</v>
      </c>
      <c r="S61" s="252">
        <v>4</v>
      </c>
      <c r="T61" s="23">
        <f>Q61+R61+S61</f>
        <v>13</v>
      </c>
      <c r="U61" s="252"/>
      <c r="V61" s="252"/>
      <c r="W61" s="252"/>
      <c r="X61" s="23">
        <f>U61+V61+W61</f>
        <v>0</v>
      </c>
      <c r="Y61" s="252"/>
      <c r="Z61" s="252"/>
      <c r="AA61" s="252"/>
      <c r="AB61" s="23">
        <f>Y61+Z61+AA61</f>
        <v>0</v>
      </c>
      <c r="AC61" s="10"/>
      <c r="AD61" s="276">
        <f>H61</f>
        <v>15</v>
      </c>
      <c r="AE61" s="276">
        <f>L61</f>
        <v>13</v>
      </c>
      <c r="AF61" s="276">
        <f>P61</f>
        <v>0</v>
      </c>
      <c r="AG61" s="276">
        <f>T61</f>
        <v>13</v>
      </c>
      <c r="AH61" s="276">
        <f>X61</f>
        <v>0</v>
      </c>
      <c r="AI61" s="276">
        <f>AB61</f>
        <v>0</v>
      </c>
      <c r="AJ61" s="10"/>
      <c r="AK61" s="259">
        <f t="shared" si="20"/>
        <v>41</v>
      </c>
      <c r="AL61" s="252"/>
    </row>
    <row r="62" spans="1:38" ht="14.25" customHeight="1">
      <c r="A62" s="251" t="s">
        <v>184</v>
      </c>
      <c r="B62" s="251" t="s">
        <v>185</v>
      </c>
      <c r="C62" s="251"/>
      <c r="D62" s="258"/>
      <c r="E62" s="252">
        <v>7</v>
      </c>
      <c r="F62" s="252">
        <v>3.5</v>
      </c>
      <c r="G62" s="252">
        <v>3</v>
      </c>
      <c r="H62" s="23">
        <f t="shared" si="17"/>
        <v>13.5</v>
      </c>
      <c r="I62" s="252">
        <v>7</v>
      </c>
      <c r="J62" s="252">
        <v>3.5</v>
      </c>
      <c r="K62" s="252">
        <v>4</v>
      </c>
      <c r="L62" s="23">
        <f t="shared" si="18"/>
        <v>14.5</v>
      </c>
      <c r="M62" s="252">
        <v>4</v>
      </c>
      <c r="N62" s="252">
        <v>3</v>
      </c>
      <c r="O62" s="252">
        <v>2</v>
      </c>
      <c r="P62" s="23">
        <f t="shared" si="19"/>
        <v>9</v>
      </c>
      <c r="Q62" s="252">
        <v>0</v>
      </c>
      <c r="R62" s="252">
        <v>0</v>
      </c>
      <c r="S62" s="252">
        <v>0</v>
      </c>
      <c r="T62" s="23">
        <f>Q62+R62+S62</f>
        <v>0</v>
      </c>
      <c r="U62" s="252"/>
      <c r="V62" s="252"/>
      <c r="W62" s="252"/>
      <c r="X62" s="23">
        <f>U62+V62+W62</f>
        <v>0</v>
      </c>
      <c r="Y62" s="252"/>
      <c r="Z62" s="252"/>
      <c r="AA62" s="252"/>
      <c r="AB62" s="23">
        <f>Y62+Z62+AA62</f>
        <v>0</v>
      </c>
      <c r="AC62" s="10"/>
      <c r="AD62" s="276">
        <f>H62</f>
        <v>13.5</v>
      </c>
      <c r="AE62" s="276">
        <f>L62</f>
        <v>14.5</v>
      </c>
      <c r="AF62" s="276">
        <f>P62</f>
        <v>9</v>
      </c>
      <c r="AG62" s="276">
        <f>T62</f>
        <v>0</v>
      </c>
      <c r="AH62" s="276">
        <f>X62</f>
        <v>0</v>
      </c>
      <c r="AI62" s="276">
        <f>AB62</f>
        <v>0</v>
      </c>
      <c r="AJ62" s="10"/>
      <c r="AK62" s="259">
        <f t="shared" si="20"/>
        <v>37</v>
      </c>
      <c r="AL62" s="252"/>
    </row>
    <row r="63" spans="1:38" ht="14.25" customHeight="1">
      <c r="A63" s="251"/>
      <c r="B63" s="251"/>
      <c r="C63" s="251"/>
      <c r="D63" s="258"/>
      <c r="E63" s="252"/>
      <c r="F63" s="252"/>
      <c r="G63" s="252"/>
      <c r="H63" s="23">
        <f t="shared" si="17"/>
        <v>0</v>
      </c>
      <c r="I63" s="252"/>
      <c r="J63" s="252"/>
      <c r="K63" s="252"/>
      <c r="L63" s="23">
        <f t="shared" si="18"/>
        <v>0</v>
      </c>
      <c r="M63" s="252"/>
      <c r="N63" s="252"/>
      <c r="O63" s="252"/>
      <c r="P63" s="23">
        <f t="shared" si="19"/>
        <v>0</v>
      </c>
      <c r="Q63" s="252"/>
      <c r="R63" s="252"/>
      <c r="S63" s="252"/>
      <c r="T63" s="23">
        <f t="shared" si="21"/>
        <v>0</v>
      </c>
      <c r="U63" s="252"/>
      <c r="V63" s="252"/>
      <c r="W63" s="252"/>
      <c r="X63" s="23">
        <f t="shared" si="22"/>
        <v>0</v>
      </c>
      <c r="Y63" s="252"/>
      <c r="Z63" s="252"/>
      <c r="AA63" s="252"/>
      <c r="AB63" s="23">
        <f t="shared" si="23"/>
        <v>0</v>
      </c>
      <c r="AC63" s="10"/>
      <c r="AD63" s="276">
        <f t="shared" si="24"/>
        <v>0</v>
      </c>
      <c r="AE63" s="276">
        <f t="shared" si="25"/>
        <v>0</v>
      </c>
      <c r="AF63" s="276">
        <f t="shared" si="26"/>
        <v>0</v>
      </c>
      <c r="AG63" s="276">
        <f t="shared" si="27"/>
        <v>0</v>
      </c>
      <c r="AH63" s="276">
        <f t="shared" si="28"/>
        <v>0</v>
      </c>
      <c r="AI63" s="276">
        <f t="shared" si="29"/>
        <v>0</v>
      </c>
      <c r="AJ63" s="10"/>
      <c r="AK63" s="259">
        <f t="shared" si="20"/>
        <v>0</v>
      </c>
      <c r="AL63" s="252"/>
    </row>
    <row r="64" spans="1:38" ht="14.25" customHeight="1">
      <c r="A64" s="319" t="s">
        <v>353</v>
      </c>
      <c r="B64" s="258"/>
      <c r="C64" s="258"/>
      <c r="D64" s="258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10"/>
      <c r="AD64" s="276"/>
      <c r="AE64" s="276"/>
      <c r="AF64" s="276"/>
      <c r="AG64" s="276"/>
      <c r="AH64" s="276"/>
      <c r="AI64" s="276"/>
      <c r="AJ64" s="10"/>
      <c r="AK64" s="321"/>
      <c r="AL64" s="320"/>
    </row>
    <row r="65" spans="1:38" ht="14.25" customHeight="1">
      <c r="A65" s="318"/>
      <c r="B65" s="251"/>
      <c r="C65" s="251"/>
      <c r="D65" s="258"/>
      <c r="E65" s="252"/>
      <c r="F65" s="252"/>
      <c r="G65" s="252"/>
      <c r="H65" s="23">
        <f t="shared" si="17"/>
        <v>0</v>
      </c>
      <c r="I65" s="252"/>
      <c r="J65" s="252"/>
      <c r="K65" s="252"/>
      <c r="L65" s="23">
        <f t="shared" si="18"/>
        <v>0</v>
      </c>
      <c r="M65" s="252"/>
      <c r="N65" s="252"/>
      <c r="O65" s="252"/>
      <c r="P65" s="23">
        <f t="shared" si="19"/>
        <v>0</v>
      </c>
      <c r="Q65" s="252"/>
      <c r="R65" s="252"/>
      <c r="S65" s="252"/>
      <c r="T65" s="23">
        <f t="shared" si="21"/>
        <v>0</v>
      </c>
      <c r="U65" s="252"/>
      <c r="V65" s="252"/>
      <c r="W65" s="252"/>
      <c r="X65" s="23">
        <f t="shared" si="22"/>
        <v>0</v>
      </c>
      <c r="Y65" s="252"/>
      <c r="Z65" s="252"/>
      <c r="AA65" s="252"/>
      <c r="AB65" s="23">
        <f t="shared" si="23"/>
        <v>0</v>
      </c>
      <c r="AC65" s="10"/>
      <c r="AD65" s="276"/>
      <c r="AE65" s="276"/>
      <c r="AF65" s="276"/>
      <c r="AG65" s="276"/>
      <c r="AH65" s="276"/>
      <c r="AI65" s="276"/>
      <c r="AJ65" s="10"/>
      <c r="AK65" s="259"/>
      <c r="AL65" s="252"/>
    </row>
    <row r="66" spans="1:38" ht="14.25" customHeight="1">
      <c r="A66" s="251" t="s">
        <v>150</v>
      </c>
      <c r="B66" s="251" t="s">
        <v>151</v>
      </c>
      <c r="C66" s="251"/>
      <c r="D66" s="258"/>
      <c r="E66" s="252">
        <v>8</v>
      </c>
      <c r="F66" s="252">
        <v>2</v>
      </c>
      <c r="G66" s="252">
        <v>4</v>
      </c>
      <c r="H66" s="23">
        <f t="shared" si="17"/>
        <v>14</v>
      </c>
      <c r="I66" s="252">
        <v>8.5</v>
      </c>
      <c r="J66" s="252">
        <v>2.5</v>
      </c>
      <c r="K66" s="252">
        <v>2</v>
      </c>
      <c r="L66" s="23">
        <f t="shared" si="18"/>
        <v>13</v>
      </c>
      <c r="M66" s="252">
        <v>8</v>
      </c>
      <c r="N66" s="252">
        <v>3.5</v>
      </c>
      <c r="O66" s="252">
        <v>3</v>
      </c>
      <c r="P66" s="23">
        <f t="shared" si="19"/>
        <v>14.5</v>
      </c>
      <c r="Q66" s="252">
        <v>8</v>
      </c>
      <c r="R66" s="252">
        <v>4.5</v>
      </c>
      <c r="S66" s="252">
        <v>5</v>
      </c>
      <c r="T66" s="23">
        <f>Q66+R66+S66</f>
        <v>17.5</v>
      </c>
      <c r="U66" s="252"/>
      <c r="V66" s="252"/>
      <c r="W66" s="252"/>
      <c r="X66" s="23">
        <f>U66+V66+W66</f>
        <v>0</v>
      </c>
      <c r="Y66" s="252"/>
      <c r="Z66" s="252"/>
      <c r="AA66" s="252"/>
      <c r="AB66" s="23">
        <f>Y66+Z66+AA66</f>
        <v>0</v>
      </c>
      <c r="AC66" s="10"/>
      <c r="AD66" s="276">
        <f>H66</f>
        <v>14</v>
      </c>
      <c r="AE66" s="276">
        <f>L66</f>
        <v>13</v>
      </c>
      <c r="AF66" s="276">
        <f>P66</f>
        <v>14.5</v>
      </c>
      <c r="AG66" s="276">
        <f>T66</f>
        <v>17.5</v>
      </c>
      <c r="AH66" s="276">
        <f>X66</f>
        <v>0</v>
      </c>
      <c r="AI66" s="276">
        <f>AB66</f>
        <v>0</v>
      </c>
      <c r="AJ66" s="10"/>
      <c r="AK66" s="259">
        <f>LARGE(AD66:AI66,1)+LARGE(AD66:AI66,2)+LARGE(AD66:AI66,3)</f>
        <v>46</v>
      </c>
      <c r="AL66" s="252"/>
    </row>
    <row r="67" spans="1:38" ht="14.25" customHeight="1">
      <c r="A67" s="251" t="s">
        <v>152</v>
      </c>
      <c r="B67" s="251" t="s">
        <v>153</v>
      </c>
      <c r="C67" s="251"/>
      <c r="D67" s="258"/>
      <c r="E67" s="252">
        <v>9.5</v>
      </c>
      <c r="F67" s="252">
        <v>2.5</v>
      </c>
      <c r="G67" s="252">
        <v>2</v>
      </c>
      <c r="H67" s="23">
        <f t="shared" si="17"/>
        <v>14</v>
      </c>
      <c r="I67" s="252">
        <v>8</v>
      </c>
      <c r="J67" s="252">
        <v>3.5</v>
      </c>
      <c r="K67" s="252">
        <v>2</v>
      </c>
      <c r="L67" s="23">
        <f t="shared" si="18"/>
        <v>13.5</v>
      </c>
      <c r="M67" s="252">
        <v>10</v>
      </c>
      <c r="N67" s="252">
        <v>2.5</v>
      </c>
      <c r="O67" s="252">
        <v>3.5</v>
      </c>
      <c r="P67" s="23">
        <f t="shared" si="19"/>
        <v>16</v>
      </c>
      <c r="Q67" s="252">
        <v>0</v>
      </c>
      <c r="R67" s="252">
        <v>0</v>
      </c>
      <c r="S67" s="252">
        <v>0</v>
      </c>
      <c r="T67" s="23">
        <f>Q67+R67+S67</f>
        <v>0</v>
      </c>
      <c r="U67" s="252"/>
      <c r="V67" s="252"/>
      <c r="W67" s="252"/>
      <c r="X67" s="23">
        <f>U67+V67+W67</f>
        <v>0</v>
      </c>
      <c r="Y67" s="252"/>
      <c r="Z67" s="252"/>
      <c r="AA67" s="252"/>
      <c r="AB67" s="23">
        <f>Y67+Z67+AA67</f>
        <v>0</v>
      </c>
      <c r="AC67" s="10"/>
      <c r="AD67" s="276">
        <f>H67</f>
        <v>14</v>
      </c>
      <c r="AE67" s="276">
        <f>L67</f>
        <v>13.5</v>
      </c>
      <c r="AF67" s="276">
        <f>P67</f>
        <v>16</v>
      </c>
      <c r="AG67" s="276">
        <f>T67</f>
        <v>0</v>
      </c>
      <c r="AH67" s="276">
        <f>X67</f>
        <v>0</v>
      </c>
      <c r="AI67" s="276">
        <f>AB67</f>
        <v>0</v>
      </c>
      <c r="AJ67" s="10"/>
      <c r="AK67" s="259">
        <f>LARGE(AD67:AI67,1)+LARGE(AD67:AI67,2)+LARGE(AD67:AI67,3)</f>
        <v>43.5</v>
      </c>
      <c r="AL67" s="252"/>
    </row>
    <row r="68" spans="1:38" ht="14.25" customHeight="1">
      <c r="A68" s="251" t="s">
        <v>343</v>
      </c>
      <c r="B68" s="251" t="s">
        <v>149</v>
      </c>
      <c r="C68" s="251"/>
      <c r="D68" s="258"/>
      <c r="E68" s="252">
        <v>8.5</v>
      </c>
      <c r="F68" s="252">
        <v>3</v>
      </c>
      <c r="G68" s="252">
        <v>3</v>
      </c>
      <c r="H68" s="23">
        <f t="shared" si="17"/>
        <v>14.5</v>
      </c>
      <c r="I68" s="252">
        <v>8</v>
      </c>
      <c r="J68" s="252">
        <v>3.5</v>
      </c>
      <c r="K68" s="252">
        <v>2</v>
      </c>
      <c r="L68" s="23">
        <f t="shared" si="18"/>
        <v>13.5</v>
      </c>
      <c r="M68" s="252">
        <v>8</v>
      </c>
      <c r="N68" s="252">
        <v>3.5</v>
      </c>
      <c r="O68" s="252">
        <v>3</v>
      </c>
      <c r="P68" s="23">
        <f t="shared" si="19"/>
        <v>14.5</v>
      </c>
      <c r="Q68" s="252">
        <v>8</v>
      </c>
      <c r="R68" s="252">
        <v>3</v>
      </c>
      <c r="S68" s="252">
        <v>2.5</v>
      </c>
      <c r="T68" s="23">
        <f>Q68+R68+S68</f>
        <v>13.5</v>
      </c>
      <c r="U68" s="252"/>
      <c r="V68" s="252"/>
      <c r="W68" s="252"/>
      <c r="X68" s="23">
        <f>U68+V68+W68</f>
        <v>0</v>
      </c>
      <c r="Y68" s="252"/>
      <c r="Z68" s="252"/>
      <c r="AA68" s="252"/>
      <c r="AB68" s="23">
        <f>Y68+Z68+AA68</f>
        <v>0</v>
      </c>
      <c r="AC68" s="10"/>
      <c r="AD68" s="276">
        <f>H68</f>
        <v>14.5</v>
      </c>
      <c r="AE68" s="276">
        <f>L68</f>
        <v>13.5</v>
      </c>
      <c r="AF68" s="276">
        <f>P68</f>
        <v>14.5</v>
      </c>
      <c r="AG68" s="276">
        <f>T68</f>
        <v>13.5</v>
      </c>
      <c r="AH68" s="276">
        <f>X68</f>
        <v>0</v>
      </c>
      <c r="AI68" s="276">
        <f>AB68</f>
        <v>0</v>
      </c>
      <c r="AJ68" s="10"/>
      <c r="AK68" s="259">
        <f>LARGE(AD68:AI68,1)+LARGE(AD68:AI68,2)+LARGE(AD68:AI68,3)</f>
        <v>42.5</v>
      </c>
      <c r="AL68" s="252"/>
    </row>
    <row r="69" spans="1:38" ht="14.25" customHeight="1">
      <c r="A69" s="251" t="s">
        <v>341</v>
      </c>
      <c r="B69" s="251" t="s">
        <v>239</v>
      </c>
      <c r="C69" s="251"/>
      <c r="D69" s="258"/>
      <c r="E69" s="252"/>
      <c r="F69" s="252"/>
      <c r="G69" s="252"/>
      <c r="H69" s="23">
        <f t="shared" si="17"/>
        <v>0</v>
      </c>
      <c r="I69" s="252"/>
      <c r="J69" s="252"/>
      <c r="K69" s="252"/>
      <c r="L69" s="23">
        <f t="shared" si="18"/>
        <v>0</v>
      </c>
      <c r="M69" s="252"/>
      <c r="N69" s="252"/>
      <c r="O69" s="252"/>
      <c r="P69" s="23">
        <f t="shared" si="19"/>
        <v>0</v>
      </c>
      <c r="Q69" s="252"/>
      <c r="R69" s="252"/>
      <c r="S69" s="252"/>
      <c r="T69" s="23">
        <f>Q69+R69+S69</f>
        <v>0</v>
      </c>
      <c r="U69" s="252"/>
      <c r="V69" s="252"/>
      <c r="W69" s="252"/>
      <c r="X69" s="23">
        <f>U69+V69+W69</f>
        <v>0</v>
      </c>
      <c r="Y69" s="252"/>
      <c r="Z69" s="252"/>
      <c r="AA69" s="252"/>
      <c r="AB69" s="23">
        <f>Y69+Z69+AA69</f>
        <v>0</v>
      </c>
      <c r="AC69" s="10"/>
      <c r="AD69" s="276">
        <f>H69</f>
        <v>0</v>
      </c>
      <c r="AE69" s="276">
        <f>L69</f>
        <v>0</v>
      </c>
      <c r="AF69" s="276">
        <f>P69</f>
        <v>0</v>
      </c>
      <c r="AG69" s="276">
        <f>T69</f>
        <v>0</v>
      </c>
      <c r="AH69" s="276">
        <f>X69</f>
        <v>0</v>
      </c>
      <c r="AI69" s="276">
        <f>AB69</f>
        <v>0</v>
      </c>
      <c r="AJ69" s="10"/>
      <c r="AK69" s="259">
        <f>LARGE(AD69:AI69,1)+LARGE(AD69:AI69,2)+LARGE(AD69:AI69,3)</f>
        <v>0</v>
      </c>
      <c r="AL69" s="252"/>
    </row>
    <row r="70" spans="1:38" ht="14.25" customHeight="1">
      <c r="A70" s="251"/>
      <c r="B70" s="251"/>
      <c r="C70" s="251"/>
      <c r="D70" s="258"/>
      <c r="E70" s="252"/>
      <c r="F70" s="252"/>
      <c r="G70" s="252"/>
      <c r="H70" s="23">
        <f t="shared" si="17"/>
        <v>0</v>
      </c>
      <c r="I70" s="252"/>
      <c r="J70" s="252"/>
      <c r="K70" s="252"/>
      <c r="L70" s="23">
        <f t="shared" si="18"/>
        <v>0</v>
      </c>
      <c r="M70" s="252"/>
      <c r="N70" s="252"/>
      <c r="O70" s="252"/>
      <c r="P70" s="23">
        <f t="shared" si="19"/>
        <v>0</v>
      </c>
      <c r="Q70" s="252"/>
      <c r="R70" s="252"/>
      <c r="S70" s="252"/>
      <c r="T70" s="23">
        <f t="shared" si="21"/>
        <v>0</v>
      </c>
      <c r="U70" s="252"/>
      <c r="V70" s="252"/>
      <c r="W70" s="252"/>
      <c r="X70" s="23">
        <f t="shared" si="22"/>
        <v>0</v>
      </c>
      <c r="Y70" s="252"/>
      <c r="Z70" s="252"/>
      <c r="AA70" s="252"/>
      <c r="AB70" s="23">
        <f t="shared" si="23"/>
        <v>0</v>
      </c>
      <c r="AC70" s="10"/>
      <c r="AD70" s="276">
        <f t="shared" si="24"/>
        <v>0</v>
      </c>
      <c r="AE70" s="276">
        <f t="shared" si="25"/>
        <v>0</v>
      </c>
      <c r="AF70" s="276">
        <f t="shared" si="26"/>
        <v>0</v>
      </c>
      <c r="AG70" s="276">
        <f t="shared" si="27"/>
        <v>0</v>
      </c>
      <c r="AH70" s="276">
        <f t="shared" si="28"/>
        <v>0</v>
      </c>
      <c r="AI70" s="276">
        <f t="shared" si="29"/>
        <v>0</v>
      </c>
      <c r="AJ70" s="10"/>
      <c r="AK70" s="259">
        <f t="shared" si="20"/>
        <v>0</v>
      </c>
      <c r="AL70" s="252"/>
    </row>
    <row r="71" spans="1:38" ht="14.25" customHeight="1">
      <c r="A71" s="251" t="s">
        <v>146</v>
      </c>
      <c r="B71" s="251" t="s">
        <v>147</v>
      </c>
      <c r="C71" s="251"/>
      <c r="D71" s="258"/>
      <c r="E71" s="252">
        <v>9</v>
      </c>
      <c r="F71" s="252">
        <v>3.5</v>
      </c>
      <c r="G71" s="252">
        <v>4</v>
      </c>
      <c r="H71" s="23">
        <f t="shared" si="17"/>
        <v>16.5</v>
      </c>
      <c r="I71" s="252">
        <v>8.5</v>
      </c>
      <c r="J71" s="252">
        <v>3</v>
      </c>
      <c r="K71" s="252">
        <v>2.5</v>
      </c>
      <c r="L71" s="23">
        <f t="shared" si="18"/>
        <v>14</v>
      </c>
      <c r="M71" s="252">
        <v>8.5</v>
      </c>
      <c r="N71" s="252">
        <v>3.5</v>
      </c>
      <c r="O71" s="252">
        <v>3.5</v>
      </c>
      <c r="P71" s="23">
        <f t="shared" si="19"/>
        <v>15.5</v>
      </c>
      <c r="Q71" s="252">
        <v>9</v>
      </c>
      <c r="R71" s="252">
        <v>3</v>
      </c>
      <c r="S71" s="252">
        <v>1</v>
      </c>
      <c r="T71" s="23">
        <f>Q71+R71+S71</f>
        <v>13</v>
      </c>
      <c r="U71" s="252"/>
      <c r="V71" s="252"/>
      <c r="W71" s="252"/>
      <c r="X71" s="23">
        <f>U71+V71+W71</f>
        <v>0</v>
      </c>
      <c r="Y71" s="252"/>
      <c r="Z71" s="252"/>
      <c r="AA71" s="252"/>
      <c r="AB71" s="23">
        <f>Y71+Z71+AA71</f>
        <v>0</v>
      </c>
      <c r="AC71" s="10"/>
      <c r="AD71" s="276">
        <f>H71</f>
        <v>16.5</v>
      </c>
      <c r="AE71" s="276">
        <f>L71</f>
        <v>14</v>
      </c>
      <c r="AF71" s="276">
        <f>P71</f>
        <v>15.5</v>
      </c>
      <c r="AG71" s="276">
        <f>T71</f>
        <v>13</v>
      </c>
      <c r="AH71" s="276">
        <f>X71</f>
        <v>0</v>
      </c>
      <c r="AI71" s="276">
        <f>AB71</f>
        <v>0</v>
      </c>
      <c r="AJ71" s="10"/>
      <c r="AK71" s="259">
        <f>LARGE(AD71:AI71,1)+LARGE(AD71:AI71,2)+LARGE(AD71:AI71,3)</f>
        <v>46</v>
      </c>
      <c r="AL71" s="252"/>
    </row>
    <row r="72" spans="1:38" ht="14.25" customHeight="1">
      <c r="A72" s="251" t="s">
        <v>344</v>
      </c>
      <c r="B72" s="251" t="s">
        <v>169</v>
      </c>
      <c r="C72" s="251"/>
      <c r="D72" s="258"/>
      <c r="E72" s="252">
        <v>8</v>
      </c>
      <c r="F72" s="252">
        <v>3.5</v>
      </c>
      <c r="G72" s="252">
        <v>2.5</v>
      </c>
      <c r="H72" s="23">
        <f t="shared" si="17"/>
        <v>14</v>
      </c>
      <c r="I72" s="252">
        <v>8</v>
      </c>
      <c r="J72" s="252">
        <v>3</v>
      </c>
      <c r="K72" s="252">
        <v>3.5</v>
      </c>
      <c r="L72" s="23">
        <f t="shared" si="18"/>
        <v>14.5</v>
      </c>
      <c r="M72" s="252">
        <v>8</v>
      </c>
      <c r="N72" s="252">
        <v>3</v>
      </c>
      <c r="O72" s="252">
        <v>2</v>
      </c>
      <c r="P72" s="23">
        <f t="shared" si="19"/>
        <v>13</v>
      </c>
      <c r="Q72" s="252">
        <v>8</v>
      </c>
      <c r="R72" s="252">
        <v>3.5</v>
      </c>
      <c r="S72" s="252">
        <v>3.5</v>
      </c>
      <c r="T72" s="23">
        <f>Q72+R72+S72</f>
        <v>15</v>
      </c>
      <c r="U72" s="252"/>
      <c r="V72" s="252"/>
      <c r="W72" s="252"/>
      <c r="X72" s="23">
        <f>U72+V72+W72</f>
        <v>0</v>
      </c>
      <c r="Y72" s="252"/>
      <c r="Z72" s="252"/>
      <c r="AA72" s="252"/>
      <c r="AB72" s="23">
        <f>Y72+Z72+AA72</f>
        <v>0</v>
      </c>
      <c r="AC72" s="10"/>
      <c r="AD72" s="276">
        <f>H72</f>
        <v>14</v>
      </c>
      <c r="AE72" s="276">
        <f>L72</f>
        <v>14.5</v>
      </c>
      <c r="AF72" s="276">
        <f>P72</f>
        <v>13</v>
      </c>
      <c r="AG72" s="276">
        <f>T72</f>
        <v>15</v>
      </c>
      <c r="AH72" s="276">
        <f>X72</f>
        <v>0</v>
      </c>
      <c r="AI72" s="276">
        <f>AB72</f>
        <v>0</v>
      </c>
      <c r="AJ72" s="10"/>
      <c r="AK72" s="259">
        <f>LARGE(AD72:AI72,1)+LARGE(AD72:AI72,2)+LARGE(AD72:AI72,3)</f>
        <v>43.5</v>
      </c>
      <c r="AL72" s="252"/>
    </row>
    <row r="73" spans="1:38" ht="14.25" customHeight="1">
      <c r="A73" s="251" t="s">
        <v>309</v>
      </c>
      <c r="B73" s="251" t="s">
        <v>187</v>
      </c>
      <c r="C73" s="251"/>
      <c r="D73" s="258"/>
      <c r="E73" s="252">
        <v>8</v>
      </c>
      <c r="F73" s="252">
        <v>3.5</v>
      </c>
      <c r="G73" s="252">
        <v>3</v>
      </c>
      <c r="H73" s="23">
        <f t="shared" si="17"/>
        <v>14.5</v>
      </c>
      <c r="I73" s="252">
        <v>8.5</v>
      </c>
      <c r="J73" s="252">
        <v>2.5</v>
      </c>
      <c r="K73" s="252">
        <v>2</v>
      </c>
      <c r="L73" s="23">
        <f t="shared" si="18"/>
        <v>13</v>
      </c>
      <c r="M73" s="252">
        <v>0</v>
      </c>
      <c r="N73" s="252">
        <v>0</v>
      </c>
      <c r="O73" s="252">
        <v>0</v>
      </c>
      <c r="P73" s="23">
        <f t="shared" si="19"/>
        <v>0</v>
      </c>
      <c r="Q73" s="252">
        <v>7</v>
      </c>
      <c r="R73" s="252">
        <v>2.5</v>
      </c>
      <c r="S73" s="252">
        <v>1.5</v>
      </c>
      <c r="T73" s="23">
        <f>Q73+R73+S73</f>
        <v>11</v>
      </c>
      <c r="U73" s="252"/>
      <c r="V73" s="252"/>
      <c r="W73" s="252"/>
      <c r="X73" s="23">
        <f>U73+V73+W73</f>
        <v>0</v>
      </c>
      <c r="Y73" s="252"/>
      <c r="Z73" s="252"/>
      <c r="AA73" s="252"/>
      <c r="AB73" s="23">
        <f>Y73+Z73+AA73</f>
        <v>0</v>
      </c>
      <c r="AC73" s="10"/>
      <c r="AD73" s="276">
        <f>H73</f>
        <v>14.5</v>
      </c>
      <c r="AE73" s="276">
        <f>L73</f>
        <v>13</v>
      </c>
      <c r="AF73" s="276">
        <f>P73</f>
        <v>0</v>
      </c>
      <c r="AG73" s="276">
        <f>T73</f>
        <v>11</v>
      </c>
      <c r="AH73" s="276">
        <f>X73</f>
        <v>0</v>
      </c>
      <c r="AI73" s="276">
        <f>AB73</f>
        <v>0</v>
      </c>
      <c r="AJ73" s="10"/>
      <c r="AK73" s="259">
        <f>LARGE(AD73:AI73,1)+LARGE(AD73:AI73,2)+LARGE(AD73:AI73,3)</f>
        <v>38.5</v>
      </c>
      <c r="AL73" s="252"/>
    </row>
    <row r="74" spans="1:38" ht="14.25" customHeight="1">
      <c r="A74" s="251" t="s">
        <v>193</v>
      </c>
      <c r="B74" s="251" t="s">
        <v>156</v>
      </c>
      <c r="C74" s="251"/>
      <c r="D74" s="258"/>
      <c r="E74" s="252">
        <v>6.5</v>
      </c>
      <c r="F74" s="252">
        <v>2.5</v>
      </c>
      <c r="G74" s="252">
        <v>3</v>
      </c>
      <c r="H74" s="23">
        <f t="shared" si="17"/>
        <v>12</v>
      </c>
      <c r="I74" s="252">
        <v>6</v>
      </c>
      <c r="J74" s="252">
        <v>3.5</v>
      </c>
      <c r="K74" s="252">
        <v>3.5</v>
      </c>
      <c r="L74" s="23">
        <f t="shared" si="18"/>
        <v>13</v>
      </c>
      <c r="M74" s="252">
        <v>6</v>
      </c>
      <c r="N74" s="252">
        <v>2.5</v>
      </c>
      <c r="O74" s="252">
        <v>2</v>
      </c>
      <c r="P74" s="23">
        <f t="shared" si="19"/>
        <v>10.5</v>
      </c>
      <c r="Q74" s="252">
        <v>8</v>
      </c>
      <c r="R74" s="252">
        <v>2.5</v>
      </c>
      <c r="S74" s="252">
        <v>1</v>
      </c>
      <c r="T74" s="23">
        <f>Q74+R74+S74</f>
        <v>11.5</v>
      </c>
      <c r="U74" s="252"/>
      <c r="V74" s="252"/>
      <c r="W74" s="252"/>
      <c r="X74" s="23">
        <f>U74+V74+W74</f>
        <v>0</v>
      </c>
      <c r="Y74" s="252"/>
      <c r="Z74" s="252"/>
      <c r="AA74" s="252"/>
      <c r="AB74" s="23">
        <f>Y74+Z74+AA74</f>
        <v>0</v>
      </c>
      <c r="AC74" s="10"/>
      <c r="AD74" s="276">
        <f>H74</f>
        <v>12</v>
      </c>
      <c r="AE74" s="276">
        <f>L74</f>
        <v>13</v>
      </c>
      <c r="AF74" s="276">
        <f>P74</f>
        <v>10.5</v>
      </c>
      <c r="AG74" s="276">
        <f>T74</f>
        <v>11.5</v>
      </c>
      <c r="AH74" s="276">
        <f>X74</f>
        <v>0</v>
      </c>
      <c r="AI74" s="276">
        <f>AB74</f>
        <v>0</v>
      </c>
      <c r="AJ74" s="10"/>
      <c r="AK74" s="259">
        <f>LARGE(AD74:AI74,1)+LARGE(AD74:AI74,2)+LARGE(AD74:AI74,3)</f>
        <v>36.5</v>
      </c>
      <c r="AL74" s="252"/>
    </row>
    <row r="75" spans="1:38" ht="14.25" customHeight="1">
      <c r="A75" s="258" t="s">
        <v>352</v>
      </c>
      <c r="B75" s="258"/>
      <c r="C75" s="258"/>
      <c r="D75" s="258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10"/>
      <c r="AD75" s="276"/>
      <c r="AE75" s="276"/>
      <c r="AF75" s="276"/>
      <c r="AG75" s="276"/>
      <c r="AH75" s="276"/>
      <c r="AI75" s="276"/>
      <c r="AJ75" s="10"/>
      <c r="AK75" s="321"/>
      <c r="AL75" s="320"/>
    </row>
    <row r="76" spans="1:38" ht="14.25" customHeight="1">
      <c r="A76" s="251" t="s">
        <v>343</v>
      </c>
      <c r="B76" s="251" t="s">
        <v>149</v>
      </c>
      <c r="C76" s="251"/>
      <c r="D76" s="258"/>
      <c r="E76" s="252">
        <v>7</v>
      </c>
      <c r="F76" s="252">
        <v>4</v>
      </c>
      <c r="G76" s="252">
        <v>4</v>
      </c>
      <c r="H76" s="23">
        <f>E76+F76+G76</f>
        <v>15</v>
      </c>
      <c r="I76" s="252">
        <v>8</v>
      </c>
      <c r="J76" s="252">
        <v>3</v>
      </c>
      <c r="K76" s="252">
        <v>3</v>
      </c>
      <c r="L76" s="23">
        <f>I76+J76+K76</f>
        <v>14</v>
      </c>
      <c r="M76" s="252"/>
      <c r="N76" s="252"/>
      <c r="O76" s="252"/>
      <c r="P76" s="23">
        <f>M76+N76+O76</f>
        <v>0</v>
      </c>
      <c r="Q76" s="252"/>
      <c r="R76" s="252"/>
      <c r="S76" s="252"/>
      <c r="T76" s="23">
        <f>Q76+R76+S76</f>
        <v>0</v>
      </c>
      <c r="U76" s="252"/>
      <c r="V76" s="252"/>
      <c r="W76" s="252"/>
      <c r="X76" s="23">
        <f>U76+V76+W76</f>
        <v>0</v>
      </c>
      <c r="Y76" s="252"/>
      <c r="Z76" s="252"/>
      <c r="AA76" s="252"/>
      <c r="AB76" s="23">
        <f>Y76+Z76+AA76</f>
        <v>0</v>
      </c>
      <c r="AC76" s="10"/>
      <c r="AD76" s="276">
        <f>H76</f>
        <v>15</v>
      </c>
      <c r="AE76" s="276">
        <f>L76</f>
        <v>14</v>
      </c>
      <c r="AF76" s="276">
        <f>P76</f>
        <v>0</v>
      </c>
      <c r="AG76" s="276">
        <f>T76</f>
        <v>0</v>
      </c>
      <c r="AH76" s="276">
        <f>X76</f>
        <v>0</v>
      </c>
      <c r="AI76" s="276">
        <f>AB76</f>
        <v>0</v>
      </c>
      <c r="AJ76" s="10"/>
      <c r="AK76" s="259">
        <f>LARGE(AD76:AI76,1)+LARGE(AD76:AI76,2)+LARGE(AD76:AI76,3)</f>
        <v>29</v>
      </c>
      <c r="AL76" s="252"/>
    </row>
    <row r="77" spans="1:38" ht="14.25" customHeight="1">
      <c r="A77" s="251" t="s">
        <v>193</v>
      </c>
      <c r="B77" s="251" t="s">
        <v>156</v>
      </c>
      <c r="C77" s="251"/>
      <c r="D77" s="258"/>
      <c r="E77" s="252">
        <v>6</v>
      </c>
      <c r="F77" s="252">
        <v>3</v>
      </c>
      <c r="G77" s="252">
        <v>4</v>
      </c>
      <c r="H77" s="23">
        <f>E77+F77+G77</f>
        <v>13</v>
      </c>
      <c r="I77" s="252">
        <v>6</v>
      </c>
      <c r="J77" s="252">
        <v>2</v>
      </c>
      <c r="K77" s="252">
        <v>1</v>
      </c>
      <c r="L77" s="23">
        <f>I77+J77+K77</f>
        <v>9</v>
      </c>
      <c r="M77" s="252"/>
      <c r="N77" s="252"/>
      <c r="O77" s="252"/>
      <c r="P77" s="23">
        <f>M77+N77+O77</f>
        <v>0</v>
      </c>
      <c r="Q77" s="252"/>
      <c r="R77" s="252"/>
      <c r="S77" s="252"/>
      <c r="T77" s="23">
        <f>Q77+R77+S77</f>
        <v>0</v>
      </c>
      <c r="U77" s="252"/>
      <c r="V77" s="252"/>
      <c r="W77" s="252"/>
      <c r="X77" s="23">
        <f>U77+V77+W77</f>
        <v>0</v>
      </c>
      <c r="Y77" s="252"/>
      <c r="Z77" s="252"/>
      <c r="AA77" s="252"/>
      <c r="AB77" s="23">
        <f>Y77+Z77+AA77</f>
        <v>0</v>
      </c>
      <c r="AC77" s="10"/>
      <c r="AD77" s="276">
        <f>H77</f>
        <v>13</v>
      </c>
      <c r="AE77" s="276">
        <f>L77</f>
        <v>9</v>
      </c>
      <c r="AF77" s="276">
        <f>P77</f>
        <v>0</v>
      </c>
      <c r="AG77" s="276">
        <f>T77</f>
        <v>0</v>
      </c>
      <c r="AH77" s="276">
        <f>X77</f>
        <v>0</v>
      </c>
      <c r="AI77" s="276">
        <f>AB77</f>
        <v>0</v>
      </c>
      <c r="AJ77" s="10"/>
      <c r="AK77" s="259">
        <f>LARGE(AD77:AI77,1)+LARGE(AD77:AI77,2)+LARGE(AD77:AI77,3)</f>
        <v>22</v>
      </c>
      <c r="AL77" s="252"/>
    </row>
    <row r="78" spans="1:38" ht="14.25" customHeight="1">
      <c r="A78" s="251" t="s">
        <v>309</v>
      </c>
      <c r="B78" s="251" t="s">
        <v>187</v>
      </c>
      <c r="C78" s="251"/>
      <c r="D78" s="258"/>
      <c r="E78" s="252">
        <v>8</v>
      </c>
      <c r="F78" s="252">
        <v>3.5</v>
      </c>
      <c r="G78" s="252">
        <v>3</v>
      </c>
      <c r="H78" s="23">
        <f>E78+F78+G78</f>
        <v>14.5</v>
      </c>
      <c r="I78" s="252">
        <v>0</v>
      </c>
      <c r="J78" s="252">
        <v>0</v>
      </c>
      <c r="K78" s="252">
        <v>0</v>
      </c>
      <c r="L78" s="23">
        <f>I78+J78+K78</f>
        <v>0</v>
      </c>
      <c r="M78" s="252"/>
      <c r="N78" s="252"/>
      <c r="O78" s="252"/>
      <c r="P78" s="23">
        <f>M78+N78+O78</f>
        <v>0</v>
      </c>
      <c r="Q78" s="252"/>
      <c r="R78" s="252"/>
      <c r="S78" s="252"/>
      <c r="T78" s="23">
        <f>Q78+R78+S78</f>
        <v>0</v>
      </c>
      <c r="U78" s="252"/>
      <c r="V78" s="252"/>
      <c r="W78" s="252"/>
      <c r="X78" s="23">
        <f>U78+V78+W78</f>
        <v>0</v>
      </c>
      <c r="Y78" s="252"/>
      <c r="Z78" s="252"/>
      <c r="AA78" s="252"/>
      <c r="AB78" s="23">
        <f>Y78+Z78+AA78</f>
        <v>0</v>
      </c>
      <c r="AC78" s="10"/>
      <c r="AD78" s="276">
        <f>H78</f>
        <v>14.5</v>
      </c>
      <c r="AE78" s="276">
        <f>L78</f>
        <v>0</v>
      </c>
      <c r="AF78" s="276">
        <f>P78</f>
        <v>0</v>
      </c>
      <c r="AG78" s="276">
        <f>T78</f>
        <v>0</v>
      </c>
      <c r="AH78" s="276">
        <f>X78</f>
        <v>0</v>
      </c>
      <c r="AI78" s="276">
        <f>AB78</f>
        <v>0</v>
      </c>
      <c r="AJ78" s="10"/>
      <c r="AK78" s="259">
        <f>LARGE(AD78:AI78,1)+LARGE(AD78:AI78,2)+LARGE(AD78:AI78,3)</f>
        <v>14.5</v>
      </c>
      <c r="AL78" s="252"/>
    </row>
    <row r="79" spans="1:38" ht="14.25" customHeight="1">
      <c r="A79" s="258" t="s">
        <v>96</v>
      </c>
      <c r="B79" s="258"/>
      <c r="C79" s="258"/>
      <c r="D79" s="258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10"/>
      <c r="AD79" s="276"/>
      <c r="AE79" s="276"/>
      <c r="AF79" s="276"/>
      <c r="AG79" s="276"/>
      <c r="AH79" s="276"/>
      <c r="AI79" s="276"/>
      <c r="AJ79" s="10"/>
      <c r="AK79" s="321"/>
      <c r="AL79" s="320"/>
    </row>
    <row r="80" spans="1:39" ht="14.25" customHeight="1">
      <c r="A80" s="251" t="s">
        <v>150</v>
      </c>
      <c r="B80" s="251" t="s">
        <v>151</v>
      </c>
      <c r="C80" s="251"/>
      <c r="D80" s="258"/>
      <c r="E80" s="252">
        <v>8</v>
      </c>
      <c r="F80" s="252">
        <v>4</v>
      </c>
      <c r="G80" s="252">
        <v>5</v>
      </c>
      <c r="H80" s="23">
        <f>E80+F80+G80</f>
        <v>17</v>
      </c>
      <c r="I80" s="252">
        <v>8</v>
      </c>
      <c r="J80" s="252">
        <v>4</v>
      </c>
      <c r="K80" s="252">
        <v>4</v>
      </c>
      <c r="L80" s="23">
        <f>I80+J80+K80</f>
        <v>16</v>
      </c>
      <c r="M80" s="252">
        <v>9</v>
      </c>
      <c r="N80" s="252">
        <v>3.5</v>
      </c>
      <c r="O80" s="252">
        <v>3</v>
      </c>
      <c r="P80" s="23">
        <f>M80+N80+O80</f>
        <v>15.5</v>
      </c>
      <c r="Q80" s="252">
        <v>8</v>
      </c>
      <c r="R80" s="252">
        <v>3.5</v>
      </c>
      <c r="S80" s="252">
        <v>3</v>
      </c>
      <c r="T80" s="23">
        <f>Q80+R80+S80</f>
        <v>14.5</v>
      </c>
      <c r="U80" s="252">
        <v>10</v>
      </c>
      <c r="V80" s="252">
        <v>3</v>
      </c>
      <c r="W80" s="252">
        <v>3</v>
      </c>
      <c r="X80" s="23">
        <f>U80+V80+W80</f>
        <v>16</v>
      </c>
      <c r="Y80" s="252"/>
      <c r="Z80" s="252"/>
      <c r="AA80" s="252"/>
      <c r="AB80" s="23">
        <f>Y80+Z80+AA80</f>
        <v>0</v>
      </c>
      <c r="AC80" s="10"/>
      <c r="AD80" s="276">
        <f>H80</f>
        <v>17</v>
      </c>
      <c r="AE80" s="276">
        <f>L80</f>
        <v>16</v>
      </c>
      <c r="AF80" s="276">
        <f>P80</f>
        <v>15.5</v>
      </c>
      <c r="AG80" s="276">
        <f>T80</f>
        <v>14.5</v>
      </c>
      <c r="AH80" s="276">
        <f>X80</f>
        <v>16</v>
      </c>
      <c r="AI80" s="276">
        <f>AB80</f>
        <v>0</v>
      </c>
      <c r="AJ80" s="10"/>
      <c r="AK80" s="259">
        <f>LARGE(AD80:AI80,1)+LARGE(AD80:AI80,2)+LARGE(AD80:AI80,3)</f>
        <v>49</v>
      </c>
      <c r="AL80" s="252">
        <v>1</v>
      </c>
      <c r="AM80" s="1" t="s">
        <v>350</v>
      </c>
    </row>
    <row r="81" spans="1:39" ht="14.25" customHeight="1">
      <c r="A81" s="251" t="s">
        <v>146</v>
      </c>
      <c r="B81" s="251" t="s">
        <v>147</v>
      </c>
      <c r="C81" s="251"/>
      <c r="D81" s="258"/>
      <c r="E81" s="252">
        <v>8.5</v>
      </c>
      <c r="F81" s="252">
        <v>2.5</v>
      </c>
      <c r="G81" s="252">
        <v>2</v>
      </c>
      <c r="H81" s="23">
        <f>E81+F81+G81</f>
        <v>13</v>
      </c>
      <c r="I81" s="252">
        <v>9</v>
      </c>
      <c r="J81" s="252">
        <v>4</v>
      </c>
      <c r="K81" s="252">
        <v>4</v>
      </c>
      <c r="L81" s="23">
        <f>I81+J81+K81</f>
        <v>17</v>
      </c>
      <c r="M81" s="252">
        <v>8</v>
      </c>
      <c r="N81" s="252">
        <v>3</v>
      </c>
      <c r="O81" s="252">
        <v>3</v>
      </c>
      <c r="P81" s="23">
        <f>M81+N81+O81</f>
        <v>14</v>
      </c>
      <c r="Q81" s="252">
        <v>9.5</v>
      </c>
      <c r="R81" s="252">
        <v>3.5</v>
      </c>
      <c r="S81" s="252">
        <v>3.5</v>
      </c>
      <c r="T81" s="23">
        <f>Q81+R81+S81</f>
        <v>16.5</v>
      </c>
      <c r="U81" s="252">
        <v>9.5</v>
      </c>
      <c r="V81" s="252">
        <v>3</v>
      </c>
      <c r="W81" s="252">
        <v>3</v>
      </c>
      <c r="X81" s="23">
        <f>U81+V81+W81</f>
        <v>15.5</v>
      </c>
      <c r="Y81" s="252"/>
      <c r="Z81" s="252"/>
      <c r="AA81" s="252"/>
      <c r="AB81" s="23">
        <f>Y81+Z81+AA81</f>
        <v>0</v>
      </c>
      <c r="AC81" s="10"/>
      <c r="AD81" s="276">
        <f>H81</f>
        <v>13</v>
      </c>
      <c r="AE81" s="276">
        <f>L81</f>
        <v>17</v>
      </c>
      <c r="AF81" s="276">
        <f>P81</f>
        <v>14</v>
      </c>
      <c r="AG81" s="276">
        <f>T81</f>
        <v>16.5</v>
      </c>
      <c r="AH81" s="276">
        <f>X81</f>
        <v>15.5</v>
      </c>
      <c r="AI81" s="276">
        <f>AB81</f>
        <v>0</v>
      </c>
      <c r="AJ81" s="10"/>
      <c r="AK81" s="259">
        <f>LARGE(AD81:AI81,1)+LARGE(AD81:AI81,2)+LARGE(AD81:AI81,3)</f>
        <v>49</v>
      </c>
      <c r="AL81" s="252">
        <v>2</v>
      </c>
      <c r="AM81" s="1" t="s">
        <v>350</v>
      </c>
    </row>
    <row r="82" spans="1:38" ht="14.25" customHeight="1">
      <c r="A82" s="251" t="s">
        <v>344</v>
      </c>
      <c r="B82" s="251" t="s">
        <v>169</v>
      </c>
      <c r="C82" s="251"/>
      <c r="D82" s="258"/>
      <c r="E82" s="252">
        <v>8</v>
      </c>
      <c r="F82" s="252">
        <v>3</v>
      </c>
      <c r="G82" s="252">
        <v>2.5</v>
      </c>
      <c r="H82" s="23">
        <f>E82+F82+G82</f>
        <v>13.5</v>
      </c>
      <c r="I82" s="252">
        <v>9</v>
      </c>
      <c r="J82" s="252">
        <v>3</v>
      </c>
      <c r="K82" s="252">
        <v>2.5</v>
      </c>
      <c r="L82" s="23">
        <f>I82+J82+K82</f>
        <v>14.5</v>
      </c>
      <c r="M82" s="252">
        <v>8</v>
      </c>
      <c r="N82" s="252">
        <v>3.5</v>
      </c>
      <c r="O82" s="252">
        <v>2.5</v>
      </c>
      <c r="P82" s="23">
        <f>M82+N82+O82</f>
        <v>14</v>
      </c>
      <c r="Q82" s="252">
        <v>9.5</v>
      </c>
      <c r="R82" s="252">
        <v>2.5</v>
      </c>
      <c r="S82" s="252">
        <v>3.5</v>
      </c>
      <c r="T82" s="23">
        <f>Q82+R82+S82</f>
        <v>15.5</v>
      </c>
      <c r="U82" s="252">
        <v>8</v>
      </c>
      <c r="V82" s="252">
        <v>3.5</v>
      </c>
      <c r="W82" s="252">
        <v>3</v>
      </c>
      <c r="X82" s="23">
        <f>U82+V82+W82</f>
        <v>14.5</v>
      </c>
      <c r="Y82" s="252"/>
      <c r="Z82" s="252"/>
      <c r="AA82" s="252"/>
      <c r="AB82" s="23">
        <f>Y82+Z82+AA82</f>
        <v>0</v>
      </c>
      <c r="AC82" s="10"/>
      <c r="AD82" s="276">
        <f>H82</f>
        <v>13.5</v>
      </c>
      <c r="AE82" s="276">
        <f>L82</f>
        <v>14.5</v>
      </c>
      <c r="AF82" s="276">
        <f>P82</f>
        <v>14</v>
      </c>
      <c r="AG82" s="276">
        <f>T82</f>
        <v>15.5</v>
      </c>
      <c r="AH82" s="276">
        <f>X82</f>
        <v>14.5</v>
      </c>
      <c r="AI82" s="276">
        <f>AB82</f>
        <v>0</v>
      </c>
      <c r="AJ82" s="10"/>
      <c r="AK82" s="259">
        <f>LARGE(AD82:AI82,1)+LARGE(AD82:AI82,2)+LARGE(AD82:AI82,3)</f>
        <v>44.5</v>
      </c>
      <c r="AL82" s="252">
        <v>3</v>
      </c>
    </row>
    <row r="83" spans="1:38" ht="14.25" customHeight="1">
      <c r="A83" s="251" t="s">
        <v>152</v>
      </c>
      <c r="B83" s="251" t="s">
        <v>153</v>
      </c>
      <c r="C83" s="251"/>
      <c r="D83" s="258"/>
      <c r="E83" s="252">
        <v>9</v>
      </c>
      <c r="F83" s="252">
        <v>2</v>
      </c>
      <c r="G83" s="252">
        <v>1</v>
      </c>
      <c r="H83" s="23">
        <f>E83+F83+G83</f>
        <v>12</v>
      </c>
      <c r="I83" s="252">
        <v>9</v>
      </c>
      <c r="J83" s="252">
        <v>2.5</v>
      </c>
      <c r="K83" s="252">
        <v>1.5</v>
      </c>
      <c r="L83" s="23">
        <f>I83+J83+K83</f>
        <v>13</v>
      </c>
      <c r="M83" s="252">
        <v>10</v>
      </c>
      <c r="N83" s="252">
        <v>4</v>
      </c>
      <c r="O83" s="252">
        <v>3.5</v>
      </c>
      <c r="P83" s="23">
        <f>M83+N83+O83</f>
        <v>17.5</v>
      </c>
      <c r="Q83" s="252">
        <v>8</v>
      </c>
      <c r="R83" s="252">
        <v>2</v>
      </c>
      <c r="S83" s="252">
        <v>2</v>
      </c>
      <c r="T83" s="23">
        <f>Q83+R83+S83</f>
        <v>12</v>
      </c>
      <c r="U83" s="252">
        <v>8</v>
      </c>
      <c r="V83" s="252">
        <v>2</v>
      </c>
      <c r="W83" s="252">
        <v>1.5</v>
      </c>
      <c r="X83" s="23">
        <f>U83+V83+W83</f>
        <v>11.5</v>
      </c>
      <c r="Y83" s="252"/>
      <c r="Z83" s="252"/>
      <c r="AA83" s="252"/>
      <c r="AB83" s="23">
        <f>Y83+Z83+AA83</f>
        <v>0</v>
      </c>
      <c r="AC83" s="10"/>
      <c r="AD83" s="276">
        <f>H83</f>
        <v>12</v>
      </c>
      <c r="AE83" s="276">
        <f>L83</f>
        <v>13</v>
      </c>
      <c r="AF83" s="276">
        <f>P83</f>
        <v>17.5</v>
      </c>
      <c r="AG83" s="276">
        <f>T83</f>
        <v>12</v>
      </c>
      <c r="AH83" s="276">
        <f>X83</f>
        <v>11.5</v>
      </c>
      <c r="AI83" s="276">
        <f>AB83</f>
        <v>0</v>
      </c>
      <c r="AJ83" s="10"/>
      <c r="AK83" s="259">
        <f>LARGE(AD83:AI83,1)+LARGE(AD83:AI83,2)+LARGE(AD83:AI83,3)</f>
        <v>42.5</v>
      </c>
      <c r="AL83" s="252">
        <v>4</v>
      </c>
    </row>
    <row r="84" spans="1:38" ht="14.25" customHeight="1">
      <c r="A84" s="251"/>
      <c r="B84" s="251"/>
      <c r="C84" s="251"/>
      <c r="D84" s="258"/>
      <c r="E84" s="252"/>
      <c r="F84" s="252"/>
      <c r="G84" s="252"/>
      <c r="H84" s="23">
        <f aca="true" t="shared" si="30" ref="H84:H105">E84+F84+G84</f>
        <v>0</v>
      </c>
      <c r="I84" s="252"/>
      <c r="J84" s="252"/>
      <c r="K84" s="252"/>
      <c r="L84" s="23">
        <f aca="true" t="shared" si="31" ref="L84:L105">I84+J84+K84</f>
        <v>0</v>
      </c>
      <c r="M84" s="252"/>
      <c r="N84" s="252"/>
      <c r="O84" s="252"/>
      <c r="P84" s="23">
        <f aca="true" t="shared" si="32" ref="P84:P105">M84+N84+O84</f>
        <v>0</v>
      </c>
      <c r="Q84" s="252"/>
      <c r="R84" s="252"/>
      <c r="S84" s="252"/>
      <c r="T84" s="23">
        <f t="shared" si="21"/>
        <v>0</v>
      </c>
      <c r="U84" s="252"/>
      <c r="V84" s="252"/>
      <c r="W84" s="252"/>
      <c r="X84" s="23">
        <f t="shared" si="22"/>
        <v>0</v>
      </c>
      <c r="Y84" s="252"/>
      <c r="Z84" s="252"/>
      <c r="AA84" s="252"/>
      <c r="AB84" s="23">
        <f t="shared" si="23"/>
        <v>0</v>
      </c>
      <c r="AC84" s="10"/>
      <c r="AD84" s="276">
        <f t="shared" si="24"/>
        <v>0</v>
      </c>
      <c r="AE84" s="276">
        <f t="shared" si="25"/>
        <v>0</v>
      </c>
      <c r="AF84" s="276">
        <f t="shared" si="26"/>
        <v>0</v>
      </c>
      <c r="AG84" s="276">
        <f t="shared" si="27"/>
        <v>0</v>
      </c>
      <c r="AH84" s="276">
        <f t="shared" si="28"/>
        <v>0</v>
      </c>
      <c r="AI84" s="276">
        <f t="shared" si="29"/>
        <v>0</v>
      </c>
      <c r="AJ84" s="10"/>
      <c r="AK84" s="259">
        <f t="shared" si="20"/>
        <v>0</v>
      </c>
      <c r="AL84" s="252"/>
    </row>
    <row r="85" spans="1:38" ht="14.25" customHeight="1">
      <c r="A85" s="251"/>
      <c r="B85" s="251"/>
      <c r="C85" s="251"/>
      <c r="D85" s="258"/>
      <c r="E85" s="252"/>
      <c r="F85" s="252"/>
      <c r="G85" s="252"/>
      <c r="H85" s="23">
        <f t="shared" si="30"/>
        <v>0</v>
      </c>
      <c r="I85" s="252"/>
      <c r="J85" s="252"/>
      <c r="K85" s="252"/>
      <c r="L85" s="23">
        <f t="shared" si="31"/>
        <v>0</v>
      </c>
      <c r="M85" s="252"/>
      <c r="N85" s="252"/>
      <c r="O85" s="252"/>
      <c r="P85" s="23">
        <f t="shared" si="32"/>
        <v>0</v>
      </c>
      <c r="Q85" s="252"/>
      <c r="R85" s="252"/>
      <c r="S85" s="252"/>
      <c r="T85" s="23">
        <f t="shared" si="21"/>
        <v>0</v>
      </c>
      <c r="U85" s="252"/>
      <c r="V85" s="252"/>
      <c r="W85" s="252"/>
      <c r="X85" s="23">
        <f t="shared" si="22"/>
        <v>0</v>
      </c>
      <c r="Y85" s="252"/>
      <c r="Z85" s="252"/>
      <c r="AA85" s="252"/>
      <c r="AB85" s="23">
        <f t="shared" si="23"/>
        <v>0</v>
      </c>
      <c r="AC85" s="10"/>
      <c r="AD85" s="276">
        <f t="shared" si="24"/>
        <v>0</v>
      </c>
      <c r="AE85" s="276">
        <f t="shared" si="25"/>
        <v>0</v>
      </c>
      <c r="AF85" s="276">
        <f t="shared" si="26"/>
        <v>0</v>
      </c>
      <c r="AG85" s="276">
        <f t="shared" si="27"/>
        <v>0</v>
      </c>
      <c r="AH85" s="276">
        <f t="shared" si="28"/>
        <v>0</v>
      </c>
      <c r="AI85" s="276">
        <f t="shared" si="29"/>
        <v>0</v>
      </c>
      <c r="AJ85" s="10"/>
      <c r="AK85" s="259">
        <f t="shared" si="20"/>
        <v>0</v>
      </c>
      <c r="AL85" s="252"/>
    </row>
    <row r="86" spans="1:38" ht="14.25" customHeight="1">
      <c r="A86" s="251"/>
      <c r="B86" s="251"/>
      <c r="C86" s="251"/>
      <c r="D86" s="258"/>
      <c r="E86" s="252"/>
      <c r="F86" s="252"/>
      <c r="G86" s="252"/>
      <c r="H86" s="23">
        <f t="shared" si="30"/>
        <v>0</v>
      </c>
      <c r="I86" s="252"/>
      <c r="J86" s="252"/>
      <c r="K86" s="252"/>
      <c r="L86" s="23">
        <f t="shared" si="31"/>
        <v>0</v>
      </c>
      <c r="M86" s="252"/>
      <c r="N86" s="252"/>
      <c r="O86" s="252"/>
      <c r="P86" s="23">
        <f t="shared" si="32"/>
        <v>0</v>
      </c>
      <c r="Q86" s="252"/>
      <c r="R86" s="252"/>
      <c r="S86" s="252"/>
      <c r="T86" s="23">
        <f t="shared" si="21"/>
        <v>0</v>
      </c>
      <c r="U86" s="252"/>
      <c r="V86" s="252"/>
      <c r="W86" s="252"/>
      <c r="X86" s="23">
        <f t="shared" si="22"/>
        <v>0</v>
      </c>
      <c r="Y86" s="252"/>
      <c r="Z86" s="252"/>
      <c r="AA86" s="252"/>
      <c r="AB86" s="23">
        <f t="shared" si="23"/>
        <v>0</v>
      </c>
      <c r="AC86" s="10"/>
      <c r="AD86" s="276">
        <f t="shared" si="24"/>
        <v>0</v>
      </c>
      <c r="AE86" s="276">
        <f t="shared" si="25"/>
        <v>0</v>
      </c>
      <c r="AF86" s="276">
        <f t="shared" si="26"/>
        <v>0</v>
      </c>
      <c r="AG86" s="276">
        <f t="shared" si="27"/>
        <v>0</v>
      </c>
      <c r="AH86" s="276">
        <f t="shared" si="28"/>
        <v>0</v>
      </c>
      <c r="AI86" s="276">
        <f t="shared" si="29"/>
        <v>0</v>
      </c>
      <c r="AJ86" s="10"/>
      <c r="AK86" s="259">
        <f t="shared" si="20"/>
        <v>0</v>
      </c>
      <c r="AL86" s="252"/>
    </row>
    <row r="87" spans="1:38" ht="14.25" customHeight="1">
      <c r="A87" s="251"/>
      <c r="B87" s="251"/>
      <c r="C87" s="251"/>
      <c r="D87" s="258"/>
      <c r="E87" s="252"/>
      <c r="F87" s="252"/>
      <c r="G87" s="252"/>
      <c r="H87" s="23">
        <f t="shared" si="30"/>
        <v>0</v>
      </c>
      <c r="I87" s="252"/>
      <c r="J87" s="252"/>
      <c r="K87" s="252"/>
      <c r="L87" s="23">
        <f t="shared" si="31"/>
        <v>0</v>
      </c>
      <c r="M87" s="252"/>
      <c r="N87" s="252"/>
      <c r="O87" s="252"/>
      <c r="P87" s="23">
        <f t="shared" si="32"/>
        <v>0</v>
      </c>
      <c r="Q87" s="252"/>
      <c r="R87" s="252"/>
      <c r="S87" s="252"/>
      <c r="T87" s="23">
        <f t="shared" si="21"/>
        <v>0</v>
      </c>
      <c r="U87" s="252"/>
      <c r="V87" s="252"/>
      <c r="W87" s="252"/>
      <c r="X87" s="23">
        <f t="shared" si="22"/>
        <v>0</v>
      </c>
      <c r="Y87" s="252"/>
      <c r="Z87" s="252"/>
      <c r="AA87" s="252"/>
      <c r="AB87" s="23">
        <f t="shared" si="23"/>
        <v>0</v>
      </c>
      <c r="AC87" s="10"/>
      <c r="AD87" s="276">
        <f t="shared" si="24"/>
        <v>0</v>
      </c>
      <c r="AE87" s="276">
        <f t="shared" si="25"/>
        <v>0</v>
      </c>
      <c r="AF87" s="276">
        <f t="shared" si="26"/>
        <v>0</v>
      </c>
      <c r="AG87" s="276">
        <f t="shared" si="27"/>
        <v>0</v>
      </c>
      <c r="AH87" s="276">
        <f t="shared" si="28"/>
        <v>0</v>
      </c>
      <c r="AI87" s="276">
        <f t="shared" si="29"/>
        <v>0</v>
      </c>
      <c r="AJ87" s="10"/>
      <c r="AK87" s="259">
        <f t="shared" si="20"/>
        <v>0</v>
      </c>
      <c r="AL87" s="252"/>
    </row>
    <row r="88" spans="1:38" ht="14.25" customHeight="1">
      <c r="A88" s="251"/>
      <c r="B88" s="251"/>
      <c r="C88" s="251"/>
      <c r="D88" s="258"/>
      <c r="E88" s="252"/>
      <c r="F88" s="252"/>
      <c r="G88" s="252"/>
      <c r="H88" s="23">
        <f t="shared" si="30"/>
        <v>0</v>
      </c>
      <c r="I88" s="252"/>
      <c r="J88" s="252"/>
      <c r="K88" s="252"/>
      <c r="L88" s="23">
        <f t="shared" si="31"/>
        <v>0</v>
      </c>
      <c r="M88" s="252"/>
      <c r="N88" s="252"/>
      <c r="O88" s="252"/>
      <c r="P88" s="23">
        <f t="shared" si="32"/>
        <v>0</v>
      </c>
      <c r="Q88" s="252"/>
      <c r="R88" s="252"/>
      <c r="S88" s="252"/>
      <c r="T88" s="23">
        <f t="shared" si="21"/>
        <v>0</v>
      </c>
      <c r="U88" s="252"/>
      <c r="V88" s="252"/>
      <c r="W88" s="252"/>
      <c r="X88" s="23">
        <f t="shared" si="22"/>
        <v>0</v>
      </c>
      <c r="Y88" s="252"/>
      <c r="Z88" s="252"/>
      <c r="AA88" s="252"/>
      <c r="AB88" s="23">
        <f t="shared" si="23"/>
        <v>0</v>
      </c>
      <c r="AC88" s="10"/>
      <c r="AD88" s="276">
        <f t="shared" si="24"/>
        <v>0</v>
      </c>
      <c r="AE88" s="276">
        <f t="shared" si="25"/>
        <v>0</v>
      </c>
      <c r="AF88" s="276">
        <f t="shared" si="26"/>
        <v>0</v>
      </c>
      <c r="AG88" s="276">
        <f t="shared" si="27"/>
        <v>0</v>
      </c>
      <c r="AH88" s="276">
        <f t="shared" si="28"/>
        <v>0</v>
      </c>
      <c r="AI88" s="276">
        <f t="shared" si="29"/>
        <v>0</v>
      </c>
      <c r="AJ88" s="10"/>
      <c r="AK88" s="259">
        <f t="shared" si="20"/>
        <v>0</v>
      </c>
      <c r="AL88" s="252"/>
    </row>
    <row r="89" spans="1:38" ht="14.25" customHeight="1">
      <c r="A89" s="251"/>
      <c r="B89" s="251"/>
      <c r="C89" s="251"/>
      <c r="D89" s="258"/>
      <c r="E89" s="252"/>
      <c r="F89" s="252"/>
      <c r="G89" s="252"/>
      <c r="H89" s="23">
        <f t="shared" si="30"/>
        <v>0</v>
      </c>
      <c r="I89" s="252"/>
      <c r="J89" s="252"/>
      <c r="K89" s="252"/>
      <c r="L89" s="23">
        <f t="shared" si="31"/>
        <v>0</v>
      </c>
      <c r="M89" s="252"/>
      <c r="N89" s="252"/>
      <c r="O89" s="252"/>
      <c r="P89" s="23">
        <f t="shared" si="32"/>
        <v>0</v>
      </c>
      <c r="Q89" s="252"/>
      <c r="R89" s="252"/>
      <c r="S89" s="252"/>
      <c r="T89" s="23">
        <f t="shared" si="21"/>
        <v>0</v>
      </c>
      <c r="U89" s="252"/>
      <c r="V89" s="252"/>
      <c r="W89" s="252"/>
      <c r="X89" s="23">
        <f t="shared" si="22"/>
        <v>0</v>
      </c>
      <c r="Y89" s="252"/>
      <c r="Z89" s="252"/>
      <c r="AA89" s="252"/>
      <c r="AB89" s="23">
        <f t="shared" si="23"/>
        <v>0</v>
      </c>
      <c r="AC89" s="10"/>
      <c r="AD89" s="276">
        <f t="shared" si="24"/>
        <v>0</v>
      </c>
      <c r="AE89" s="276">
        <f t="shared" si="25"/>
        <v>0</v>
      </c>
      <c r="AF89" s="276">
        <f t="shared" si="26"/>
        <v>0</v>
      </c>
      <c r="AG89" s="276">
        <f t="shared" si="27"/>
        <v>0</v>
      </c>
      <c r="AH89" s="276">
        <f t="shared" si="28"/>
        <v>0</v>
      </c>
      <c r="AI89" s="276">
        <f t="shared" si="29"/>
        <v>0</v>
      </c>
      <c r="AJ89" s="10"/>
      <c r="AK89" s="259">
        <f aca="true" t="shared" si="33" ref="AK89:AK150">LARGE(AD89:AI89,1)+LARGE(AD89:AI89,2)+LARGE(AD89:AI89,3)</f>
        <v>0</v>
      </c>
      <c r="AL89" s="252"/>
    </row>
    <row r="90" spans="1:38" ht="14.25" customHeight="1">
      <c r="A90" s="251"/>
      <c r="B90" s="251"/>
      <c r="C90" s="251"/>
      <c r="D90" s="258"/>
      <c r="E90" s="252"/>
      <c r="F90" s="252"/>
      <c r="G90" s="252"/>
      <c r="H90" s="23">
        <f t="shared" si="30"/>
        <v>0</v>
      </c>
      <c r="I90" s="252"/>
      <c r="J90" s="252"/>
      <c r="K90" s="252"/>
      <c r="L90" s="23">
        <f t="shared" si="31"/>
        <v>0</v>
      </c>
      <c r="M90" s="252"/>
      <c r="N90" s="252"/>
      <c r="O90" s="252"/>
      <c r="P90" s="23">
        <f t="shared" si="32"/>
        <v>0</v>
      </c>
      <c r="Q90" s="252"/>
      <c r="R90" s="252"/>
      <c r="S90" s="252"/>
      <c r="T90" s="23">
        <f t="shared" si="21"/>
        <v>0</v>
      </c>
      <c r="U90" s="252"/>
      <c r="V90" s="252"/>
      <c r="W90" s="252"/>
      <c r="X90" s="23">
        <f t="shared" si="22"/>
        <v>0</v>
      </c>
      <c r="Y90" s="252"/>
      <c r="Z90" s="252"/>
      <c r="AA90" s="252"/>
      <c r="AB90" s="23">
        <f t="shared" si="23"/>
        <v>0</v>
      </c>
      <c r="AC90" s="10"/>
      <c r="AD90" s="276">
        <f t="shared" si="24"/>
        <v>0</v>
      </c>
      <c r="AE90" s="276">
        <f t="shared" si="25"/>
        <v>0</v>
      </c>
      <c r="AF90" s="276">
        <f t="shared" si="26"/>
        <v>0</v>
      </c>
      <c r="AG90" s="276">
        <f t="shared" si="27"/>
        <v>0</v>
      </c>
      <c r="AH90" s="276">
        <f t="shared" si="28"/>
        <v>0</v>
      </c>
      <c r="AI90" s="276">
        <f t="shared" si="29"/>
        <v>0</v>
      </c>
      <c r="AJ90" s="10"/>
      <c r="AK90" s="259">
        <f t="shared" si="33"/>
        <v>0</v>
      </c>
      <c r="AL90" s="252"/>
    </row>
    <row r="91" spans="1:38" ht="14.25" customHeight="1">
      <c r="A91" s="251"/>
      <c r="B91" s="251"/>
      <c r="C91" s="251"/>
      <c r="D91" s="258"/>
      <c r="E91" s="252"/>
      <c r="F91" s="252"/>
      <c r="G91" s="252"/>
      <c r="H91" s="23">
        <f t="shared" si="30"/>
        <v>0</v>
      </c>
      <c r="I91" s="252"/>
      <c r="J91" s="252"/>
      <c r="K91" s="252"/>
      <c r="L91" s="23">
        <f t="shared" si="31"/>
        <v>0</v>
      </c>
      <c r="M91" s="252"/>
      <c r="N91" s="252"/>
      <c r="O91" s="252"/>
      <c r="P91" s="23">
        <f t="shared" si="32"/>
        <v>0</v>
      </c>
      <c r="Q91" s="252"/>
      <c r="R91" s="252"/>
      <c r="S91" s="252"/>
      <c r="T91" s="23">
        <f t="shared" si="21"/>
        <v>0</v>
      </c>
      <c r="U91" s="252"/>
      <c r="V91" s="252"/>
      <c r="W91" s="252"/>
      <c r="X91" s="23">
        <f t="shared" si="22"/>
        <v>0</v>
      </c>
      <c r="Y91" s="252"/>
      <c r="Z91" s="252"/>
      <c r="AA91" s="252"/>
      <c r="AB91" s="23">
        <f t="shared" si="23"/>
        <v>0</v>
      </c>
      <c r="AC91" s="10"/>
      <c r="AD91" s="276">
        <f t="shared" si="24"/>
        <v>0</v>
      </c>
      <c r="AE91" s="276">
        <f t="shared" si="25"/>
        <v>0</v>
      </c>
      <c r="AF91" s="276">
        <f t="shared" si="26"/>
        <v>0</v>
      </c>
      <c r="AG91" s="276">
        <f t="shared" si="27"/>
        <v>0</v>
      </c>
      <c r="AH91" s="276">
        <f t="shared" si="28"/>
        <v>0</v>
      </c>
      <c r="AI91" s="276">
        <f t="shared" si="29"/>
        <v>0</v>
      </c>
      <c r="AJ91" s="10"/>
      <c r="AK91" s="259">
        <f t="shared" si="33"/>
        <v>0</v>
      </c>
      <c r="AL91" s="252"/>
    </row>
    <row r="92" spans="1:38" ht="14.25" customHeight="1">
      <c r="A92" s="251"/>
      <c r="B92" s="251"/>
      <c r="C92" s="251"/>
      <c r="D92" s="258"/>
      <c r="E92" s="252"/>
      <c r="F92" s="252"/>
      <c r="G92" s="252"/>
      <c r="H92" s="23">
        <f t="shared" si="30"/>
        <v>0</v>
      </c>
      <c r="I92" s="252"/>
      <c r="J92" s="252"/>
      <c r="K92" s="252"/>
      <c r="L92" s="23">
        <f t="shared" si="31"/>
        <v>0</v>
      </c>
      <c r="M92" s="252"/>
      <c r="N92" s="252"/>
      <c r="O92" s="252"/>
      <c r="P92" s="23">
        <f t="shared" si="32"/>
        <v>0</v>
      </c>
      <c r="Q92" s="252"/>
      <c r="R92" s="252"/>
      <c r="S92" s="252"/>
      <c r="T92" s="23">
        <f t="shared" si="21"/>
        <v>0</v>
      </c>
      <c r="U92" s="252"/>
      <c r="V92" s="252"/>
      <c r="W92" s="252"/>
      <c r="X92" s="23">
        <f t="shared" si="22"/>
        <v>0</v>
      </c>
      <c r="Y92" s="252"/>
      <c r="Z92" s="252"/>
      <c r="AA92" s="252"/>
      <c r="AB92" s="23">
        <f t="shared" si="23"/>
        <v>0</v>
      </c>
      <c r="AC92" s="10"/>
      <c r="AD92" s="276">
        <f t="shared" si="24"/>
        <v>0</v>
      </c>
      <c r="AE92" s="276">
        <f t="shared" si="25"/>
        <v>0</v>
      </c>
      <c r="AF92" s="276">
        <f t="shared" si="26"/>
        <v>0</v>
      </c>
      <c r="AG92" s="276">
        <f t="shared" si="27"/>
        <v>0</v>
      </c>
      <c r="AH92" s="276">
        <f t="shared" si="28"/>
        <v>0</v>
      </c>
      <c r="AI92" s="276">
        <f t="shared" si="29"/>
        <v>0</v>
      </c>
      <c r="AJ92" s="10"/>
      <c r="AK92" s="259">
        <f t="shared" si="33"/>
        <v>0</v>
      </c>
      <c r="AL92" s="252"/>
    </row>
    <row r="93" spans="1:38" ht="14.25" customHeight="1">
      <c r="A93" s="251"/>
      <c r="B93" s="251"/>
      <c r="C93" s="251"/>
      <c r="D93" s="258"/>
      <c r="E93" s="252"/>
      <c r="F93" s="252"/>
      <c r="G93" s="252"/>
      <c r="H93" s="23">
        <f t="shared" si="30"/>
        <v>0</v>
      </c>
      <c r="I93" s="252"/>
      <c r="J93" s="252"/>
      <c r="K93" s="252"/>
      <c r="L93" s="23">
        <f t="shared" si="31"/>
        <v>0</v>
      </c>
      <c r="M93" s="252"/>
      <c r="N93" s="252"/>
      <c r="O93" s="252"/>
      <c r="P93" s="23">
        <f t="shared" si="32"/>
        <v>0</v>
      </c>
      <c r="Q93" s="252"/>
      <c r="R93" s="252"/>
      <c r="S93" s="252"/>
      <c r="T93" s="23">
        <f t="shared" si="21"/>
        <v>0</v>
      </c>
      <c r="U93" s="252"/>
      <c r="V93" s="252"/>
      <c r="W93" s="252"/>
      <c r="X93" s="23">
        <f t="shared" si="22"/>
        <v>0</v>
      </c>
      <c r="Y93" s="252"/>
      <c r="Z93" s="252"/>
      <c r="AA93" s="252"/>
      <c r="AB93" s="23">
        <f t="shared" si="23"/>
        <v>0</v>
      </c>
      <c r="AC93" s="10"/>
      <c r="AD93" s="276">
        <f t="shared" si="24"/>
        <v>0</v>
      </c>
      <c r="AE93" s="276">
        <f t="shared" si="25"/>
        <v>0</v>
      </c>
      <c r="AF93" s="276">
        <f t="shared" si="26"/>
        <v>0</v>
      </c>
      <c r="AG93" s="276">
        <f t="shared" si="27"/>
        <v>0</v>
      </c>
      <c r="AH93" s="276">
        <f t="shared" si="28"/>
        <v>0</v>
      </c>
      <c r="AI93" s="276">
        <f t="shared" si="29"/>
        <v>0</v>
      </c>
      <c r="AJ93" s="10"/>
      <c r="AK93" s="259">
        <f t="shared" si="33"/>
        <v>0</v>
      </c>
      <c r="AL93" s="252"/>
    </row>
    <row r="94" spans="1:38" ht="14.25" customHeight="1">
      <c r="A94" s="251"/>
      <c r="B94" s="251"/>
      <c r="C94" s="251"/>
      <c r="D94" s="258"/>
      <c r="E94" s="252"/>
      <c r="F94" s="252"/>
      <c r="G94" s="252"/>
      <c r="H94" s="23">
        <f t="shared" si="30"/>
        <v>0</v>
      </c>
      <c r="I94" s="252"/>
      <c r="J94" s="252"/>
      <c r="K94" s="252"/>
      <c r="L94" s="23">
        <f t="shared" si="31"/>
        <v>0</v>
      </c>
      <c r="M94" s="252"/>
      <c r="N94" s="252"/>
      <c r="O94" s="252"/>
      <c r="P94" s="23">
        <f t="shared" si="32"/>
        <v>0</v>
      </c>
      <c r="Q94" s="252"/>
      <c r="R94" s="252"/>
      <c r="S94" s="252"/>
      <c r="T94" s="23">
        <f t="shared" si="21"/>
        <v>0</v>
      </c>
      <c r="U94" s="252"/>
      <c r="V94" s="252"/>
      <c r="W94" s="252"/>
      <c r="X94" s="23">
        <f t="shared" si="22"/>
        <v>0</v>
      </c>
      <c r="Y94" s="252"/>
      <c r="Z94" s="252"/>
      <c r="AA94" s="252"/>
      <c r="AB94" s="23">
        <f t="shared" si="23"/>
        <v>0</v>
      </c>
      <c r="AC94" s="10"/>
      <c r="AD94" s="276">
        <f t="shared" si="24"/>
        <v>0</v>
      </c>
      <c r="AE94" s="276">
        <f t="shared" si="25"/>
        <v>0</v>
      </c>
      <c r="AF94" s="276">
        <f t="shared" si="26"/>
        <v>0</v>
      </c>
      <c r="AG94" s="276">
        <f t="shared" si="27"/>
        <v>0</v>
      </c>
      <c r="AH94" s="276">
        <f t="shared" si="28"/>
        <v>0</v>
      </c>
      <c r="AI94" s="276">
        <f t="shared" si="29"/>
        <v>0</v>
      </c>
      <c r="AJ94" s="10"/>
      <c r="AK94" s="259">
        <f t="shared" si="33"/>
        <v>0</v>
      </c>
      <c r="AL94" s="252"/>
    </row>
    <row r="95" spans="1:38" ht="14.25" customHeight="1">
      <c r="A95" s="251"/>
      <c r="B95" s="251"/>
      <c r="C95" s="251"/>
      <c r="D95" s="258"/>
      <c r="E95" s="252"/>
      <c r="F95" s="252"/>
      <c r="G95" s="252"/>
      <c r="H95" s="23">
        <f t="shared" si="30"/>
        <v>0</v>
      </c>
      <c r="I95" s="252"/>
      <c r="J95" s="252"/>
      <c r="K95" s="252"/>
      <c r="L95" s="23">
        <f t="shared" si="31"/>
        <v>0</v>
      </c>
      <c r="M95" s="252"/>
      <c r="N95" s="252"/>
      <c r="O95" s="252"/>
      <c r="P95" s="23">
        <f t="shared" si="32"/>
        <v>0</v>
      </c>
      <c r="Q95" s="252"/>
      <c r="R95" s="252"/>
      <c r="S95" s="252"/>
      <c r="T95" s="23">
        <f t="shared" si="21"/>
        <v>0</v>
      </c>
      <c r="U95" s="252"/>
      <c r="V95" s="252"/>
      <c r="W95" s="252"/>
      <c r="X95" s="23">
        <f t="shared" si="22"/>
        <v>0</v>
      </c>
      <c r="Y95" s="252"/>
      <c r="Z95" s="252"/>
      <c r="AA95" s="252"/>
      <c r="AB95" s="23">
        <f t="shared" si="23"/>
        <v>0</v>
      </c>
      <c r="AC95" s="10"/>
      <c r="AD95" s="276">
        <f t="shared" si="24"/>
        <v>0</v>
      </c>
      <c r="AE95" s="276">
        <f t="shared" si="25"/>
        <v>0</v>
      </c>
      <c r="AF95" s="276">
        <f t="shared" si="26"/>
        <v>0</v>
      </c>
      <c r="AG95" s="276">
        <f t="shared" si="27"/>
        <v>0</v>
      </c>
      <c r="AH95" s="276">
        <f t="shared" si="28"/>
        <v>0</v>
      </c>
      <c r="AI95" s="276">
        <f t="shared" si="29"/>
        <v>0</v>
      </c>
      <c r="AJ95" s="10"/>
      <c r="AK95" s="259">
        <f t="shared" si="33"/>
        <v>0</v>
      </c>
      <c r="AL95" s="252"/>
    </row>
    <row r="96" spans="1:38" ht="14.25" customHeight="1">
      <c r="A96" s="251"/>
      <c r="B96" s="251"/>
      <c r="C96" s="251"/>
      <c r="D96" s="258"/>
      <c r="E96" s="252"/>
      <c r="F96" s="252"/>
      <c r="G96" s="252"/>
      <c r="H96" s="23">
        <f t="shared" si="30"/>
        <v>0</v>
      </c>
      <c r="I96" s="252"/>
      <c r="J96" s="252"/>
      <c r="K96" s="252"/>
      <c r="L96" s="23">
        <f t="shared" si="31"/>
        <v>0</v>
      </c>
      <c r="M96" s="252"/>
      <c r="N96" s="252"/>
      <c r="O96" s="252"/>
      <c r="P96" s="23">
        <f t="shared" si="32"/>
        <v>0</v>
      </c>
      <c r="Q96" s="252"/>
      <c r="R96" s="252"/>
      <c r="S96" s="252"/>
      <c r="T96" s="23">
        <f t="shared" si="21"/>
        <v>0</v>
      </c>
      <c r="U96" s="252"/>
      <c r="V96" s="252"/>
      <c r="W96" s="252"/>
      <c r="X96" s="23">
        <f t="shared" si="22"/>
        <v>0</v>
      </c>
      <c r="Y96" s="252"/>
      <c r="Z96" s="252"/>
      <c r="AA96" s="252"/>
      <c r="AB96" s="23">
        <f t="shared" si="23"/>
        <v>0</v>
      </c>
      <c r="AC96" s="10"/>
      <c r="AD96" s="276">
        <f t="shared" si="24"/>
        <v>0</v>
      </c>
      <c r="AE96" s="276">
        <f t="shared" si="25"/>
        <v>0</v>
      </c>
      <c r="AF96" s="276">
        <f t="shared" si="26"/>
        <v>0</v>
      </c>
      <c r="AG96" s="276">
        <f t="shared" si="27"/>
        <v>0</v>
      </c>
      <c r="AH96" s="276">
        <f t="shared" si="28"/>
        <v>0</v>
      </c>
      <c r="AI96" s="276">
        <f t="shared" si="29"/>
        <v>0</v>
      </c>
      <c r="AJ96" s="10"/>
      <c r="AK96" s="259">
        <f t="shared" si="33"/>
        <v>0</v>
      </c>
      <c r="AL96" s="252"/>
    </row>
    <row r="97" spans="1:38" ht="14.25" customHeight="1">
      <c r="A97" s="251"/>
      <c r="B97" s="251"/>
      <c r="C97" s="251"/>
      <c r="D97" s="258"/>
      <c r="E97" s="252"/>
      <c r="F97" s="252"/>
      <c r="G97" s="252"/>
      <c r="H97" s="23">
        <f t="shared" si="30"/>
        <v>0</v>
      </c>
      <c r="I97" s="252"/>
      <c r="J97" s="252"/>
      <c r="K97" s="252"/>
      <c r="L97" s="23">
        <f t="shared" si="31"/>
        <v>0</v>
      </c>
      <c r="M97" s="252"/>
      <c r="N97" s="252"/>
      <c r="O97" s="252"/>
      <c r="P97" s="23">
        <f t="shared" si="32"/>
        <v>0</v>
      </c>
      <c r="Q97" s="252"/>
      <c r="R97" s="252"/>
      <c r="S97" s="252"/>
      <c r="T97" s="23">
        <f t="shared" si="21"/>
        <v>0</v>
      </c>
      <c r="U97" s="252"/>
      <c r="V97" s="252"/>
      <c r="W97" s="252"/>
      <c r="X97" s="23">
        <f t="shared" si="22"/>
        <v>0</v>
      </c>
      <c r="Y97" s="252"/>
      <c r="Z97" s="252"/>
      <c r="AA97" s="252"/>
      <c r="AB97" s="23">
        <f t="shared" si="23"/>
        <v>0</v>
      </c>
      <c r="AC97" s="10"/>
      <c r="AD97" s="276">
        <f t="shared" si="24"/>
        <v>0</v>
      </c>
      <c r="AE97" s="276">
        <f t="shared" si="25"/>
        <v>0</v>
      </c>
      <c r="AF97" s="276">
        <f t="shared" si="26"/>
        <v>0</v>
      </c>
      <c r="AG97" s="276">
        <f t="shared" si="27"/>
        <v>0</v>
      </c>
      <c r="AH97" s="276">
        <f t="shared" si="28"/>
        <v>0</v>
      </c>
      <c r="AI97" s="276">
        <f t="shared" si="29"/>
        <v>0</v>
      </c>
      <c r="AJ97" s="10"/>
      <c r="AK97" s="259">
        <f t="shared" si="33"/>
        <v>0</v>
      </c>
      <c r="AL97" s="252"/>
    </row>
    <row r="98" spans="1:38" ht="14.25" customHeight="1">
      <c r="A98" s="251"/>
      <c r="B98" s="251"/>
      <c r="C98" s="251"/>
      <c r="D98" s="258"/>
      <c r="E98" s="252"/>
      <c r="F98" s="252"/>
      <c r="G98" s="252"/>
      <c r="H98" s="23">
        <f t="shared" si="30"/>
        <v>0</v>
      </c>
      <c r="I98" s="252"/>
      <c r="J98" s="252"/>
      <c r="K98" s="252"/>
      <c r="L98" s="23">
        <f t="shared" si="31"/>
        <v>0</v>
      </c>
      <c r="M98" s="252"/>
      <c r="N98" s="252"/>
      <c r="O98" s="252"/>
      <c r="P98" s="23">
        <f t="shared" si="32"/>
        <v>0</v>
      </c>
      <c r="Q98" s="252"/>
      <c r="R98" s="252"/>
      <c r="S98" s="252"/>
      <c r="T98" s="23">
        <f t="shared" si="21"/>
        <v>0</v>
      </c>
      <c r="U98" s="252"/>
      <c r="V98" s="252"/>
      <c r="W98" s="252"/>
      <c r="X98" s="23">
        <f t="shared" si="22"/>
        <v>0</v>
      </c>
      <c r="Y98" s="252"/>
      <c r="Z98" s="252"/>
      <c r="AA98" s="252"/>
      <c r="AB98" s="23">
        <f t="shared" si="23"/>
        <v>0</v>
      </c>
      <c r="AC98" s="10"/>
      <c r="AD98" s="276">
        <f t="shared" si="24"/>
        <v>0</v>
      </c>
      <c r="AE98" s="276">
        <f t="shared" si="25"/>
        <v>0</v>
      </c>
      <c r="AF98" s="276">
        <f t="shared" si="26"/>
        <v>0</v>
      </c>
      <c r="AG98" s="276">
        <f t="shared" si="27"/>
        <v>0</v>
      </c>
      <c r="AH98" s="276">
        <f t="shared" si="28"/>
        <v>0</v>
      </c>
      <c r="AI98" s="276">
        <f t="shared" si="29"/>
        <v>0</v>
      </c>
      <c r="AJ98" s="10"/>
      <c r="AK98" s="259">
        <f t="shared" si="33"/>
        <v>0</v>
      </c>
      <c r="AL98" s="252"/>
    </row>
    <row r="99" spans="1:38" ht="14.25" customHeight="1">
      <c r="A99" s="251"/>
      <c r="B99" s="251"/>
      <c r="C99" s="251"/>
      <c r="D99" s="258"/>
      <c r="E99" s="252"/>
      <c r="F99" s="252"/>
      <c r="G99" s="252"/>
      <c r="H99" s="23">
        <f t="shared" si="30"/>
        <v>0</v>
      </c>
      <c r="I99" s="252"/>
      <c r="J99" s="252"/>
      <c r="K99" s="252"/>
      <c r="L99" s="23">
        <f t="shared" si="31"/>
        <v>0</v>
      </c>
      <c r="M99" s="252"/>
      <c r="N99" s="252"/>
      <c r="O99" s="252"/>
      <c r="P99" s="23">
        <f t="shared" si="32"/>
        <v>0</v>
      </c>
      <c r="Q99" s="252"/>
      <c r="R99" s="252"/>
      <c r="S99" s="252"/>
      <c r="T99" s="23">
        <f t="shared" si="21"/>
        <v>0</v>
      </c>
      <c r="U99" s="252"/>
      <c r="V99" s="252"/>
      <c r="W99" s="252"/>
      <c r="X99" s="23">
        <f t="shared" si="22"/>
        <v>0</v>
      </c>
      <c r="Y99" s="252"/>
      <c r="Z99" s="252"/>
      <c r="AA99" s="252"/>
      <c r="AB99" s="23">
        <f t="shared" si="23"/>
        <v>0</v>
      </c>
      <c r="AC99" s="10"/>
      <c r="AD99" s="276">
        <f t="shared" si="24"/>
        <v>0</v>
      </c>
      <c r="AE99" s="276">
        <f t="shared" si="25"/>
        <v>0</v>
      </c>
      <c r="AF99" s="276">
        <f t="shared" si="26"/>
        <v>0</v>
      </c>
      <c r="AG99" s="276">
        <f t="shared" si="27"/>
        <v>0</v>
      </c>
      <c r="AH99" s="276">
        <f t="shared" si="28"/>
        <v>0</v>
      </c>
      <c r="AI99" s="276">
        <f t="shared" si="29"/>
        <v>0</v>
      </c>
      <c r="AJ99" s="10"/>
      <c r="AK99" s="259">
        <f t="shared" si="33"/>
        <v>0</v>
      </c>
      <c r="AL99" s="252"/>
    </row>
    <row r="100" spans="1:38" ht="14.25" customHeight="1">
      <c r="A100" s="251"/>
      <c r="B100" s="251"/>
      <c r="C100" s="251"/>
      <c r="D100" s="258"/>
      <c r="E100" s="252"/>
      <c r="F100" s="252"/>
      <c r="G100" s="252"/>
      <c r="H100" s="23">
        <f t="shared" si="30"/>
        <v>0</v>
      </c>
      <c r="I100" s="252"/>
      <c r="J100" s="252"/>
      <c r="K100" s="252"/>
      <c r="L100" s="23">
        <f t="shared" si="31"/>
        <v>0</v>
      </c>
      <c r="M100" s="252"/>
      <c r="N100" s="252"/>
      <c r="O100" s="252"/>
      <c r="P100" s="23">
        <f t="shared" si="32"/>
        <v>0</v>
      </c>
      <c r="Q100" s="252"/>
      <c r="R100" s="252"/>
      <c r="S100" s="252"/>
      <c r="T100" s="23">
        <f t="shared" si="21"/>
        <v>0</v>
      </c>
      <c r="U100" s="252"/>
      <c r="V100" s="252"/>
      <c r="W100" s="252"/>
      <c r="X100" s="23">
        <f t="shared" si="22"/>
        <v>0</v>
      </c>
      <c r="Y100" s="252"/>
      <c r="Z100" s="252"/>
      <c r="AA100" s="252"/>
      <c r="AB100" s="23">
        <f t="shared" si="23"/>
        <v>0</v>
      </c>
      <c r="AC100" s="10"/>
      <c r="AD100" s="276">
        <f t="shared" si="24"/>
        <v>0</v>
      </c>
      <c r="AE100" s="276">
        <f t="shared" si="25"/>
        <v>0</v>
      </c>
      <c r="AF100" s="276">
        <f t="shared" si="26"/>
        <v>0</v>
      </c>
      <c r="AG100" s="276">
        <f t="shared" si="27"/>
        <v>0</v>
      </c>
      <c r="AH100" s="276">
        <f t="shared" si="28"/>
        <v>0</v>
      </c>
      <c r="AI100" s="276">
        <f t="shared" si="29"/>
        <v>0</v>
      </c>
      <c r="AJ100" s="10"/>
      <c r="AK100" s="259">
        <f t="shared" si="33"/>
        <v>0</v>
      </c>
      <c r="AL100" s="252"/>
    </row>
    <row r="101" spans="1:38" ht="14.25" customHeight="1">
      <c r="A101" s="251"/>
      <c r="B101" s="251"/>
      <c r="C101" s="251"/>
      <c r="D101" s="258"/>
      <c r="E101" s="252"/>
      <c r="F101" s="252"/>
      <c r="G101" s="252"/>
      <c r="H101" s="23">
        <f t="shared" si="30"/>
        <v>0</v>
      </c>
      <c r="I101" s="252"/>
      <c r="J101" s="252"/>
      <c r="K101" s="252"/>
      <c r="L101" s="23">
        <f t="shared" si="31"/>
        <v>0</v>
      </c>
      <c r="M101" s="252"/>
      <c r="N101" s="252"/>
      <c r="O101" s="252"/>
      <c r="P101" s="23">
        <f t="shared" si="32"/>
        <v>0</v>
      </c>
      <c r="Q101" s="252"/>
      <c r="R101" s="252"/>
      <c r="S101" s="252"/>
      <c r="T101" s="23">
        <f t="shared" si="21"/>
        <v>0</v>
      </c>
      <c r="U101" s="252"/>
      <c r="V101" s="252"/>
      <c r="W101" s="252"/>
      <c r="X101" s="23">
        <f t="shared" si="22"/>
        <v>0</v>
      </c>
      <c r="Y101" s="252"/>
      <c r="Z101" s="252"/>
      <c r="AA101" s="252"/>
      <c r="AB101" s="23">
        <f t="shared" si="23"/>
        <v>0</v>
      </c>
      <c r="AC101" s="10"/>
      <c r="AD101" s="276">
        <f t="shared" si="24"/>
        <v>0</v>
      </c>
      <c r="AE101" s="276">
        <f t="shared" si="25"/>
        <v>0</v>
      </c>
      <c r="AF101" s="276">
        <f t="shared" si="26"/>
        <v>0</v>
      </c>
      <c r="AG101" s="276">
        <f t="shared" si="27"/>
        <v>0</v>
      </c>
      <c r="AH101" s="276">
        <f t="shared" si="28"/>
        <v>0</v>
      </c>
      <c r="AI101" s="276">
        <f t="shared" si="29"/>
        <v>0</v>
      </c>
      <c r="AJ101" s="10"/>
      <c r="AK101" s="259">
        <f t="shared" si="33"/>
        <v>0</v>
      </c>
      <c r="AL101" s="252"/>
    </row>
    <row r="102" spans="1:38" ht="14.25" customHeight="1">
      <c r="A102" s="251"/>
      <c r="B102" s="251"/>
      <c r="C102" s="251"/>
      <c r="D102" s="258"/>
      <c r="E102" s="252"/>
      <c r="F102" s="252"/>
      <c r="G102" s="252"/>
      <c r="H102" s="23">
        <f t="shared" si="30"/>
        <v>0</v>
      </c>
      <c r="I102" s="252"/>
      <c r="J102" s="252"/>
      <c r="K102" s="252"/>
      <c r="L102" s="23">
        <f t="shared" si="31"/>
        <v>0</v>
      </c>
      <c r="M102" s="252"/>
      <c r="N102" s="252"/>
      <c r="O102" s="252"/>
      <c r="P102" s="23">
        <f t="shared" si="32"/>
        <v>0</v>
      </c>
      <c r="Q102" s="252"/>
      <c r="R102" s="252"/>
      <c r="S102" s="252"/>
      <c r="T102" s="23">
        <f t="shared" si="21"/>
        <v>0</v>
      </c>
      <c r="U102" s="252"/>
      <c r="V102" s="252"/>
      <c r="W102" s="252"/>
      <c r="X102" s="23">
        <f t="shared" si="22"/>
        <v>0</v>
      </c>
      <c r="Y102" s="252"/>
      <c r="Z102" s="252"/>
      <c r="AA102" s="252"/>
      <c r="AB102" s="23">
        <f t="shared" si="23"/>
        <v>0</v>
      </c>
      <c r="AC102" s="10"/>
      <c r="AD102" s="276">
        <f t="shared" si="24"/>
        <v>0</v>
      </c>
      <c r="AE102" s="276">
        <f t="shared" si="25"/>
        <v>0</v>
      </c>
      <c r="AF102" s="276">
        <f t="shared" si="26"/>
        <v>0</v>
      </c>
      <c r="AG102" s="276">
        <f t="shared" si="27"/>
        <v>0</v>
      </c>
      <c r="AH102" s="276">
        <f t="shared" si="28"/>
        <v>0</v>
      </c>
      <c r="AI102" s="276">
        <f t="shared" si="29"/>
        <v>0</v>
      </c>
      <c r="AJ102" s="10"/>
      <c r="AK102" s="259">
        <f t="shared" si="33"/>
        <v>0</v>
      </c>
      <c r="AL102" s="252"/>
    </row>
    <row r="103" spans="1:38" ht="14.25" customHeight="1">
      <c r="A103" s="251"/>
      <c r="B103" s="251"/>
      <c r="C103" s="251"/>
      <c r="D103" s="258"/>
      <c r="E103" s="252"/>
      <c r="F103" s="252"/>
      <c r="G103" s="252"/>
      <c r="H103" s="23">
        <f t="shared" si="30"/>
        <v>0</v>
      </c>
      <c r="I103" s="252"/>
      <c r="J103" s="252"/>
      <c r="K103" s="252"/>
      <c r="L103" s="23">
        <f t="shared" si="31"/>
        <v>0</v>
      </c>
      <c r="M103" s="252"/>
      <c r="N103" s="252"/>
      <c r="O103" s="252"/>
      <c r="P103" s="23">
        <f t="shared" si="32"/>
        <v>0</v>
      </c>
      <c r="Q103" s="252"/>
      <c r="R103" s="252"/>
      <c r="S103" s="252"/>
      <c r="T103" s="23">
        <f t="shared" si="21"/>
        <v>0</v>
      </c>
      <c r="U103" s="252"/>
      <c r="V103" s="252"/>
      <c r="W103" s="252"/>
      <c r="X103" s="23">
        <f t="shared" si="22"/>
        <v>0</v>
      </c>
      <c r="Y103" s="252"/>
      <c r="Z103" s="252"/>
      <c r="AA103" s="252"/>
      <c r="AB103" s="23">
        <f t="shared" si="23"/>
        <v>0</v>
      </c>
      <c r="AC103" s="10"/>
      <c r="AD103" s="276">
        <f t="shared" si="24"/>
        <v>0</v>
      </c>
      <c r="AE103" s="276">
        <f t="shared" si="25"/>
        <v>0</v>
      </c>
      <c r="AF103" s="276">
        <f t="shared" si="26"/>
        <v>0</v>
      </c>
      <c r="AG103" s="276">
        <f t="shared" si="27"/>
        <v>0</v>
      </c>
      <c r="AH103" s="276">
        <f t="shared" si="28"/>
        <v>0</v>
      </c>
      <c r="AI103" s="276">
        <f t="shared" si="29"/>
        <v>0</v>
      </c>
      <c r="AJ103" s="10"/>
      <c r="AK103" s="259">
        <f t="shared" si="33"/>
        <v>0</v>
      </c>
      <c r="AL103" s="252"/>
    </row>
    <row r="104" spans="1:38" ht="14.25" customHeight="1">
      <c r="A104" s="251"/>
      <c r="B104" s="251"/>
      <c r="C104" s="251"/>
      <c r="D104" s="258"/>
      <c r="E104" s="252"/>
      <c r="F104" s="252"/>
      <c r="G104" s="252"/>
      <c r="H104" s="23">
        <f t="shared" si="30"/>
        <v>0</v>
      </c>
      <c r="I104" s="252"/>
      <c r="J104" s="252"/>
      <c r="K104" s="252"/>
      <c r="L104" s="23">
        <f t="shared" si="31"/>
        <v>0</v>
      </c>
      <c r="M104" s="252"/>
      <c r="N104" s="252"/>
      <c r="O104" s="252"/>
      <c r="P104" s="23">
        <f t="shared" si="32"/>
        <v>0</v>
      </c>
      <c r="Q104" s="252"/>
      <c r="R104" s="252"/>
      <c r="S104" s="252"/>
      <c r="T104" s="23">
        <f t="shared" si="21"/>
        <v>0</v>
      </c>
      <c r="U104" s="252"/>
      <c r="V104" s="252"/>
      <c r="W104" s="252"/>
      <c r="X104" s="23">
        <f t="shared" si="22"/>
        <v>0</v>
      </c>
      <c r="Y104" s="252"/>
      <c r="Z104" s="252"/>
      <c r="AA104" s="252"/>
      <c r="AB104" s="23">
        <f t="shared" si="23"/>
        <v>0</v>
      </c>
      <c r="AC104" s="10"/>
      <c r="AD104" s="276">
        <f t="shared" si="24"/>
        <v>0</v>
      </c>
      <c r="AE104" s="276">
        <f t="shared" si="25"/>
        <v>0</v>
      </c>
      <c r="AF104" s="276">
        <f t="shared" si="26"/>
        <v>0</v>
      </c>
      <c r="AG104" s="276">
        <f t="shared" si="27"/>
        <v>0</v>
      </c>
      <c r="AH104" s="276">
        <f t="shared" si="28"/>
        <v>0</v>
      </c>
      <c r="AI104" s="276">
        <f t="shared" si="29"/>
        <v>0</v>
      </c>
      <c r="AJ104" s="10"/>
      <c r="AK104" s="259">
        <f t="shared" si="33"/>
        <v>0</v>
      </c>
      <c r="AL104" s="252"/>
    </row>
    <row r="105" spans="1:38" ht="14.25" customHeight="1">
      <c r="A105" s="251"/>
      <c r="B105" s="251"/>
      <c r="C105" s="251"/>
      <c r="D105" s="258"/>
      <c r="E105" s="252"/>
      <c r="F105" s="252"/>
      <c r="G105" s="252"/>
      <c r="H105" s="23">
        <f t="shared" si="30"/>
        <v>0</v>
      </c>
      <c r="I105" s="252"/>
      <c r="J105" s="252"/>
      <c r="K105" s="252"/>
      <c r="L105" s="23">
        <f t="shared" si="31"/>
        <v>0</v>
      </c>
      <c r="M105" s="252"/>
      <c r="N105" s="252"/>
      <c r="O105" s="252"/>
      <c r="P105" s="23">
        <f t="shared" si="32"/>
        <v>0</v>
      </c>
      <c r="Q105" s="252"/>
      <c r="R105" s="252"/>
      <c r="S105" s="252"/>
      <c r="T105" s="23">
        <f t="shared" si="21"/>
        <v>0</v>
      </c>
      <c r="U105" s="252"/>
      <c r="V105" s="252"/>
      <c r="W105" s="252"/>
      <c r="X105" s="23">
        <f t="shared" si="22"/>
        <v>0</v>
      </c>
      <c r="Y105" s="252"/>
      <c r="Z105" s="252"/>
      <c r="AA105" s="252"/>
      <c r="AB105" s="23">
        <f t="shared" si="23"/>
        <v>0</v>
      </c>
      <c r="AC105" s="10"/>
      <c r="AD105" s="276">
        <f t="shared" si="24"/>
        <v>0</v>
      </c>
      <c r="AE105" s="276">
        <f t="shared" si="25"/>
        <v>0</v>
      </c>
      <c r="AF105" s="276">
        <f t="shared" si="26"/>
        <v>0</v>
      </c>
      <c r="AG105" s="276">
        <f t="shared" si="27"/>
        <v>0</v>
      </c>
      <c r="AH105" s="276">
        <f t="shared" si="28"/>
        <v>0</v>
      </c>
      <c r="AI105" s="276">
        <f t="shared" si="29"/>
        <v>0</v>
      </c>
      <c r="AJ105" s="10"/>
      <c r="AK105" s="259">
        <f t="shared" si="33"/>
        <v>0</v>
      </c>
      <c r="AL105" s="252"/>
    </row>
    <row r="106" spans="1:38" ht="14.25" customHeight="1">
      <c r="A106" s="251"/>
      <c r="B106" s="251"/>
      <c r="C106" s="251"/>
      <c r="D106" s="258"/>
      <c r="E106" s="252"/>
      <c r="F106" s="252"/>
      <c r="G106" s="252"/>
      <c r="H106" s="23">
        <f aca="true" t="shared" si="34" ref="H106:H137">E106+F106+G106</f>
        <v>0</v>
      </c>
      <c r="I106" s="252"/>
      <c r="J106" s="252"/>
      <c r="K106" s="252"/>
      <c r="L106" s="23">
        <f aca="true" t="shared" si="35" ref="L106:L137">I106+J106+K106</f>
        <v>0</v>
      </c>
      <c r="M106" s="252"/>
      <c r="N106" s="252"/>
      <c r="O106" s="252"/>
      <c r="P106" s="23">
        <f aca="true" t="shared" si="36" ref="P106:P137">M106+N106+O106</f>
        <v>0</v>
      </c>
      <c r="Q106" s="252"/>
      <c r="R106" s="252"/>
      <c r="S106" s="252"/>
      <c r="T106" s="23">
        <f aca="true" t="shared" si="37" ref="T106:T150">Q106+R106+S106</f>
        <v>0</v>
      </c>
      <c r="U106" s="252"/>
      <c r="V106" s="252"/>
      <c r="W106" s="252"/>
      <c r="X106" s="23">
        <f aca="true" t="shared" si="38" ref="X106:X150">U106+V106+W106</f>
        <v>0</v>
      </c>
      <c r="Y106" s="252"/>
      <c r="Z106" s="252"/>
      <c r="AA106" s="252"/>
      <c r="AB106" s="23">
        <f aca="true" t="shared" si="39" ref="AB106:AB150">Y106+Z106+AA106</f>
        <v>0</v>
      </c>
      <c r="AC106" s="10"/>
      <c r="AD106" s="276">
        <f t="shared" si="24"/>
        <v>0</v>
      </c>
      <c r="AE106" s="276">
        <f t="shared" si="25"/>
        <v>0</v>
      </c>
      <c r="AF106" s="276">
        <f t="shared" si="26"/>
        <v>0</v>
      </c>
      <c r="AG106" s="276">
        <f t="shared" si="27"/>
        <v>0</v>
      </c>
      <c r="AH106" s="276">
        <f t="shared" si="28"/>
        <v>0</v>
      </c>
      <c r="AI106" s="276">
        <f t="shared" si="29"/>
        <v>0</v>
      </c>
      <c r="AJ106" s="10"/>
      <c r="AK106" s="259">
        <f t="shared" si="33"/>
        <v>0</v>
      </c>
      <c r="AL106" s="252"/>
    </row>
    <row r="107" spans="1:38" ht="14.25" customHeight="1">
      <c r="A107" s="251"/>
      <c r="B107" s="251"/>
      <c r="C107" s="251"/>
      <c r="D107" s="258"/>
      <c r="E107" s="252"/>
      <c r="F107" s="252"/>
      <c r="G107" s="252"/>
      <c r="H107" s="23">
        <f t="shared" si="34"/>
        <v>0</v>
      </c>
      <c r="I107" s="252"/>
      <c r="J107" s="252"/>
      <c r="K107" s="252"/>
      <c r="L107" s="23">
        <f t="shared" si="35"/>
        <v>0</v>
      </c>
      <c r="M107" s="252"/>
      <c r="N107" s="252"/>
      <c r="O107" s="252"/>
      <c r="P107" s="23">
        <f t="shared" si="36"/>
        <v>0</v>
      </c>
      <c r="Q107" s="252"/>
      <c r="R107" s="252"/>
      <c r="S107" s="252"/>
      <c r="T107" s="23">
        <f t="shared" si="37"/>
        <v>0</v>
      </c>
      <c r="U107" s="252"/>
      <c r="V107" s="252"/>
      <c r="W107" s="252"/>
      <c r="X107" s="23">
        <f t="shared" si="38"/>
        <v>0</v>
      </c>
      <c r="Y107" s="252"/>
      <c r="Z107" s="252"/>
      <c r="AA107" s="252"/>
      <c r="AB107" s="23">
        <f t="shared" si="39"/>
        <v>0</v>
      </c>
      <c r="AC107" s="10"/>
      <c r="AD107" s="276">
        <f aca="true" t="shared" si="40" ref="AD107:AD150">H107</f>
        <v>0</v>
      </c>
      <c r="AE107" s="276">
        <f aca="true" t="shared" si="41" ref="AE107:AE150">L107</f>
        <v>0</v>
      </c>
      <c r="AF107" s="276">
        <f aca="true" t="shared" si="42" ref="AF107:AF150">P107</f>
        <v>0</v>
      </c>
      <c r="AG107" s="276">
        <f aca="true" t="shared" si="43" ref="AG107:AG150">T107</f>
        <v>0</v>
      </c>
      <c r="AH107" s="276">
        <f aca="true" t="shared" si="44" ref="AH107:AH150">X107</f>
        <v>0</v>
      </c>
      <c r="AI107" s="276">
        <f aca="true" t="shared" si="45" ref="AI107:AI150">AB107</f>
        <v>0</v>
      </c>
      <c r="AJ107" s="10"/>
      <c r="AK107" s="259">
        <f t="shared" si="33"/>
        <v>0</v>
      </c>
      <c r="AL107" s="252"/>
    </row>
    <row r="108" spans="1:38" ht="14.25" customHeight="1">
      <c r="A108" s="251"/>
      <c r="B108" s="251"/>
      <c r="C108" s="251"/>
      <c r="D108" s="258"/>
      <c r="E108" s="252"/>
      <c r="F108" s="252"/>
      <c r="G108" s="252"/>
      <c r="H108" s="23">
        <f t="shared" si="34"/>
        <v>0</v>
      </c>
      <c r="I108" s="252"/>
      <c r="J108" s="252"/>
      <c r="K108" s="252"/>
      <c r="L108" s="23">
        <f t="shared" si="35"/>
        <v>0</v>
      </c>
      <c r="M108" s="252"/>
      <c r="N108" s="252"/>
      <c r="O108" s="252"/>
      <c r="P108" s="23">
        <f t="shared" si="36"/>
        <v>0</v>
      </c>
      <c r="Q108" s="252"/>
      <c r="R108" s="252"/>
      <c r="S108" s="252"/>
      <c r="T108" s="23">
        <f t="shared" si="37"/>
        <v>0</v>
      </c>
      <c r="U108" s="252"/>
      <c r="V108" s="252"/>
      <c r="W108" s="252"/>
      <c r="X108" s="23">
        <f t="shared" si="38"/>
        <v>0</v>
      </c>
      <c r="Y108" s="252"/>
      <c r="Z108" s="252"/>
      <c r="AA108" s="252"/>
      <c r="AB108" s="23">
        <f t="shared" si="39"/>
        <v>0</v>
      </c>
      <c r="AC108" s="10"/>
      <c r="AD108" s="276">
        <f t="shared" si="40"/>
        <v>0</v>
      </c>
      <c r="AE108" s="276">
        <f t="shared" si="41"/>
        <v>0</v>
      </c>
      <c r="AF108" s="276">
        <f t="shared" si="42"/>
        <v>0</v>
      </c>
      <c r="AG108" s="276">
        <f t="shared" si="43"/>
        <v>0</v>
      </c>
      <c r="AH108" s="276">
        <f t="shared" si="44"/>
        <v>0</v>
      </c>
      <c r="AI108" s="276">
        <f t="shared" si="45"/>
        <v>0</v>
      </c>
      <c r="AJ108" s="10"/>
      <c r="AK108" s="259">
        <f t="shared" si="33"/>
        <v>0</v>
      </c>
      <c r="AL108" s="252"/>
    </row>
    <row r="109" spans="1:38" ht="14.25" customHeight="1">
      <c r="A109" s="251"/>
      <c r="B109" s="251"/>
      <c r="C109" s="251"/>
      <c r="D109" s="258"/>
      <c r="E109" s="252"/>
      <c r="F109" s="252"/>
      <c r="G109" s="252"/>
      <c r="H109" s="23">
        <f t="shared" si="34"/>
        <v>0</v>
      </c>
      <c r="I109" s="252"/>
      <c r="J109" s="252"/>
      <c r="K109" s="252"/>
      <c r="L109" s="23">
        <f t="shared" si="35"/>
        <v>0</v>
      </c>
      <c r="M109" s="252"/>
      <c r="N109" s="252"/>
      <c r="O109" s="252"/>
      <c r="P109" s="23">
        <f t="shared" si="36"/>
        <v>0</v>
      </c>
      <c r="Q109" s="252"/>
      <c r="R109" s="252"/>
      <c r="S109" s="252"/>
      <c r="T109" s="23">
        <f t="shared" si="37"/>
        <v>0</v>
      </c>
      <c r="U109" s="252"/>
      <c r="V109" s="252"/>
      <c r="W109" s="252"/>
      <c r="X109" s="23">
        <f t="shared" si="38"/>
        <v>0</v>
      </c>
      <c r="Y109" s="252"/>
      <c r="Z109" s="252"/>
      <c r="AA109" s="252"/>
      <c r="AB109" s="23">
        <f t="shared" si="39"/>
        <v>0</v>
      </c>
      <c r="AC109" s="10"/>
      <c r="AD109" s="276">
        <f t="shared" si="40"/>
        <v>0</v>
      </c>
      <c r="AE109" s="276">
        <f t="shared" si="41"/>
        <v>0</v>
      </c>
      <c r="AF109" s="276">
        <f t="shared" si="42"/>
        <v>0</v>
      </c>
      <c r="AG109" s="276">
        <f t="shared" si="43"/>
        <v>0</v>
      </c>
      <c r="AH109" s="276">
        <f t="shared" si="44"/>
        <v>0</v>
      </c>
      <c r="AI109" s="276">
        <f t="shared" si="45"/>
        <v>0</v>
      </c>
      <c r="AJ109" s="10"/>
      <c r="AK109" s="259">
        <f t="shared" si="33"/>
        <v>0</v>
      </c>
      <c r="AL109" s="252"/>
    </row>
    <row r="110" spans="1:38" ht="14.25" customHeight="1">
      <c r="A110" s="251"/>
      <c r="B110" s="251"/>
      <c r="C110" s="251"/>
      <c r="D110" s="258"/>
      <c r="E110" s="252"/>
      <c r="F110" s="252"/>
      <c r="G110" s="252"/>
      <c r="H110" s="23">
        <f t="shared" si="34"/>
        <v>0</v>
      </c>
      <c r="I110" s="252"/>
      <c r="J110" s="252"/>
      <c r="K110" s="252"/>
      <c r="L110" s="23">
        <f t="shared" si="35"/>
        <v>0</v>
      </c>
      <c r="M110" s="252"/>
      <c r="N110" s="252"/>
      <c r="O110" s="252"/>
      <c r="P110" s="23">
        <f t="shared" si="36"/>
        <v>0</v>
      </c>
      <c r="Q110" s="252"/>
      <c r="R110" s="252"/>
      <c r="S110" s="252"/>
      <c r="T110" s="23">
        <f t="shared" si="37"/>
        <v>0</v>
      </c>
      <c r="U110" s="252"/>
      <c r="V110" s="252"/>
      <c r="W110" s="252"/>
      <c r="X110" s="23">
        <f t="shared" si="38"/>
        <v>0</v>
      </c>
      <c r="Y110" s="252"/>
      <c r="Z110" s="252"/>
      <c r="AA110" s="252"/>
      <c r="AB110" s="23">
        <f t="shared" si="39"/>
        <v>0</v>
      </c>
      <c r="AC110" s="10"/>
      <c r="AD110" s="276">
        <f t="shared" si="40"/>
        <v>0</v>
      </c>
      <c r="AE110" s="276">
        <f t="shared" si="41"/>
        <v>0</v>
      </c>
      <c r="AF110" s="276">
        <f t="shared" si="42"/>
        <v>0</v>
      </c>
      <c r="AG110" s="276">
        <f t="shared" si="43"/>
        <v>0</v>
      </c>
      <c r="AH110" s="276">
        <f t="shared" si="44"/>
        <v>0</v>
      </c>
      <c r="AI110" s="276">
        <f t="shared" si="45"/>
        <v>0</v>
      </c>
      <c r="AJ110" s="10"/>
      <c r="AK110" s="259">
        <f t="shared" si="33"/>
        <v>0</v>
      </c>
      <c r="AL110" s="252"/>
    </row>
    <row r="111" spans="1:38" ht="14.25" customHeight="1">
      <c r="A111" s="251"/>
      <c r="B111" s="251"/>
      <c r="C111" s="251"/>
      <c r="D111" s="258"/>
      <c r="E111" s="252"/>
      <c r="F111" s="252"/>
      <c r="G111" s="252"/>
      <c r="H111" s="23">
        <f t="shared" si="34"/>
        <v>0</v>
      </c>
      <c r="I111" s="252"/>
      <c r="J111" s="252"/>
      <c r="K111" s="252"/>
      <c r="L111" s="23">
        <f t="shared" si="35"/>
        <v>0</v>
      </c>
      <c r="M111" s="252"/>
      <c r="N111" s="252"/>
      <c r="O111" s="252"/>
      <c r="P111" s="23">
        <f t="shared" si="36"/>
        <v>0</v>
      </c>
      <c r="Q111" s="252"/>
      <c r="R111" s="252"/>
      <c r="S111" s="252"/>
      <c r="T111" s="23">
        <f t="shared" si="37"/>
        <v>0</v>
      </c>
      <c r="U111" s="252"/>
      <c r="V111" s="252"/>
      <c r="W111" s="252"/>
      <c r="X111" s="23">
        <f t="shared" si="38"/>
        <v>0</v>
      </c>
      <c r="Y111" s="252"/>
      <c r="Z111" s="252"/>
      <c r="AA111" s="252"/>
      <c r="AB111" s="23">
        <f t="shared" si="39"/>
        <v>0</v>
      </c>
      <c r="AC111" s="10"/>
      <c r="AD111" s="276">
        <f t="shared" si="40"/>
        <v>0</v>
      </c>
      <c r="AE111" s="276">
        <f t="shared" si="41"/>
        <v>0</v>
      </c>
      <c r="AF111" s="276">
        <f t="shared" si="42"/>
        <v>0</v>
      </c>
      <c r="AG111" s="276">
        <f t="shared" si="43"/>
        <v>0</v>
      </c>
      <c r="AH111" s="276">
        <f t="shared" si="44"/>
        <v>0</v>
      </c>
      <c r="AI111" s="276">
        <f t="shared" si="45"/>
        <v>0</v>
      </c>
      <c r="AJ111" s="10"/>
      <c r="AK111" s="259">
        <f t="shared" si="33"/>
        <v>0</v>
      </c>
      <c r="AL111" s="252"/>
    </row>
    <row r="112" spans="1:38" ht="14.25" customHeight="1">
      <c r="A112" s="251"/>
      <c r="B112" s="251"/>
      <c r="C112" s="251"/>
      <c r="D112" s="258"/>
      <c r="E112" s="252"/>
      <c r="F112" s="252"/>
      <c r="G112" s="252"/>
      <c r="H112" s="23">
        <f t="shared" si="34"/>
        <v>0</v>
      </c>
      <c r="I112" s="252"/>
      <c r="J112" s="252"/>
      <c r="K112" s="252"/>
      <c r="L112" s="23">
        <f t="shared" si="35"/>
        <v>0</v>
      </c>
      <c r="M112" s="252"/>
      <c r="N112" s="252"/>
      <c r="O112" s="252"/>
      <c r="P112" s="23">
        <f t="shared" si="36"/>
        <v>0</v>
      </c>
      <c r="Q112" s="252"/>
      <c r="R112" s="252"/>
      <c r="S112" s="252"/>
      <c r="T112" s="23">
        <f t="shared" si="37"/>
        <v>0</v>
      </c>
      <c r="U112" s="252"/>
      <c r="V112" s="252"/>
      <c r="W112" s="252"/>
      <c r="X112" s="23">
        <f t="shared" si="38"/>
        <v>0</v>
      </c>
      <c r="Y112" s="252"/>
      <c r="Z112" s="252"/>
      <c r="AA112" s="252"/>
      <c r="AB112" s="23">
        <f t="shared" si="39"/>
        <v>0</v>
      </c>
      <c r="AC112" s="10"/>
      <c r="AD112" s="276">
        <f t="shared" si="40"/>
        <v>0</v>
      </c>
      <c r="AE112" s="276">
        <f t="shared" si="41"/>
        <v>0</v>
      </c>
      <c r="AF112" s="276">
        <f t="shared" si="42"/>
        <v>0</v>
      </c>
      <c r="AG112" s="276">
        <f t="shared" si="43"/>
        <v>0</v>
      </c>
      <c r="AH112" s="276">
        <f t="shared" si="44"/>
        <v>0</v>
      </c>
      <c r="AI112" s="276">
        <f t="shared" si="45"/>
        <v>0</v>
      </c>
      <c r="AJ112" s="10"/>
      <c r="AK112" s="259">
        <f t="shared" si="33"/>
        <v>0</v>
      </c>
      <c r="AL112" s="252"/>
    </row>
    <row r="113" spans="1:38" ht="14.25" customHeight="1">
      <c r="A113" s="251"/>
      <c r="B113" s="251"/>
      <c r="C113" s="251"/>
      <c r="D113" s="258"/>
      <c r="E113" s="252"/>
      <c r="F113" s="252"/>
      <c r="G113" s="252"/>
      <c r="H113" s="23">
        <f t="shared" si="34"/>
        <v>0</v>
      </c>
      <c r="I113" s="252"/>
      <c r="J113" s="252"/>
      <c r="K113" s="252"/>
      <c r="L113" s="23">
        <f t="shared" si="35"/>
        <v>0</v>
      </c>
      <c r="M113" s="252"/>
      <c r="N113" s="252"/>
      <c r="O113" s="252"/>
      <c r="P113" s="23">
        <f t="shared" si="36"/>
        <v>0</v>
      </c>
      <c r="Q113" s="252"/>
      <c r="R113" s="252"/>
      <c r="S113" s="252"/>
      <c r="T113" s="23">
        <f t="shared" si="37"/>
        <v>0</v>
      </c>
      <c r="U113" s="252"/>
      <c r="V113" s="252"/>
      <c r="W113" s="252"/>
      <c r="X113" s="23">
        <f t="shared" si="38"/>
        <v>0</v>
      </c>
      <c r="Y113" s="252"/>
      <c r="Z113" s="252"/>
      <c r="AA113" s="252"/>
      <c r="AB113" s="23">
        <f t="shared" si="39"/>
        <v>0</v>
      </c>
      <c r="AC113" s="10"/>
      <c r="AD113" s="276">
        <f t="shared" si="40"/>
        <v>0</v>
      </c>
      <c r="AE113" s="276">
        <f t="shared" si="41"/>
        <v>0</v>
      </c>
      <c r="AF113" s="276">
        <f t="shared" si="42"/>
        <v>0</v>
      </c>
      <c r="AG113" s="276">
        <f t="shared" si="43"/>
        <v>0</v>
      </c>
      <c r="AH113" s="276">
        <f t="shared" si="44"/>
        <v>0</v>
      </c>
      <c r="AI113" s="276">
        <f t="shared" si="45"/>
        <v>0</v>
      </c>
      <c r="AJ113" s="10"/>
      <c r="AK113" s="259">
        <f t="shared" si="33"/>
        <v>0</v>
      </c>
      <c r="AL113" s="252"/>
    </row>
    <row r="114" spans="1:38" ht="14.25" customHeight="1">
      <c r="A114" s="251"/>
      <c r="B114" s="251"/>
      <c r="C114" s="251"/>
      <c r="D114" s="258"/>
      <c r="E114" s="252"/>
      <c r="F114" s="252"/>
      <c r="G114" s="252"/>
      <c r="H114" s="23">
        <f t="shared" si="34"/>
        <v>0</v>
      </c>
      <c r="I114" s="252"/>
      <c r="J114" s="252"/>
      <c r="K114" s="252"/>
      <c r="L114" s="23">
        <f t="shared" si="35"/>
        <v>0</v>
      </c>
      <c r="M114" s="252"/>
      <c r="N114" s="252"/>
      <c r="O114" s="252"/>
      <c r="P114" s="23">
        <f t="shared" si="36"/>
        <v>0</v>
      </c>
      <c r="Q114" s="252"/>
      <c r="R114" s="252"/>
      <c r="S114" s="252"/>
      <c r="T114" s="23">
        <f t="shared" si="37"/>
        <v>0</v>
      </c>
      <c r="U114" s="252"/>
      <c r="V114" s="252"/>
      <c r="W114" s="252"/>
      <c r="X114" s="23">
        <f t="shared" si="38"/>
        <v>0</v>
      </c>
      <c r="Y114" s="252"/>
      <c r="Z114" s="252"/>
      <c r="AA114" s="252"/>
      <c r="AB114" s="23">
        <f t="shared" si="39"/>
        <v>0</v>
      </c>
      <c r="AC114" s="10"/>
      <c r="AD114" s="276">
        <f t="shared" si="40"/>
        <v>0</v>
      </c>
      <c r="AE114" s="276">
        <f t="shared" si="41"/>
        <v>0</v>
      </c>
      <c r="AF114" s="276">
        <f t="shared" si="42"/>
        <v>0</v>
      </c>
      <c r="AG114" s="276">
        <f t="shared" si="43"/>
        <v>0</v>
      </c>
      <c r="AH114" s="276">
        <f t="shared" si="44"/>
        <v>0</v>
      </c>
      <c r="AI114" s="276">
        <f t="shared" si="45"/>
        <v>0</v>
      </c>
      <c r="AJ114" s="10"/>
      <c r="AK114" s="259">
        <f t="shared" si="33"/>
        <v>0</v>
      </c>
      <c r="AL114" s="252"/>
    </row>
    <row r="115" spans="1:38" ht="14.25" customHeight="1">
      <c r="A115" s="251"/>
      <c r="B115" s="251"/>
      <c r="C115" s="251"/>
      <c r="D115" s="258"/>
      <c r="E115" s="252"/>
      <c r="F115" s="252"/>
      <c r="G115" s="252"/>
      <c r="H115" s="23">
        <f t="shared" si="34"/>
        <v>0</v>
      </c>
      <c r="I115" s="252"/>
      <c r="J115" s="252"/>
      <c r="K115" s="252"/>
      <c r="L115" s="23">
        <f t="shared" si="35"/>
        <v>0</v>
      </c>
      <c r="M115" s="252"/>
      <c r="N115" s="252"/>
      <c r="O115" s="252"/>
      <c r="P115" s="23">
        <f t="shared" si="36"/>
        <v>0</v>
      </c>
      <c r="Q115" s="252"/>
      <c r="R115" s="252"/>
      <c r="S115" s="252"/>
      <c r="T115" s="23">
        <f t="shared" si="37"/>
        <v>0</v>
      </c>
      <c r="U115" s="252"/>
      <c r="V115" s="252"/>
      <c r="W115" s="252"/>
      <c r="X115" s="23">
        <f t="shared" si="38"/>
        <v>0</v>
      </c>
      <c r="Y115" s="252"/>
      <c r="Z115" s="252"/>
      <c r="AA115" s="252"/>
      <c r="AB115" s="23">
        <f t="shared" si="39"/>
        <v>0</v>
      </c>
      <c r="AC115" s="10"/>
      <c r="AD115" s="276">
        <f t="shared" si="40"/>
        <v>0</v>
      </c>
      <c r="AE115" s="276">
        <f t="shared" si="41"/>
        <v>0</v>
      </c>
      <c r="AF115" s="276">
        <f t="shared" si="42"/>
        <v>0</v>
      </c>
      <c r="AG115" s="276">
        <f t="shared" si="43"/>
        <v>0</v>
      </c>
      <c r="AH115" s="276">
        <f t="shared" si="44"/>
        <v>0</v>
      </c>
      <c r="AI115" s="276">
        <f t="shared" si="45"/>
        <v>0</v>
      </c>
      <c r="AJ115" s="10"/>
      <c r="AK115" s="259">
        <f t="shared" si="33"/>
        <v>0</v>
      </c>
      <c r="AL115" s="252"/>
    </row>
    <row r="116" spans="1:38" ht="14.25" customHeight="1">
      <c r="A116" s="251"/>
      <c r="B116" s="251"/>
      <c r="C116" s="251"/>
      <c r="D116" s="258"/>
      <c r="E116" s="252"/>
      <c r="F116" s="252"/>
      <c r="G116" s="252"/>
      <c r="H116" s="23">
        <f t="shared" si="34"/>
        <v>0</v>
      </c>
      <c r="I116" s="252"/>
      <c r="J116" s="252"/>
      <c r="K116" s="252"/>
      <c r="L116" s="23">
        <f t="shared" si="35"/>
        <v>0</v>
      </c>
      <c r="M116" s="252"/>
      <c r="N116" s="252"/>
      <c r="O116" s="252"/>
      <c r="P116" s="23">
        <f t="shared" si="36"/>
        <v>0</v>
      </c>
      <c r="Q116" s="252"/>
      <c r="R116" s="252"/>
      <c r="S116" s="252"/>
      <c r="T116" s="23">
        <f t="shared" si="37"/>
        <v>0</v>
      </c>
      <c r="U116" s="252"/>
      <c r="V116" s="252"/>
      <c r="W116" s="252"/>
      <c r="X116" s="23">
        <f t="shared" si="38"/>
        <v>0</v>
      </c>
      <c r="Y116" s="252"/>
      <c r="Z116" s="252"/>
      <c r="AA116" s="252"/>
      <c r="AB116" s="23">
        <f t="shared" si="39"/>
        <v>0</v>
      </c>
      <c r="AC116" s="10"/>
      <c r="AD116" s="276">
        <f t="shared" si="40"/>
        <v>0</v>
      </c>
      <c r="AE116" s="276">
        <f t="shared" si="41"/>
        <v>0</v>
      </c>
      <c r="AF116" s="276">
        <f t="shared" si="42"/>
        <v>0</v>
      </c>
      <c r="AG116" s="276">
        <f t="shared" si="43"/>
        <v>0</v>
      </c>
      <c r="AH116" s="276">
        <f t="shared" si="44"/>
        <v>0</v>
      </c>
      <c r="AI116" s="276">
        <f t="shared" si="45"/>
        <v>0</v>
      </c>
      <c r="AJ116" s="10"/>
      <c r="AK116" s="259">
        <f t="shared" si="33"/>
        <v>0</v>
      </c>
      <c r="AL116" s="252"/>
    </row>
    <row r="117" spans="1:38" ht="14.25" customHeight="1">
      <c r="A117" s="251"/>
      <c r="B117" s="251"/>
      <c r="C117" s="251"/>
      <c r="D117" s="258"/>
      <c r="E117" s="252"/>
      <c r="F117" s="252"/>
      <c r="G117" s="252"/>
      <c r="H117" s="23">
        <f t="shared" si="34"/>
        <v>0</v>
      </c>
      <c r="I117" s="252"/>
      <c r="J117" s="252"/>
      <c r="K117" s="252"/>
      <c r="L117" s="23">
        <f t="shared" si="35"/>
        <v>0</v>
      </c>
      <c r="M117" s="252"/>
      <c r="N117" s="252"/>
      <c r="O117" s="252"/>
      <c r="P117" s="23">
        <f t="shared" si="36"/>
        <v>0</v>
      </c>
      <c r="Q117" s="252"/>
      <c r="R117" s="252"/>
      <c r="S117" s="252"/>
      <c r="T117" s="23">
        <f t="shared" si="37"/>
        <v>0</v>
      </c>
      <c r="U117" s="252"/>
      <c r="V117" s="252"/>
      <c r="W117" s="252"/>
      <c r="X117" s="23">
        <f t="shared" si="38"/>
        <v>0</v>
      </c>
      <c r="Y117" s="252"/>
      <c r="Z117" s="252"/>
      <c r="AA117" s="252"/>
      <c r="AB117" s="23">
        <f t="shared" si="39"/>
        <v>0</v>
      </c>
      <c r="AC117" s="10"/>
      <c r="AD117" s="276">
        <f t="shared" si="40"/>
        <v>0</v>
      </c>
      <c r="AE117" s="276">
        <f t="shared" si="41"/>
        <v>0</v>
      </c>
      <c r="AF117" s="276">
        <f t="shared" si="42"/>
        <v>0</v>
      </c>
      <c r="AG117" s="276">
        <f t="shared" si="43"/>
        <v>0</v>
      </c>
      <c r="AH117" s="276">
        <f t="shared" si="44"/>
        <v>0</v>
      </c>
      <c r="AI117" s="276">
        <f t="shared" si="45"/>
        <v>0</v>
      </c>
      <c r="AJ117" s="10"/>
      <c r="AK117" s="259">
        <f t="shared" si="33"/>
        <v>0</v>
      </c>
      <c r="AL117" s="252"/>
    </row>
    <row r="118" spans="1:38" ht="14.25" customHeight="1">
      <c r="A118" s="251"/>
      <c r="B118" s="251"/>
      <c r="C118" s="251"/>
      <c r="D118" s="258"/>
      <c r="E118" s="252"/>
      <c r="F118" s="252"/>
      <c r="G118" s="252"/>
      <c r="H118" s="23">
        <f t="shared" si="34"/>
        <v>0</v>
      </c>
      <c r="I118" s="252"/>
      <c r="J118" s="252"/>
      <c r="K118" s="252"/>
      <c r="L118" s="23">
        <f t="shared" si="35"/>
        <v>0</v>
      </c>
      <c r="M118" s="252"/>
      <c r="N118" s="252"/>
      <c r="O118" s="252"/>
      <c r="P118" s="23">
        <f t="shared" si="36"/>
        <v>0</v>
      </c>
      <c r="Q118" s="252"/>
      <c r="R118" s="252"/>
      <c r="S118" s="252"/>
      <c r="T118" s="23">
        <f t="shared" si="37"/>
        <v>0</v>
      </c>
      <c r="U118" s="252"/>
      <c r="V118" s="252"/>
      <c r="W118" s="252"/>
      <c r="X118" s="23">
        <f t="shared" si="38"/>
        <v>0</v>
      </c>
      <c r="Y118" s="252"/>
      <c r="Z118" s="252"/>
      <c r="AA118" s="252"/>
      <c r="AB118" s="23">
        <f t="shared" si="39"/>
        <v>0</v>
      </c>
      <c r="AC118" s="10"/>
      <c r="AD118" s="276">
        <f t="shared" si="40"/>
        <v>0</v>
      </c>
      <c r="AE118" s="276">
        <f t="shared" si="41"/>
        <v>0</v>
      </c>
      <c r="AF118" s="276">
        <f t="shared" si="42"/>
        <v>0</v>
      </c>
      <c r="AG118" s="276">
        <f t="shared" si="43"/>
        <v>0</v>
      </c>
      <c r="AH118" s="276">
        <f t="shared" si="44"/>
        <v>0</v>
      </c>
      <c r="AI118" s="276">
        <f t="shared" si="45"/>
        <v>0</v>
      </c>
      <c r="AJ118" s="10"/>
      <c r="AK118" s="259">
        <f t="shared" si="33"/>
        <v>0</v>
      </c>
      <c r="AL118" s="252"/>
    </row>
    <row r="119" spans="1:38" ht="14.25" customHeight="1">
      <c r="A119" s="251"/>
      <c r="B119" s="251"/>
      <c r="C119" s="251"/>
      <c r="D119" s="258"/>
      <c r="E119" s="252"/>
      <c r="F119" s="252"/>
      <c r="G119" s="252"/>
      <c r="H119" s="23">
        <f t="shared" si="34"/>
        <v>0</v>
      </c>
      <c r="I119" s="252"/>
      <c r="J119" s="252"/>
      <c r="K119" s="252"/>
      <c r="L119" s="23">
        <f t="shared" si="35"/>
        <v>0</v>
      </c>
      <c r="M119" s="252"/>
      <c r="N119" s="252"/>
      <c r="O119" s="252"/>
      <c r="P119" s="23">
        <f t="shared" si="36"/>
        <v>0</v>
      </c>
      <c r="Q119" s="252"/>
      <c r="R119" s="252"/>
      <c r="S119" s="252"/>
      <c r="T119" s="23">
        <f t="shared" si="37"/>
        <v>0</v>
      </c>
      <c r="U119" s="252"/>
      <c r="V119" s="252"/>
      <c r="W119" s="252"/>
      <c r="X119" s="23">
        <f t="shared" si="38"/>
        <v>0</v>
      </c>
      <c r="Y119" s="252"/>
      <c r="Z119" s="252"/>
      <c r="AA119" s="252"/>
      <c r="AB119" s="23">
        <f t="shared" si="39"/>
        <v>0</v>
      </c>
      <c r="AC119" s="10"/>
      <c r="AD119" s="276">
        <f t="shared" si="40"/>
        <v>0</v>
      </c>
      <c r="AE119" s="276">
        <f t="shared" si="41"/>
        <v>0</v>
      </c>
      <c r="AF119" s="276">
        <f t="shared" si="42"/>
        <v>0</v>
      </c>
      <c r="AG119" s="276">
        <f t="shared" si="43"/>
        <v>0</v>
      </c>
      <c r="AH119" s="276">
        <f t="shared" si="44"/>
        <v>0</v>
      </c>
      <c r="AI119" s="276">
        <f t="shared" si="45"/>
        <v>0</v>
      </c>
      <c r="AJ119" s="10"/>
      <c r="AK119" s="259">
        <f t="shared" si="33"/>
        <v>0</v>
      </c>
      <c r="AL119" s="252"/>
    </row>
    <row r="120" spans="1:38" ht="14.25" customHeight="1">
      <c r="A120" s="251"/>
      <c r="B120" s="251"/>
      <c r="C120" s="251"/>
      <c r="D120" s="258"/>
      <c r="E120" s="252"/>
      <c r="F120" s="252"/>
      <c r="G120" s="252"/>
      <c r="H120" s="23">
        <f t="shared" si="34"/>
        <v>0</v>
      </c>
      <c r="I120" s="252"/>
      <c r="J120" s="252"/>
      <c r="K120" s="252"/>
      <c r="L120" s="23">
        <f t="shared" si="35"/>
        <v>0</v>
      </c>
      <c r="M120" s="252"/>
      <c r="N120" s="252"/>
      <c r="O120" s="252"/>
      <c r="P120" s="23">
        <f t="shared" si="36"/>
        <v>0</v>
      </c>
      <c r="Q120" s="252"/>
      <c r="R120" s="252"/>
      <c r="S120" s="252"/>
      <c r="T120" s="23">
        <f t="shared" si="37"/>
        <v>0</v>
      </c>
      <c r="U120" s="252"/>
      <c r="V120" s="252"/>
      <c r="W120" s="252"/>
      <c r="X120" s="23">
        <f t="shared" si="38"/>
        <v>0</v>
      </c>
      <c r="Y120" s="252"/>
      <c r="Z120" s="252"/>
      <c r="AA120" s="252"/>
      <c r="AB120" s="23">
        <f t="shared" si="39"/>
        <v>0</v>
      </c>
      <c r="AC120" s="10"/>
      <c r="AD120" s="276">
        <f t="shared" si="40"/>
        <v>0</v>
      </c>
      <c r="AE120" s="276">
        <f t="shared" si="41"/>
        <v>0</v>
      </c>
      <c r="AF120" s="276">
        <f t="shared" si="42"/>
        <v>0</v>
      </c>
      <c r="AG120" s="276">
        <f t="shared" si="43"/>
        <v>0</v>
      </c>
      <c r="AH120" s="276">
        <f t="shared" si="44"/>
        <v>0</v>
      </c>
      <c r="AI120" s="276">
        <f t="shared" si="45"/>
        <v>0</v>
      </c>
      <c r="AJ120" s="10"/>
      <c r="AK120" s="259">
        <f t="shared" si="33"/>
        <v>0</v>
      </c>
      <c r="AL120" s="252"/>
    </row>
    <row r="121" spans="1:38" ht="14.25" customHeight="1">
      <c r="A121" s="251"/>
      <c r="B121" s="251"/>
      <c r="C121" s="251"/>
      <c r="D121" s="258"/>
      <c r="E121" s="252"/>
      <c r="F121" s="252"/>
      <c r="G121" s="252"/>
      <c r="H121" s="23">
        <f t="shared" si="34"/>
        <v>0</v>
      </c>
      <c r="I121" s="252"/>
      <c r="J121" s="252"/>
      <c r="K121" s="252"/>
      <c r="L121" s="23">
        <f t="shared" si="35"/>
        <v>0</v>
      </c>
      <c r="M121" s="252"/>
      <c r="N121" s="252"/>
      <c r="O121" s="252"/>
      <c r="P121" s="23">
        <f t="shared" si="36"/>
        <v>0</v>
      </c>
      <c r="Q121" s="252"/>
      <c r="R121" s="252"/>
      <c r="S121" s="252"/>
      <c r="T121" s="23">
        <f t="shared" si="37"/>
        <v>0</v>
      </c>
      <c r="U121" s="252"/>
      <c r="V121" s="252"/>
      <c r="W121" s="252"/>
      <c r="X121" s="23">
        <f t="shared" si="38"/>
        <v>0</v>
      </c>
      <c r="Y121" s="252"/>
      <c r="Z121" s="252"/>
      <c r="AA121" s="252"/>
      <c r="AB121" s="23">
        <f t="shared" si="39"/>
        <v>0</v>
      </c>
      <c r="AC121" s="10"/>
      <c r="AD121" s="276">
        <f t="shared" si="40"/>
        <v>0</v>
      </c>
      <c r="AE121" s="276">
        <f t="shared" si="41"/>
        <v>0</v>
      </c>
      <c r="AF121" s="276">
        <f t="shared" si="42"/>
        <v>0</v>
      </c>
      <c r="AG121" s="276">
        <f t="shared" si="43"/>
        <v>0</v>
      </c>
      <c r="AH121" s="276">
        <f t="shared" si="44"/>
        <v>0</v>
      </c>
      <c r="AI121" s="276">
        <f t="shared" si="45"/>
        <v>0</v>
      </c>
      <c r="AJ121" s="10"/>
      <c r="AK121" s="259">
        <f t="shared" si="33"/>
        <v>0</v>
      </c>
      <c r="AL121" s="252"/>
    </row>
    <row r="122" spans="1:38" ht="14.25" customHeight="1">
      <c r="A122" s="251"/>
      <c r="B122" s="251"/>
      <c r="C122" s="251"/>
      <c r="D122" s="258"/>
      <c r="E122" s="252"/>
      <c r="F122" s="252"/>
      <c r="G122" s="252"/>
      <c r="H122" s="23">
        <f t="shared" si="34"/>
        <v>0</v>
      </c>
      <c r="I122" s="252"/>
      <c r="J122" s="252"/>
      <c r="K122" s="252"/>
      <c r="L122" s="23">
        <f t="shared" si="35"/>
        <v>0</v>
      </c>
      <c r="M122" s="252"/>
      <c r="N122" s="252"/>
      <c r="O122" s="252"/>
      <c r="P122" s="23">
        <f t="shared" si="36"/>
        <v>0</v>
      </c>
      <c r="Q122" s="252"/>
      <c r="R122" s="252"/>
      <c r="S122" s="252"/>
      <c r="T122" s="23">
        <f t="shared" si="37"/>
        <v>0</v>
      </c>
      <c r="U122" s="252"/>
      <c r="V122" s="252"/>
      <c r="W122" s="252"/>
      <c r="X122" s="23">
        <f t="shared" si="38"/>
        <v>0</v>
      </c>
      <c r="Y122" s="252"/>
      <c r="Z122" s="252"/>
      <c r="AA122" s="252"/>
      <c r="AB122" s="23">
        <f t="shared" si="39"/>
        <v>0</v>
      </c>
      <c r="AC122" s="10"/>
      <c r="AD122" s="276">
        <f t="shared" si="40"/>
        <v>0</v>
      </c>
      <c r="AE122" s="276">
        <f t="shared" si="41"/>
        <v>0</v>
      </c>
      <c r="AF122" s="276">
        <f t="shared" si="42"/>
        <v>0</v>
      </c>
      <c r="AG122" s="276">
        <f t="shared" si="43"/>
        <v>0</v>
      </c>
      <c r="AH122" s="276">
        <f t="shared" si="44"/>
        <v>0</v>
      </c>
      <c r="AI122" s="276">
        <f t="shared" si="45"/>
        <v>0</v>
      </c>
      <c r="AJ122" s="10"/>
      <c r="AK122" s="259">
        <f t="shared" si="33"/>
        <v>0</v>
      </c>
      <c r="AL122" s="252"/>
    </row>
    <row r="123" spans="1:38" ht="14.25" customHeight="1">
      <c r="A123" s="251"/>
      <c r="B123" s="251"/>
      <c r="C123" s="251"/>
      <c r="D123" s="258"/>
      <c r="E123" s="252"/>
      <c r="F123" s="252"/>
      <c r="G123" s="252"/>
      <c r="H123" s="23">
        <f t="shared" si="34"/>
        <v>0</v>
      </c>
      <c r="I123" s="252"/>
      <c r="J123" s="252"/>
      <c r="K123" s="252"/>
      <c r="L123" s="23">
        <f t="shared" si="35"/>
        <v>0</v>
      </c>
      <c r="M123" s="252"/>
      <c r="N123" s="252"/>
      <c r="O123" s="252"/>
      <c r="P123" s="23">
        <f t="shared" si="36"/>
        <v>0</v>
      </c>
      <c r="Q123" s="252"/>
      <c r="R123" s="252"/>
      <c r="S123" s="252"/>
      <c r="T123" s="23">
        <f t="shared" si="37"/>
        <v>0</v>
      </c>
      <c r="U123" s="252"/>
      <c r="V123" s="252"/>
      <c r="W123" s="252"/>
      <c r="X123" s="23">
        <f t="shared" si="38"/>
        <v>0</v>
      </c>
      <c r="Y123" s="252"/>
      <c r="Z123" s="252"/>
      <c r="AA123" s="252"/>
      <c r="AB123" s="23">
        <f t="shared" si="39"/>
        <v>0</v>
      </c>
      <c r="AC123" s="10"/>
      <c r="AD123" s="276">
        <f t="shared" si="40"/>
        <v>0</v>
      </c>
      <c r="AE123" s="276">
        <f t="shared" si="41"/>
        <v>0</v>
      </c>
      <c r="AF123" s="276">
        <f t="shared" si="42"/>
        <v>0</v>
      </c>
      <c r="AG123" s="276">
        <f t="shared" si="43"/>
        <v>0</v>
      </c>
      <c r="AH123" s="276">
        <f t="shared" si="44"/>
        <v>0</v>
      </c>
      <c r="AI123" s="276">
        <f t="shared" si="45"/>
        <v>0</v>
      </c>
      <c r="AJ123" s="10"/>
      <c r="AK123" s="259">
        <f t="shared" si="33"/>
        <v>0</v>
      </c>
      <c r="AL123" s="252"/>
    </row>
    <row r="124" spans="1:38" ht="14.25" customHeight="1">
      <c r="A124" s="251"/>
      <c r="B124" s="251"/>
      <c r="C124" s="251"/>
      <c r="D124" s="258"/>
      <c r="E124" s="252"/>
      <c r="F124" s="252"/>
      <c r="G124" s="252"/>
      <c r="H124" s="23">
        <f t="shared" si="34"/>
        <v>0</v>
      </c>
      <c r="I124" s="252"/>
      <c r="J124" s="252"/>
      <c r="K124" s="252"/>
      <c r="L124" s="23">
        <f t="shared" si="35"/>
        <v>0</v>
      </c>
      <c r="M124" s="252"/>
      <c r="N124" s="252"/>
      <c r="O124" s="252"/>
      <c r="P124" s="23">
        <f t="shared" si="36"/>
        <v>0</v>
      </c>
      <c r="Q124" s="252"/>
      <c r="R124" s="252"/>
      <c r="S124" s="252"/>
      <c r="T124" s="23">
        <f t="shared" si="37"/>
        <v>0</v>
      </c>
      <c r="U124" s="252"/>
      <c r="V124" s="252"/>
      <c r="W124" s="252"/>
      <c r="X124" s="23">
        <f t="shared" si="38"/>
        <v>0</v>
      </c>
      <c r="Y124" s="252"/>
      <c r="Z124" s="252"/>
      <c r="AA124" s="252"/>
      <c r="AB124" s="23">
        <f t="shared" si="39"/>
        <v>0</v>
      </c>
      <c r="AC124" s="10"/>
      <c r="AD124" s="276">
        <f t="shared" si="40"/>
        <v>0</v>
      </c>
      <c r="AE124" s="276">
        <f t="shared" si="41"/>
        <v>0</v>
      </c>
      <c r="AF124" s="276">
        <f t="shared" si="42"/>
        <v>0</v>
      </c>
      <c r="AG124" s="276">
        <f t="shared" si="43"/>
        <v>0</v>
      </c>
      <c r="AH124" s="276">
        <f t="shared" si="44"/>
        <v>0</v>
      </c>
      <c r="AI124" s="276">
        <f t="shared" si="45"/>
        <v>0</v>
      </c>
      <c r="AJ124" s="10"/>
      <c r="AK124" s="259">
        <f t="shared" si="33"/>
        <v>0</v>
      </c>
      <c r="AL124" s="252"/>
    </row>
    <row r="125" spans="1:38" ht="14.25" customHeight="1">
      <c r="A125" s="251"/>
      <c r="B125" s="251"/>
      <c r="C125" s="251"/>
      <c r="D125" s="258"/>
      <c r="E125" s="252"/>
      <c r="F125" s="252"/>
      <c r="G125" s="252"/>
      <c r="H125" s="23">
        <f t="shared" si="34"/>
        <v>0</v>
      </c>
      <c r="I125" s="252"/>
      <c r="J125" s="252"/>
      <c r="K125" s="252"/>
      <c r="L125" s="23">
        <f t="shared" si="35"/>
        <v>0</v>
      </c>
      <c r="M125" s="252"/>
      <c r="N125" s="252"/>
      <c r="O125" s="252"/>
      <c r="P125" s="23">
        <f t="shared" si="36"/>
        <v>0</v>
      </c>
      <c r="Q125" s="252"/>
      <c r="R125" s="252"/>
      <c r="S125" s="252"/>
      <c r="T125" s="23">
        <f t="shared" si="37"/>
        <v>0</v>
      </c>
      <c r="U125" s="252"/>
      <c r="V125" s="252"/>
      <c r="W125" s="252"/>
      <c r="X125" s="23">
        <f t="shared" si="38"/>
        <v>0</v>
      </c>
      <c r="Y125" s="252"/>
      <c r="Z125" s="252"/>
      <c r="AA125" s="252"/>
      <c r="AB125" s="23">
        <f t="shared" si="39"/>
        <v>0</v>
      </c>
      <c r="AC125" s="10"/>
      <c r="AD125" s="276">
        <f t="shared" si="40"/>
        <v>0</v>
      </c>
      <c r="AE125" s="276">
        <f t="shared" si="41"/>
        <v>0</v>
      </c>
      <c r="AF125" s="276">
        <f t="shared" si="42"/>
        <v>0</v>
      </c>
      <c r="AG125" s="276">
        <f t="shared" si="43"/>
        <v>0</v>
      </c>
      <c r="AH125" s="276">
        <f t="shared" si="44"/>
        <v>0</v>
      </c>
      <c r="AI125" s="276">
        <f t="shared" si="45"/>
        <v>0</v>
      </c>
      <c r="AJ125" s="10"/>
      <c r="AK125" s="259">
        <f t="shared" si="33"/>
        <v>0</v>
      </c>
      <c r="AL125" s="252"/>
    </row>
    <row r="126" spans="1:38" ht="14.25" customHeight="1">
      <c r="A126" s="251"/>
      <c r="B126" s="251"/>
      <c r="C126" s="251"/>
      <c r="D126" s="258"/>
      <c r="E126" s="252"/>
      <c r="F126" s="252"/>
      <c r="G126" s="252"/>
      <c r="H126" s="23">
        <f t="shared" si="34"/>
        <v>0</v>
      </c>
      <c r="I126" s="252"/>
      <c r="J126" s="252"/>
      <c r="K126" s="252"/>
      <c r="L126" s="23">
        <f t="shared" si="35"/>
        <v>0</v>
      </c>
      <c r="M126" s="252"/>
      <c r="N126" s="252"/>
      <c r="O126" s="252"/>
      <c r="P126" s="23">
        <f t="shared" si="36"/>
        <v>0</v>
      </c>
      <c r="Q126" s="252"/>
      <c r="R126" s="252"/>
      <c r="S126" s="252"/>
      <c r="T126" s="23">
        <f t="shared" si="37"/>
        <v>0</v>
      </c>
      <c r="U126" s="252"/>
      <c r="V126" s="252"/>
      <c r="W126" s="252"/>
      <c r="X126" s="23">
        <f t="shared" si="38"/>
        <v>0</v>
      </c>
      <c r="Y126" s="252"/>
      <c r="Z126" s="252"/>
      <c r="AA126" s="252"/>
      <c r="AB126" s="23">
        <f t="shared" si="39"/>
        <v>0</v>
      </c>
      <c r="AC126" s="10"/>
      <c r="AD126" s="276">
        <f t="shared" si="40"/>
        <v>0</v>
      </c>
      <c r="AE126" s="276">
        <f t="shared" si="41"/>
        <v>0</v>
      </c>
      <c r="AF126" s="276">
        <f t="shared" si="42"/>
        <v>0</v>
      </c>
      <c r="AG126" s="276">
        <f t="shared" si="43"/>
        <v>0</v>
      </c>
      <c r="AH126" s="276">
        <f t="shared" si="44"/>
        <v>0</v>
      </c>
      <c r="AI126" s="276">
        <f t="shared" si="45"/>
        <v>0</v>
      </c>
      <c r="AJ126" s="10"/>
      <c r="AK126" s="259">
        <f t="shared" si="33"/>
        <v>0</v>
      </c>
      <c r="AL126" s="252"/>
    </row>
    <row r="127" spans="1:38" ht="14.25" customHeight="1">
      <c r="A127" s="251"/>
      <c r="B127" s="251"/>
      <c r="C127" s="251"/>
      <c r="D127" s="258"/>
      <c r="E127" s="252"/>
      <c r="F127" s="252"/>
      <c r="G127" s="252"/>
      <c r="H127" s="23">
        <f t="shared" si="34"/>
        <v>0</v>
      </c>
      <c r="I127" s="252"/>
      <c r="J127" s="252"/>
      <c r="K127" s="252"/>
      <c r="L127" s="23">
        <f t="shared" si="35"/>
        <v>0</v>
      </c>
      <c r="M127" s="252"/>
      <c r="N127" s="252"/>
      <c r="O127" s="252"/>
      <c r="P127" s="23">
        <f t="shared" si="36"/>
        <v>0</v>
      </c>
      <c r="Q127" s="252"/>
      <c r="R127" s="252"/>
      <c r="S127" s="252"/>
      <c r="T127" s="23">
        <f t="shared" si="37"/>
        <v>0</v>
      </c>
      <c r="U127" s="252"/>
      <c r="V127" s="252"/>
      <c r="W127" s="252"/>
      <c r="X127" s="23">
        <f t="shared" si="38"/>
        <v>0</v>
      </c>
      <c r="Y127" s="252"/>
      <c r="Z127" s="252"/>
      <c r="AA127" s="252"/>
      <c r="AB127" s="23">
        <f t="shared" si="39"/>
        <v>0</v>
      </c>
      <c r="AC127" s="10"/>
      <c r="AD127" s="276">
        <f t="shared" si="40"/>
        <v>0</v>
      </c>
      <c r="AE127" s="276">
        <f t="shared" si="41"/>
        <v>0</v>
      </c>
      <c r="AF127" s="276">
        <f t="shared" si="42"/>
        <v>0</v>
      </c>
      <c r="AG127" s="276">
        <f t="shared" si="43"/>
        <v>0</v>
      </c>
      <c r="AH127" s="276">
        <f t="shared" si="44"/>
        <v>0</v>
      </c>
      <c r="AI127" s="276">
        <f t="shared" si="45"/>
        <v>0</v>
      </c>
      <c r="AJ127" s="10"/>
      <c r="AK127" s="259">
        <f t="shared" si="33"/>
        <v>0</v>
      </c>
      <c r="AL127" s="252"/>
    </row>
    <row r="128" spans="1:38" ht="14.25" customHeight="1">
      <c r="A128" s="251"/>
      <c r="B128" s="251"/>
      <c r="C128" s="251"/>
      <c r="D128" s="258"/>
      <c r="E128" s="252"/>
      <c r="F128" s="252"/>
      <c r="G128" s="252"/>
      <c r="H128" s="23">
        <f t="shared" si="34"/>
        <v>0</v>
      </c>
      <c r="I128" s="252"/>
      <c r="J128" s="252"/>
      <c r="K128" s="252"/>
      <c r="L128" s="23">
        <f t="shared" si="35"/>
        <v>0</v>
      </c>
      <c r="M128" s="252"/>
      <c r="N128" s="252"/>
      <c r="O128" s="252"/>
      <c r="P128" s="23">
        <f t="shared" si="36"/>
        <v>0</v>
      </c>
      <c r="Q128" s="252"/>
      <c r="R128" s="252"/>
      <c r="S128" s="252"/>
      <c r="T128" s="23">
        <f t="shared" si="37"/>
        <v>0</v>
      </c>
      <c r="U128" s="252"/>
      <c r="V128" s="252"/>
      <c r="W128" s="252"/>
      <c r="X128" s="23">
        <f t="shared" si="38"/>
        <v>0</v>
      </c>
      <c r="Y128" s="252"/>
      <c r="Z128" s="252"/>
      <c r="AA128" s="252"/>
      <c r="AB128" s="23">
        <f t="shared" si="39"/>
        <v>0</v>
      </c>
      <c r="AC128" s="10"/>
      <c r="AD128" s="276">
        <f t="shared" si="40"/>
        <v>0</v>
      </c>
      <c r="AE128" s="276">
        <f t="shared" si="41"/>
        <v>0</v>
      </c>
      <c r="AF128" s="276">
        <f t="shared" si="42"/>
        <v>0</v>
      </c>
      <c r="AG128" s="276">
        <f t="shared" si="43"/>
        <v>0</v>
      </c>
      <c r="AH128" s="276">
        <f t="shared" si="44"/>
        <v>0</v>
      </c>
      <c r="AI128" s="276">
        <f t="shared" si="45"/>
        <v>0</v>
      </c>
      <c r="AJ128" s="10"/>
      <c r="AK128" s="259">
        <f t="shared" si="33"/>
        <v>0</v>
      </c>
      <c r="AL128" s="252"/>
    </row>
    <row r="129" spans="1:38" ht="14.25" customHeight="1">
      <c r="A129" s="251"/>
      <c r="B129" s="251"/>
      <c r="C129" s="251"/>
      <c r="D129" s="258"/>
      <c r="E129" s="252"/>
      <c r="F129" s="252"/>
      <c r="G129" s="252"/>
      <c r="H129" s="23">
        <f t="shared" si="34"/>
        <v>0</v>
      </c>
      <c r="I129" s="252"/>
      <c r="J129" s="252"/>
      <c r="K129" s="252"/>
      <c r="L129" s="23">
        <f t="shared" si="35"/>
        <v>0</v>
      </c>
      <c r="M129" s="252"/>
      <c r="N129" s="252"/>
      <c r="O129" s="252"/>
      <c r="P129" s="23">
        <f t="shared" si="36"/>
        <v>0</v>
      </c>
      <c r="Q129" s="252"/>
      <c r="R129" s="252"/>
      <c r="S129" s="252"/>
      <c r="T129" s="23">
        <f t="shared" si="37"/>
        <v>0</v>
      </c>
      <c r="U129" s="252"/>
      <c r="V129" s="252"/>
      <c r="W129" s="252"/>
      <c r="X129" s="23">
        <f t="shared" si="38"/>
        <v>0</v>
      </c>
      <c r="Y129" s="252"/>
      <c r="Z129" s="252"/>
      <c r="AA129" s="252"/>
      <c r="AB129" s="23">
        <f t="shared" si="39"/>
        <v>0</v>
      </c>
      <c r="AC129" s="10"/>
      <c r="AD129" s="276">
        <f t="shared" si="40"/>
        <v>0</v>
      </c>
      <c r="AE129" s="276">
        <f t="shared" si="41"/>
        <v>0</v>
      </c>
      <c r="AF129" s="276">
        <f t="shared" si="42"/>
        <v>0</v>
      </c>
      <c r="AG129" s="276">
        <f t="shared" si="43"/>
        <v>0</v>
      </c>
      <c r="AH129" s="276">
        <f t="shared" si="44"/>
        <v>0</v>
      </c>
      <c r="AI129" s="276">
        <f t="shared" si="45"/>
        <v>0</v>
      </c>
      <c r="AJ129" s="10"/>
      <c r="AK129" s="259">
        <f t="shared" si="33"/>
        <v>0</v>
      </c>
      <c r="AL129" s="252"/>
    </row>
    <row r="130" spans="1:38" ht="14.25" customHeight="1">
      <c r="A130" s="251"/>
      <c r="B130" s="251"/>
      <c r="C130" s="251"/>
      <c r="D130" s="258"/>
      <c r="E130" s="252"/>
      <c r="F130" s="252"/>
      <c r="G130" s="252"/>
      <c r="H130" s="23">
        <f t="shared" si="34"/>
        <v>0</v>
      </c>
      <c r="I130" s="252"/>
      <c r="J130" s="252"/>
      <c r="K130" s="252"/>
      <c r="L130" s="23">
        <f t="shared" si="35"/>
        <v>0</v>
      </c>
      <c r="M130" s="252"/>
      <c r="N130" s="252"/>
      <c r="O130" s="252"/>
      <c r="P130" s="23">
        <f t="shared" si="36"/>
        <v>0</v>
      </c>
      <c r="Q130" s="252"/>
      <c r="R130" s="252"/>
      <c r="S130" s="252"/>
      <c r="T130" s="23">
        <f t="shared" si="37"/>
        <v>0</v>
      </c>
      <c r="U130" s="252"/>
      <c r="V130" s="252"/>
      <c r="W130" s="252"/>
      <c r="X130" s="23">
        <f t="shared" si="38"/>
        <v>0</v>
      </c>
      <c r="Y130" s="252"/>
      <c r="Z130" s="252"/>
      <c r="AA130" s="252"/>
      <c r="AB130" s="23">
        <f t="shared" si="39"/>
        <v>0</v>
      </c>
      <c r="AC130" s="10"/>
      <c r="AD130" s="276">
        <f t="shared" si="40"/>
        <v>0</v>
      </c>
      <c r="AE130" s="276">
        <f t="shared" si="41"/>
        <v>0</v>
      </c>
      <c r="AF130" s="276">
        <f t="shared" si="42"/>
        <v>0</v>
      </c>
      <c r="AG130" s="276">
        <f t="shared" si="43"/>
        <v>0</v>
      </c>
      <c r="AH130" s="276">
        <f t="shared" si="44"/>
        <v>0</v>
      </c>
      <c r="AI130" s="276">
        <f t="shared" si="45"/>
        <v>0</v>
      </c>
      <c r="AJ130" s="10"/>
      <c r="AK130" s="259">
        <f t="shared" si="33"/>
        <v>0</v>
      </c>
      <c r="AL130" s="252"/>
    </row>
    <row r="131" spans="1:38" ht="14.25" customHeight="1">
      <c r="A131" s="251"/>
      <c r="B131" s="251"/>
      <c r="C131" s="251"/>
      <c r="D131" s="258"/>
      <c r="E131" s="252"/>
      <c r="F131" s="252"/>
      <c r="G131" s="252"/>
      <c r="H131" s="23">
        <f t="shared" si="34"/>
        <v>0</v>
      </c>
      <c r="I131" s="252"/>
      <c r="J131" s="252"/>
      <c r="K131" s="252"/>
      <c r="L131" s="23">
        <f t="shared" si="35"/>
        <v>0</v>
      </c>
      <c r="M131" s="252"/>
      <c r="N131" s="252"/>
      <c r="O131" s="252"/>
      <c r="P131" s="23">
        <f t="shared" si="36"/>
        <v>0</v>
      </c>
      <c r="Q131" s="252"/>
      <c r="R131" s="252"/>
      <c r="S131" s="252"/>
      <c r="T131" s="23">
        <f t="shared" si="37"/>
        <v>0</v>
      </c>
      <c r="U131" s="252"/>
      <c r="V131" s="252"/>
      <c r="W131" s="252"/>
      <c r="X131" s="23">
        <f t="shared" si="38"/>
        <v>0</v>
      </c>
      <c r="Y131" s="252"/>
      <c r="Z131" s="252"/>
      <c r="AA131" s="252"/>
      <c r="AB131" s="23">
        <f t="shared" si="39"/>
        <v>0</v>
      </c>
      <c r="AC131" s="10"/>
      <c r="AD131" s="276">
        <f t="shared" si="40"/>
        <v>0</v>
      </c>
      <c r="AE131" s="276">
        <f t="shared" si="41"/>
        <v>0</v>
      </c>
      <c r="AF131" s="276">
        <f t="shared" si="42"/>
        <v>0</v>
      </c>
      <c r="AG131" s="276">
        <f t="shared" si="43"/>
        <v>0</v>
      </c>
      <c r="AH131" s="276">
        <f t="shared" si="44"/>
        <v>0</v>
      </c>
      <c r="AI131" s="276">
        <f t="shared" si="45"/>
        <v>0</v>
      </c>
      <c r="AJ131" s="10"/>
      <c r="AK131" s="259">
        <f t="shared" si="33"/>
        <v>0</v>
      </c>
      <c r="AL131" s="252"/>
    </row>
    <row r="132" spans="1:38" ht="14.25" customHeight="1">
      <c r="A132" s="251"/>
      <c r="B132" s="251"/>
      <c r="C132" s="251"/>
      <c r="D132" s="258"/>
      <c r="E132" s="252"/>
      <c r="F132" s="252"/>
      <c r="G132" s="252"/>
      <c r="H132" s="23">
        <f t="shared" si="34"/>
        <v>0</v>
      </c>
      <c r="I132" s="252"/>
      <c r="J132" s="252"/>
      <c r="K132" s="252"/>
      <c r="L132" s="23">
        <f t="shared" si="35"/>
        <v>0</v>
      </c>
      <c r="M132" s="252"/>
      <c r="N132" s="252"/>
      <c r="O132" s="252"/>
      <c r="P132" s="23">
        <f t="shared" si="36"/>
        <v>0</v>
      </c>
      <c r="Q132" s="252"/>
      <c r="R132" s="252"/>
      <c r="S132" s="252"/>
      <c r="T132" s="23">
        <f t="shared" si="37"/>
        <v>0</v>
      </c>
      <c r="U132" s="252"/>
      <c r="V132" s="252"/>
      <c r="W132" s="252"/>
      <c r="X132" s="23">
        <f t="shared" si="38"/>
        <v>0</v>
      </c>
      <c r="Y132" s="252"/>
      <c r="Z132" s="252"/>
      <c r="AA132" s="252"/>
      <c r="AB132" s="23">
        <f t="shared" si="39"/>
        <v>0</v>
      </c>
      <c r="AC132" s="10"/>
      <c r="AD132" s="276">
        <f t="shared" si="40"/>
        <v>0</v>
      </c>
      <c r="AE132" s="276">
        <f t="shared" si="41"/>
        <v>0</v>
      </c>
      <c r="AF132" s="276">
        <f t="shared" si="42"/>
        <v>0</v>
      </c>
      <c r="AG132" s="276">
        <f t="shared" si="43"/>
        <v>0</v>
      </c>
      <c r="AH132" s="276">
        <f t="shared" si="44"/>
        <v>0</v>
      </c>
      <c r="AI132" s="276">
        <f t="shared" si="45"/>
        <v>0</v>
      </c>
      <c r="AJ132" s="10"/>
      <c r="AK132" s="259">
        <f t="shared" si="33"/>
        <v>0</v>
      </c>
      <c r="AL132" s="252"/>
    </row>
    <row r="133" spans="1:38" ht="14.25" customHeight="1">
      <c r="A133" s="251"/>
      <c r="B133" s="251"/>
      <c r="C133" s="251"/>
      <c r="D133" s="258"/>
      <c r="E133" s="252"/>
      <c r="F133" s="252"/>
      <c r="G133" s="252"/>
      <c r="H133" s="23">
        <f t="shared" si="34"/>
        <v>0</v>
      </c>
      <c r="I133" s="252"/>
      <c r="J133" s="252"/>
      <c r="K133" s="252"/>
      <c r="L133" s="23">
        <f t="shared" si="35"/>
        <v>0</v>
      </c>
      <c r="M133" s="252"/>
      <c r="N133" s="252"/>
      <c r="O133" s="252"/>
      <c r="P133" s="23">
        <f t="shared" si="36"/>
        <v>0</v>
      </c>
      <c r="Q133" s="252"/>
      <c r="R133" s="252"/>
      <c r="S133" s="252"/>
      <c r="T133" s="23">
        <f t="shared" si="37"/>
        <v>0</v>
      </c>
      <c r="U133" s="252"/>
      <c r="V133" s="252"/>
      <c r="W133" s="252"/>
      <c r="X133" s="23">
        <f t="shared" si="38"/>
        <v>0</v>
      </c>
      <c r="Y133" s="252"/>
      <c r="Z133" s="252"/>
      <c r="AA133" s="252"/>
      <c r="AB133" s="23">
        <f t="shared" si="39"/>
        <v>0</v>
      </c>
      <c r="AC133" s="10"/>
      <c r="AD133" s="276">
        <f t="shared" si="40"/>
        <v>0</v>
      </c>
      <c r="AE133" s="276">
        <f t="shared" si="41"/>
        <v>0</v>
      </c>
      <c r="AF133" s="276">
        <f t="shared" si="42"/>
        <v>0</v>
      </c>
      <c r="AG133" s="276">
        <f t="shared" si="43"/>
        <v>0</v>
      </c>
      <c r="AH133" s="276">
        <f t="shared" si="44"/>
        <v>0</v>
      </c>
      <c r="AI133" s="276">
        <f t="shared" si="45"/>
        <v>0</v>
      </c>
      <c r="AJ133" s="10"/>
      <c r="AK133" s="259">
        <f t="shared" si="33"/>
        <v>0</v>
      </c>
      <c r="AL133" s="252"/>
    </row>
    <row r="134" spans="1:38" ht="14.25" customHeight="1">
      <c r="A134" s="251"/>
      <c r="B134" s="251"/>
      <c r="C134" s="251"/>
      <c r="D134" s="258"/>
      <c r="E134" s="252"/>
      <c r="F134" s="252"/>
      <c r="G134" s="252"/>
      <c r="H134" s="23">
        <f t="shared" si="34"/>
        <v>0</v>
      </c>
      <c r="I134" s="252"/>
      <c r="J134" s="252"/>
      <c r="K134" s="252"/>
      <c r="L134" s="23">
        <f t="shared" si="35"/>
        <v>0</v>
      </c>
      <c r="M134" s="252"/>
      <c r="N134" s="252"/>
      <c r="O134" s="252"/>
      <c r="P134" s="23">
        <f t="shared" si="36"/>
        <v>0</v>
      </c>
      <c r="Q134" s="252"/>
      <c r="R134" s="252"/>
      <c r="S134" s="252"/>
      <c r="T134" s="23">
        <f t="shared" si="37"/>
        <v>0</v>
      </c>
      <c r="U134" s="252"/>
      <c r="V134" s="252"/>
      <c r="W134" s="252"/>
      <c r="X134" s="23">
        <f t="shared" si="38"/>
        <v>0</v>
      </c>
      <c r="Y134" s="252"/>
      <c r="Z134" s="252"/>
      <c r="AA134" s="252"/>
      <c r="AB134" s="23">
        <f t="shared" si="39"/>
        <v>0</v>
      </c>
      <c r="AC134" s="10"/>
      <c r="AD134" s="276">
        <f t="shared" si="40"/>
        <v>0</v>
      </c>
      <c r="AE134" s="276">
        <f t="shared" si="41"/>
        <v>0</v>
      </c>
      <c r="AF134" s="276">
        <f t="shared" si="42"/>
        <v>0</v>
      </c>
      <c r="AG134" s="276">
        <f t="shared" si="43"/>
        <v>0</v>
      </c>
      <c r="AH134" s="276">
        <f t="shared" si="44"/>
        <v>0</v>
      </c>
      <c r="AI134" s="276">
        <f t="shared" si="45"/>
        <v>0</v>
      </c>
      <c r="AJ134" s="10"/>
      <c r="AK134" s="259">
        <f t="shared" si="33"/>
        <v>0</v>
      </c>
      <c r="AL134" s="252"/>
    </row>
    <row r="135" spans="1:38" ht="14.25" customHeight="1">
      <c r="A135" s="251"/>
      <c r="B135" s="251"/>
      <c r="C135" s="251"/>
      <c r="D135" s="258"/>
      <c r="E135" s="252"/>
      <c r="F135" s="252"/>
      <c r="G135" s="252"/>
      <c r="H135" s="23">
        <f t="shared" si="34"/>
        <v>0</v>
      </c>
      <c r="I135" s="252"/>
      <c r="J135" s="252"/>
      <c r="K135" s="252"/>
      <c r="L135" s="23">
        <f t="shared" si="35"/>
        <v>0</v>
      </c>
      <c r="M135" s="252"/>
      <c r="N135" s="252"/>
      <c r="O135" s="252"/>
      <c r="P135" s="23">
        <f t="shared" si="36"/>
        <v>0</v>
      </c>
      <c r="Q135" s="252"/>
      <c r="R135" s="252"/>
      <c r="S135" s="252"/>
      <c r="T135" s="23">
        <f t="shared" si="37"/>
        <v>0</v>
      </c>
      <c r="U135" s="252"/>
      <c r="V135" s="252"/>
      <c r="W135" s="252"/>
      <c r="X135" s="23">
        <f t="shared" si="38"/>
        <v>0</v>
      </c>
      <c r="Y135" s="252"/>
      <c r="Z135" s="252"/>
      <c r="AA135" s="252"/>
      <c r="AB135" s="23">
        <f t="shared" si="39"/>
        <v>0</v>
      </c>
      <c r="AC135" s="10"/>
      <c r="AD135" s="276">
        <f t="shared" si="40"/>
        <v>0</v>
      </c>
      <c r="AE135" s="276">
        <f t="shared" si="41"/>
        <v>0</v>
      </c>
      <c r="AF135" s="276">
        <f t="shared" si="42"/>
        <v>0</v>
      </c>
      <c r="AG135" s="276">
        <f t="shared" si="43"/>
        <v>0</v>
      </c>
      <c r="AH135" s="276">
        <f t="shared" si="44"/>
        <v>0</v>
      </c>
      <c r="AI135" s="276">
        <f t="shared" si="45"/>
        <v>0</v>
      </c>
      <c r="AJ135" s="10"/>
      <c r="AK135" s="259">
        <f t="shared" si="33"/>
        <v>0</v>
      </c>
      <c r="AL135" s="252"/>
    </row>
    <row r="136" spans="1:38" ht="14.25" customHeight="1">
      <c r="A136" s="251"/>
      <c r="B136" s="251"/>
      <c r="C136" s="251"/>
      <c r="D136" s="258"/>
      <c r="E136" s="252"/>
      <c r="F136" s="252"/>
      <c r="G136" s="252"/>
      <c r="H136" s="23">
        <f t="shared" si="34"/>
        <v>0</v>
      </c>
      <c r="I136" s="252"/>
      <c r="J136" s="252"/>
      <c r="K136" s="252"/>
      <c r="L136" s="23">
        <f t="shared" si="35"/>
        <v>0</v>
      </c>
      <c r="M136" s="252"/>
      <c r="N136" s="252"/>
      <c r="O136" s="252"/>
      <c r="P136" s="23">
        <f t="shared" si="36"/>
        <v>0</v>
      </c>
      <c r="Q136" s="252"/>
      <c r="R136" s="252"/>
      <c r="S136" s="252"/>
      <c r="T136" s="23">
        <f t="shared" si="37"/>
        <v>0</v>
      </c>
      <c r="U136" s="252"/>
      <c r="V136" s="252"/>
      <c r="W136" s="252"/>
      <c r="X136" s="23">
        <f t="shared" si="38"/>
        <v>0</v>
      </c>
      <c r="Y136" s="252"/>
      <c r="Z136" s="252"/>
      <c r="AA136" s="252"/>
      <c r="AB136" s="23">
        <f t="shared" si="39"/>
        <v>0</v>
      </c>
      <c r="AC136" s="10"/>
      <c r="AD136" s="276">
        <f t="shared" si="40"/>
        <v>0</v>
      </c>
      <c r="AE136" s="276">
        <f t="shared" si="41"/>
        <v>0</v>
      </c>
      <c r="AF136" s="276">
        <f t="shared" si="42"/>
        <v>0</v>
      </c>
      <c r="AG136" s="276">
        <f t="shared" si="43"/>
        <v>0</v>
      </c>
      <c r="AH136" s="276">
        <f t="shared" si="44"/>
        <v>0</v>
      </c>
      <c r="AI136" s="276">
        <f t="shared" si="45"/>
        <v>0</v>
      </c>
      <c r="AJ136" s="10"/>
      <c r="AK136" s="259">
        <f t="shared" si="33"/>
        <v>0</v>
      </c>
      <c r="AL136" s="252"/>
    </row>
    <row r="137" spans="1:38" ht="14.25" customHeight="1">
      <c r="A137" s="251"/>
      <c r="B137" s="251"/>
      <c r="C137" s="251"/>
      <c r="D137" s="258"/>
      <c r="E137" s="252"/>
      <c r="F137" s="252"/>
      <c r="G137" s="252"/>
      <c r="H137" s="23">
        <f t="shared" si="34"/>
        <v>0</v>
      </c>
      <c r="I137" s="252"/>
      <c r="J137" s="252"/>
      <c r="K137" s="252"/>
      <c r="L137" s="23">
        <f t="shared" si="35"/>
        <v>0</v>
      </c>
      <c r="M137" s="252"/>
      <c r="N137" s="252"/>
      <c r="O137" s="252"/>
      <c r="P137" s="23">
        <f t="shared" si="36"/>
        <v>0</v>
      </c>
      <c r="Q137" s="252"/>
      <c r="R137" s="252"/>
      <c r="S137" s="252"/>
      <c r="T137" s="23">
        <f t="shared" si="37"/>
        <v>0</v>
      </c>
      <c r="U137" s="252"/>
      <c r="V137" s="252"/>
      <c r="W137" s="252"/>
      <c r="X137" s="23">
        <f t="shared" si="38"/>
        <v>0</v>
      </c>
      <c r="Y137" s="252"/>
      <c r="Z137" s="252"/>
      <c r="AA137" s="252"/>
      <c r="AB137" s="23">
        <f t="shared" si="39"/>
        <v>0</v>
      </c>
      <c r="AC137" s="10"/>
      <c r="AD137" s="276">
        <f t="shared" si="40"/>
        <v>0</v>
      </c>
      <c r="AE137" s="276">
        <f t="shared" si="41"/>
        <v>0</v>
      </c>
      <c r="AF137" s="276">
        <f t="shared" si="42"/>
        <v>0</v>
      </c>
      <c r="AG137" s="276">
        <f t="shared" si="43"/>
        <v>0</v>
      </c>
      <c r="AH137" s="276">
        <f t="shared" si="44"/>
        <v>0</v>
      </c>
      <c r="AI137" s="276">
        <f t="shared" si="45"/>
        <v>0</v>
      </c>
      <c r="AJ137" s="10"/>
      <c r="AK137" s="259">
        <f t="shared" si="33"/>
        <v>0</v>
      </c>
      <c r="AL137" s="252"/>
    </row>
    <row r="138" spans="1:38" ht="14.25" customHeight="1">
      <c r="A138" s="251"/>
      <c r="B138" s="251"/>
      <c r="C138" s="251"/>
      <c r="D138" s="258"/>
      <c r="E138" s="252"/>
      <c r="F138" s="252"/>
      <c r="G138" s="252"/>
      <c r="H138" s="23">
        <f aca="true" t="shared" si="46" ref="H138:H150">E138+F138+G138</f>
        <v>0</v>
      </c>
      <c r="I138" s="252"/>
      <c r="J138" s="252"/>
      <c r="K138" s="252"/>
      <c r="L138" s="23">
        <f aca="true" t="shared" si="47" ref="L138:L150">I138+J138+K138</f>
        <v>0</v>
      </c>
      <c r="M138" s="252"/>
      <c r="N138" s="252"/>
      <c r="O138" s="252"/>
      <c r="P138" s="23">
        <f aca="true" t="shared" si="48" ref="P138:P150">M138+N138+O138</f>
        <v>0</v>
      </c>
      <c r="Q138" s="252"/>
      <c r="R138" s="252"/>
      <c r="S138" s="252"/>
      <c r="T138" s="23">
        <f t="shared" si="37"/>
        <v>0</v>
      </c>
      <c r="U138" s="252"/>
      <c r="V138" s="252"/>
      <c r="W138" s="252"/>
      <c r="X138" s="23">
        <f t="shared" si="38"/>
        <v>0</v>
      </c>
      <c r="Y138" s="252"/>
      <c r="Z138" s="252"/>
      <c r="AA138" s="252"/>
      <c r="AB138" s="23">
        <f t="shared" si="39"/>
        <v>0</v>
      </c>
      <c r="AC138" s="10"/>
      <c r="AD138" s="276">
        <f t="shared" si="40"/>
        <v>0</v>
      </c>
      <c r="AE138" s="276">
        <f t="shared" si="41"/>
        <v>0</v>
      </c>
      <c r="AF138" s="276">
        <f t="shared" si="42"/>
        <v>0</v>
      </c>
      <c r="AG138" s="276">
        <f t="shared" si="43"/>
        <v>0</v>
      </c>
      <c r="AH138" s="276">
        <f t="shared" si="44"/>
        <v>0</v>
      </c>
      <c r="AI138" s="276">
        <f t="shared" si="45"/>
        <v>0</v>
      </c>
      <c r="AJ138" s="10"/>
      <c r="AK138" s="259">
        <f t="shared" si="33"/>
        <v>0</v>
      </c>
      <c r="AL138" s="252"/>
    </row>
    <row r="139" spans="1:38" ht="14.25" customHeight="1">
      <c r="A139" s="251"/>
      <c r="B139" s="251"/>
      <c r="C139" s="251"/>
      <c r="D139" s="258"/>
      <c r="E139" s="252"/>
      <c r="F139" s="252"/>
      <c r="G139" s="252"/>
      <c r="H139" s="23">
        <f t="shared" si="46"/>
        <v>0</v>
      </c>
      <c r="I139" s="252"/>
      <c r="J139" s="252"/>
      <c r="K139" s="252"/>
      <c r="L139" s="23">
        <f t="shared" si="47"/>
        <v>0</v>
      </c>
      <c r="M139" s="252"/>
      <c r="N139" s="252"/>
      <c r="O139" s="252"/>
      <c r="P139" s="23">
        <f t="shared" si="48"/>
        <v>0</v>
      </c>
      <c r="Q139" s="252"/>
      <c r="R139" s="252"/>
      <c r="S139" s="252"/>
      <c r="T139" s="23">
        <f t="shared" si="37"/>
        <v>0</v>
      </c>
      <c r="U139" s="252"/>
      <c r="V139" s="252"/>
      <c r="W139" s="252"/>
      <c r="X139" s="23">
        <f t="shared" si="38"/>
        <v>0</v>
      </c>
      <c r="Y139" s="252"/>
      <c r="Z139" s="252"/>
      <c r="AA139" s="252"/>
      <c r="AB139" s="23">
        <f t="shared" si="39"/>
        <v>0</v>
      </c>
      <c r="AC139" s="10"/>
      <c r="AD139" s="276">
        <f t="shared" si="40"/>
        <v>0</v>
      </c>
      <c r="AE139" s="276">
        <f t="shared" si="41"/>
        <v>0</v>
      </c>
      <c r="AF139" s="276">
        <f t="shared" si="42"/>
        <v>0</v>
      </c>
      <c r="AG139" s="276">
        <f t="shared" si="43"/>
        <v>0</v>
      </c>
      <c r="AH139" s="276">
        <f t="shared" si="44"/>
        <v>0</v>
      </c>
      <c r="AI139" s="276">
        <f t="shared" si="45"/>
        <v>0</v>
      </c>
      <c r="AJ139" s="10"/>
      <c r="AK139" s="259">
        <f t="shared" si="33"/>
        <v>0</v>
      </c>
      <c r="AL139" s="252"/>
    </row>
    <row r="140" spans="1:38" ht="14.25" customHeight="1">
      <c r="A140" s="251"/>
      <c r="B140" s="251"/>
      <c r="C140" s="251"/>
      <c r="D140" s="258"/>
      <c r="E140" s="252"/>
      <c r="F140" s="252"/>
      <c r="G140" s="252"/>
      <c r="H140" s="23">
        <f t="shared" si="46"/>
        <v>0</v>
      </c>
      <c r="I140" s="252"/>
      <c r="J140" s="252"/>
      <c r="K140" s="252"/>
      <c r="L140" s="23">
        <f t="shared" si="47"/>
        <v>0</v>
      </c>
      <c r="M140" s="252"/>
      <c r="N140" s="252"/>
      <c r="O140" s="252"/>
      <c r="P140" s="23">
        <f t="shared" si="48"/>
        <v>0</v>
      </c>
      <c r="Q140" s="252"/>
      <c r="R140" s="252"/>
      <c r="S140" s="252"/>
      <c r="T140" s="23">
        <f t="shared" si="37"/>
        <v>0</v>
      </c>
      <c r="U140" s="252"/>
      <c r="V140" s="252"/>
      <c r="W140" s="252"/>
      <c r="X140" s="23">
        <f t="shared" si="38"/>
        <v>0</v>
      </c>
      <c r="Y140" s="252"/>
      <c r="Z140" s="252"/>
      <c r="AA140" s="252"/>
      <c r="AB140" s="23">
        <f t="shared" si="39"/>
        <v>0</v>
      </c>
      <c r="AC140" s="10"/>
      <c r="AD140" s="276">
        <f t="shared" si="40"/>
        <v>0</v>
      </c>
      <c r="AE140" s="276">
        <f t="shared" si="41"/>
        <v>0</v>
      </c>
      <c r="AF140" s="276">
        <f t="shared" si="42"/>
        <v>0</v>
      </c>
      <c r="AG140" s="276">
        <f t="shared" si="43"/>
        <v>0</v>
      </c>
      <c r="AH140" s="276">
        <f t="shared" si="44"/>
        <v>0</v>
      </c>
      <c r="AI140" s="276">
        <f t="shared" si="45"/>
        <v>0</v>
      </c>
      <c r="AJ140" s="10"/>
      <c r="AK140" s="259">
        <f t="shared" si="33"/>
        <v>0</v>
      </c>
      <c r="AL140" s="252"/>
    </row>
    <row r="141" spans="1:38" ht="14.25" customHeight="1">
      <c r="A141" s="251"/>
      <c r="B141" s="251"/>
      <c r="C141" s="251"/>
      <c r="D141" s="258"/>
      <c r="E141" s="252"/>
      <c r="F141" s="252"/>
      <c r="G141" s="252"/>
      <c r="H141" s="23">
        <f t="shared" si="46"/>
        <v>0</v>
      </c>
      <c r="I141" s="252"/>
      <c r="J141" s="252"/>
      <c r="K141" s="252"/>
      <c r="L141" s="23">
        <f t="shared" si="47"/>
        <v>0</v>
      </c>
      <c r="M141" s="252"/>
      <c r="N141" s="252"/>
      <c r="O141" s="252"/>
      <c r="P141" s="23">
        <f t="shared" si="48"/>
        <v>0</v>
      </c>
      <c r="Q141" s="252"/>
      <c r="R141" s="252"/>
      <c r="S141" s="252"/>
      <c r="T141" s="23">
        <f t="shared" si="37"/>
        <v>0</v>
      </c>
      <c r="U141" s="252"/>
      <c r="V141" s="252"/>
      <c r="W141" s="252"/>
      <c r="X141" s="23">
        <f t="shared" si="38"/>
        <v>0</v>
      </c>
      <c r="Y141" s="252"/>
      <c r="Z141" s="252"/>
      <c r="AA141" s="252"/>
      <c r="AB141" s="23">
        <f t="shared" si="39"/>
        <v>0</v>
      </c>
      <c r="AC141" s="10"/>
      <c r="AD141" s="276">
        <f t="shared" si="40"/>
        <v>0</v>
      </c>
      <c r="AE141" s="276">
        <f t="shared" si="41"/>
        <v>0</v>
      </c>
      <c r="AF141" s="276">
        <f t="shared" si="42"/>
        <v>0</v>
      </c>
      <c r="AG141" s="276">
        <f t="shared" si="43"/>
        <v>0</v>
      </c>
      <c r="AH141" s="276">
        <f t="shared" si="44"/>
        <v>0</v>
      </c>
      <c r="AI141" s="276">
        <f t="shared" si="45"/>
        <v>0</v>
      </c>
      <c r="AJ141" s="10"/>
      <c r="AK141" s="259">
        <f t="shared" si="33"/>
        <v>0</v>
      </c>
      <c r="AL141" s="252"/>
    </row>
    <row r="142" spans="1:38" ht="14.25" customHeight="1">
      <c r="A142" s="251"/>
      <c r="B142" s="251"/>
      <c r="C142" s="251"/>
      <c r="D142" s="258"/>
      <c r="E142" s="252"/>
      <c r="F142" s="252"/>
      <c r="G142" s="252"/>
      <c r="H142" s="23">
        <f t="shared" si="46"/>
        <v>0</v>
      </c>
      <c r="I142" s="252"/>
      <c r="J142" s="252"/>
      <c r="K142" s="252"/>
      <c r="L142" s="23">
        <f t="shared" si="47"/>
        <v>0</v>
      </c>
      <c r="M142" s="252"/>
      <c r="N142" s="252"/>
      <c r="O142" s="252"/>
      <c r="P142" s="23">
        <f t="shared" si="48"/>
        <v>0</v>
      </c>
      <c r="Q142" s="252"/>
      <c r="R142" s="252"/>
      <c r="S142" s="252"/>
      <c r="T142" s="23">
        <f t="shared" si="37"/>
        <v>0</v>
      </c>
      <c r="U142" s="252"/>
      <c r="V142" s="252"/>
      <c r="W142" s="252"/>
      <c r="X142" s="23">
        <f t="shared" si="38"/>
        <v>0</v>
      </c>
      <c r="Y142" s="252"/>
      <c r="Z142" s="252"/>
      <c r="AA142" s="252"/>
      <c r="AB142" s="23">
        <f t="shared" si="39"/>
        <v>0</v>
      </c>
      <c r="AC142" s="10"/>
      <c r="AD142" s="276">
        <f t="shared" si="40"/>
        <v>0</v>
      </c>
      <c r="AE142" s="276">
        <f t="shared" si="41"/>
        <v>0</v>
      </c>
      <c r="AF142" s="276">
        <f t="shared" si="42"/>
        <v>0</v>
      </c>
      <c r="AG142" s="276">
        <f t="shared" si="43"/>
        <v>0</v>
      </c>
      <c r="AH142" s="276">
        <f t="shared" si="44"/>
        <v>0</v>
      </c>
      <c r="AI142" s="276">
        <f t="shared" si="45"/>
        <v>0</v>
      </c>
      <c r="AJ142" s="10"/>
      <c r="AK142" s="259">
        <f t="shared" si="33"/>
        <v>0</v>
      </c>
      <c r="AL142" s="252"/>
    </row>
    <row r="143" spans="1:38" ht="14.25" customHeight="1">
      <c r="A143" s="251"/>
      <c r="B143" s="251"/>
      <c r="C143" s="251"/>
      <c r="D143" s="258"/>
      <c r="E143" s="252"/>
      <c r="F143" s="252"/>
      <c r="G143" s="252"/>
      <c r="H143" s="23">
        <f t="shared" si="46"/>
        <v>0</v>
      </c>
      <c r="I143" s="252"/>
      <c r="J143" s="252"/>
      <c r="K143" s="252"/>
      <c r="L143" s="23">
        <f t="shared" si="47"/>
        <v>0</v>
      </c>
      <c r="M143" s="252"/>
      <c r="N143" s="252"/>
      <c r="O143" s="252"/>
      <c r="P143" s="23">
        <f t="shared" si="48"/>
        <v>0</v>
      </c>
      <c r="Q143" s="252"/>
      <c r="R143" s="252"/>
      <c r="S143" s="252"/>
      <c r="T143" s="23">
        <f t="shared" si="37"/>
        <v>0</v>
      </c>
      <c r="U143" s="252"/>
      <c r="V143" s="252"/>
      <c r="W143" s="252"/>
      <c r="X143" s="23">
        <f t="shared" si="38"/>
        <v>0</v>
      </c>
      <c r="Y143" s="252"/>
      <c r="Z143" s="252"/>
      <c r="AA143" s="252"/>
      <c r="AB143" s="23">
        <f t="shared" si="39"/>
        <v>0</v>
      </c>
      <c r="AC143" s="10"/>
      <c r="AD143" s="276">
        <f t="shared" si="40"/>
        <v>0</v>
      </c>
      <c r="AE143" s="276">
        <f t="shared" si="41"/>
        <v>0</v>
      </c>
      <c r="AF143" s="276">
        <f t="shared" si="42"/>
        <v>0</v>
      </c>
      <c r="AG143" s="276">
        <f t="shared" si="43"/>
        <v>0</v>
      </c>
      <c r="AH143" s="276">
        <f t="shared" si="44"/>
        <v>0</v>
      </c>
      <c r="AI143" s="276">
        <f t="shared" si="45"/>
        <v>0</v>
      </c>
      <c r="AJ143" s="10"/>
      <c r="AK143" s="259">
        <f t="shared" si="33"/>
        <v>0</v>
      </c>
      <c r="AL143" s="252"/>
    </row>
    <row r="144" spans="1:38" ht="14.25" customHeight="1">
      <c r="A144" s="251"/>
      <c r="B144" s="251"/>
      <c r="C144" s="251"/>
      <c r="D144" s="258"/>
      <c r="E144" s="252"/>
      <c r="F144" s="252"/>
      <c r="G144" s="252"/>
      <c r="H144" s="23">
        <f t="shared" si="46"/>
        <v>0</v>
      </c>
      <c r="I144" s="252"/>
      <c r="J144" s="252"/>
      <c r="K144" s="252"/>
      <c r="L144" s="23">
        <f t="shared" si="47"/>
        <v>0</v>
      </c>
      <c r="M144" s="252"/>
      <c r="N144" s="252"/>
      <c r="O144" s="252"/>
      <c r="P144" s="23">
        <f t="shared" si="48"/>
        <v>0</v>
      </c>
      <c r="Q144" s="252"/>
      <c r="R144" s="252"/>
      <c r="S144" s="252"/>
      <c r="T144" s="23">
        <f t="shared" si="37"/>
        <v>0</v>
      </c>
      <c r="U144" s="252"/>
      <c r="V144" s="252"/>
      <c r="W144" s="252"/>
      <c r="X144" s="23">
        <f t="shared" si="38"/>
        <v>0</v>
      </c>
      <c r="Y144" s="252"/>
      <c r="Z144" s="252"/>
      <c r="AA144" s="252"/>
      <c r="AB144" s="23">
        <f t="shared" si="39"/>
        <v>0</v>
      </c>
      <c r="AC144" s="10"/>
      <c r="AD144" s="276">
        <f t="shared" si="40"/>
        <v>0</v>
      </c>
      <c r="AE144" s="276">
        <f t="shared" si="41"/>
        <v>0</v>
      </c>
      <c r="AF144" s="276">
        <f t="shared" si="42"/>
        <v>0</v>
      </c>
      <c r="AG144" s="276">
        <f t="shared" si="43"/>
        <v>0</v>
      </c>
      <c r="AH144" s="276">
        <f t="shared" si="44"/>
        <v>0</v>
      </c>
      <c r="AI144" s="276">
        <f t="shared" si="45"/>
        <v>0</v>
      </c>
      <c r="AJ144" s="10"/>
      <c r="AK144" s="259">
        <f t="shared" si="33"/>
        <v>0</v>
      </c>
      <c r="AL144" s="252"/>
    </row>
    <row r="145" spans="1:38" ht="14.25" customHeight="1">
      <c r="A145" s="251"/>
      <c r="B145" s="251"/>
      <c r="C145" s="251"/>
      <c r="D145" s="258"/>
      <c r="E145" s="252"/>
      <c r="F145" s="252"/>
      <c r="G145" s="252"/>
      <c r="H145" s="23">
        <f t="shared" si="46"/>
        <v>0</v>
      </c>
      <c r="I145" s="252"/>
      <c r="J145" s="252"/>
      <c r="K145" s="252"/>
      <c r="L145" s="23">
        <f t="shared" si="47"/>
        <v>0</v>
      </c>
      <c r="M145" s="252"/>
      <c r="N145" s="252"/>
      <c r="O145" s="252"/>
      <c r="P145" s="23">
        <f t="shared" si="48"/>
        <v>0</v>
      </c>
      <c r="Q145" s="252"/>
      <c r="R145" s="252"/>
      <c r="S145" s="252"/>
      <c r="T145" s="23">
        <f t="shared" si="37"/>
        <v>0</v>
      </c>
      <c r="U145" s="252"/>
      <c r="V145" s="252"/>
      <c r="W145" s="252"/>
      <c r="X145" s="23">
        <f t="shared" si="38"/>
        <v>0</v>
      </c>
      <c r="Y145" s="252"/>
      <c r="Z145" s="252"/>
      <c r="AA145" s="252"/>
      <c r="AB145" s="23">
        <f t="shared" si="39"/>
        <v>0</v>
      </c>
      <c r="AC145" s="10"/>
      <c r="AD145" s="276">
        <f t="shared" si="40"/>
        <v>0</v>
      </c>
      <c r="AE145" s="276">
        <f t="shared" si="41"/>
        <v>0</v>
      </c>
      <c r="AF145" s="276">
        <f t="shared" si="42"/>
        <v>0</v>
      </c>
      <c r="AG145" s="276">
        <f t="shared" si="43"/>
        <v>0</v>
      </c>
      <c r="AH145" s="276">
        <f t="shared" si="44"/>
        <v>0</v>
      </c>
      <c r="AI145" s="276">
        <f t="shared" si="45"/>
        <v>0</v>
      </c>
      <c r="AJ145" s="10"/>
      <c r="AK145" s="259">
        <f t="shared" si="33"/>
        <v>0</v>
      </c>
      <c r="AL145" s="252"/>
    </row>
    <row r="146" spans="1:38" ht="14.25" customHeight="1">
      <c r="A146" s="251"/>
      <c r="B146" s="251"/>
      <c r="C146" s="251"/>
      <c r="D146" s="258"/>
      <c r="E146" s="252"/>
      <c r="F146" s="252"/>
      <c r="G146" s="252"/>
      <c r="H146" s="23">
        <f t="shared" si="46"/>
        <v>0</v>
      </c>
      <c r="I146" s="252"/>
      <c r="J146" s="252"/>
      <c r="K146" s="252"/>
      <c r="L146" s="23">
        <f t="shared" si="47"/>
        <v>0</v>
      </c>
      <c r="M146" s="252"/>
      <c r="N146" s="252"/>
      <c r="O146" s="252"/>
      <c r="P146" s="23">
        <f t="shared" si="48"/>
        <v>0</v>
      </c>
      <c r="Q146" s="252"/>
      <c r="R146" s="252"/>
      <c r="S146" s="252"/>
      <c r="T146" s="23">
        <f t="shared" si="37"/>
        <v>0</v>
      </c>
      <c r="U146" s="252"/>
      <c r="V146" s="252"/>
      <c r="W146" s="252"/>
      <c r="X146" s="23">
        <f t="shared" si="38"/>
        <v>0</v>
      </c>
      <c r="Y146" s="252"/>
      <c r="Z146" s="252"/>
      <c r="AA146" s="252"/>
      <c r="AB146" s="23">
        <f t="shared" si="39"/>
        <v>0</v>
      </c>
      <c r="AC146" s="10"/>
      <c r="AD146" s="276">
        <f t="shared" si="40"/>
        <v>0</v>
      </c>
      <c r="AE146" s="276">
        <f t="shared" si="41"/>
        <v>0</v>
      </c>
      <c r="AF146" s="276">
        <f t="shared" si="42"/>
        <v>0</v>
      </c>
      <c r="AG146" s="276">
        <f t="shared" si="43"/>
        <v>0</v>
      </c>
      <c r="AH146" s="276">
        <f t="shared" si="44"/>
        <v>0</v>
      </c>
      <c r="AI146" s="276">
        <f t="shared" si="45"/>
        <v>0</v>
      </c>
      <c r="AJ146" s="10"/>
      <c r="AK146" s="259">
        <f t="shared" si="33"/>
        <v>0</v>
      </c>
      <c r="AL146" s="252"/>
    </row>
    <row r="147" spans="1:38" ht="14.25" customHeight="1">
      <c r="A147" s="251"/>
      <c r="B147" s="251"/>
      <c r="C147" s="251"/>
      <c r="D147" s="258"/>
      <c r="E147" s="252"/>
      <c r="F147" s="252"/>
      <c r="G147" s="252"/>
      <c r="H147" s="23">
        <f t="shared" si="46"/>
        <v>0</v>
      </c>
      <c r="I147" s="252"/>
      <c r="J147" s="252"/>
      <c r="K147" s="252"/>
      <c r="L147" s="23">
        <f t="shared" si="47"/>
        <v>0</v>
      </c>
      <c r="M147" s="252"/>
      <c r="N147" s="252"/>
      <c r="O147" s="252"/>
      <c r="P147" s="23">
        <f t="shared" si="48"/>
        <v>0</v>
      </c>
      <c r="Q147" s="252"/>
      <c r="R147" s="252"/>
      <c r="S147" s="252"/>
      <c r="T147" s="23">
        <f t="shared" si="37"/>
        <v>0</v>
      </c>
      <c r="U147" s="252"/>
      <c r="V147" s="252"/>
      <c r="W147" s="252"/>
      <c r="X147" s="23">
        <f t="shared" si="38"/>
        <v>0</v>
      </c>
      <c r="Y147" s="252"/>
      <c r="Z147" s="252"/>
      <c r="AA147" s="252"/>
      <c r="AB147" s="23">
        <f t="shared" si="39"/>
        <v>0</v>
      </c>
      <c r="AC147" s="10"/>
      <c r="AD147" s="276">
        <f t="shared" si="40"/>
        <v>0</v>
      </c>
      <c r="AE147" s="276">
        <f t="shared" si="41"/>
        <v>0</v>
      </c>
      <c r="AF147" s="276">
        <f t="shared" si="42"/>
        <v>0</v>
      </c>
      <c r="AG147" s="276">
        <f t="shared" si="43"/>
        <v>0</v>
      </c>
      <c r="AH147" s="276">
        <f t="shared" si="44"/>
        <v>0</v>
      </c>
      <c r="AI147" s="276">
        <f t="shared" si="45"/>
        <v>0</v>
      </c>
      <c r="AJ147" s="10"/>
      <c r="AK147" s="259">
        <f t="shared" si="33"/>
        <v>0</v>
      </c>
      <c r="AL147" s="252"/>
    </row>
    <row r="148" spans="1:38" ht="14.25" customHeight="1">
      <c r="A148" s="251"/>
      <c r="B148" s="251"/>
      <c r="C148" s="251"/>
      <c r="D148" s="258"/>
      <c r="E148" s="252"/>
      <c r="F148" s="252"/>
      <c r="G148" s="252"/>
      <c r="H148" s="23">
        <f t="shared" si="46"/>
        <v>0</v>
      </c>
      <c r="I148" s="252"/>
      <c r="J148" s="252"/>
      <c r="K148" s="252"/>
      <c r="L148" s="23">
        <f t="shared" si="47"/>
        <v>0</v>
      </c>
      <c r="M148" s="252"/>
      <c r="N148" s="252"/>
      <c r="O148" s="252"/>
      <c r="P148" s="23">
        <f t="shared" si="48"/>
        <v>0</v>
      </c>
      <c r="Q148" s="252"/>
      <c r="R148" s="252"/>
      <c r="S148" s="252"/>
      <c r="T148" s="23">
        <f t="shared" si="37"/>
        <v>0</v>
      </c>
      <c r="U148" s="252"/>
      <c r="V148" s="252"/>
      <c r="W148" s="252"/>
      <c r="X148" s="23">
        <f t="shared" si="38"/>
        <v>0</v>
      </c>
      <c r="Y148" s="252"/>
      <c r="Z148" s="252"/>
      <c r="AA148" s="252"/>
      <c r="AB148" s="23">
        <f t="shared" si="39"/>
        <v>0</v>
      </c>
      <c r="AC148" s="10"/>
      <c r="AD148" s="276">
        <f t="shared" si="40"/>
        <v>0</v>
      </c>
      <c r="AE148" s="276">
        <f t="shared" si="41"/>
        <v>0</v>
      </c>
      <c r="AF148" s="276">
        <f t="shared" si="42"/>
        <v>0</v>
      </c>
      <c r="AG148" s="276">
        <f t="shared" si="43"/>
        <v>0</v>
      </c>
      <c r="AH148" s="276">
        <f t="shared" si="44"/>
        <v>0</v>
      </c>
      <c r="AI148" s="276">
        <f t="shared" si="45"/>
        <v>0</v>
      </c>
      <c r="AJ148" s="10"/>
      <c r="AK148" s="259">
        <f t="shared" si="33"/>
        <v>0</v>
      </c>
      <c r="AL148" s="252"/>
    </row>
    <row r="149" spans="1:38" ht="14.25" customHeight="1">
      <c r="A149" s="251"/>
      <c r="B149" s="251"/>
      <c r="C149" s="251"/>
      <c r="D149" s="258"/>
      <c r="E149" s="252"/>
      <c r="F149" s="252"/>
      <c r="G149" s="252"/>
      <c r="H149" s="23">
        <f t="shared" si="46"/>
        <v>0</v>
      </c>
      <c r="I149" s="252"/>
      <c r="J149" s="252"/>
      <c r="K149" s="252"/>
      <c r="L149" s="23">
        <f t="shared" si="47"/>
        <v>0</v>
      </c>
      <c r="M149" s="252"/>
      <c r="N149" s="252"/>
      <c r="O149" s="252"/>
      <c r="P149" s="23">
        <f t="shared" si="48"/>
        <v>0</v>
      </c>
      <c r="Q149" s="252"/>
      <c r="R149" s="252"/>
      <c r="S149" s="252"/>
      <c r="T149" s="23">
        <f t="shared" si="37"/>
        <v>0</v>
      </c>
      <c r="U149" s="252"/>
      <c r="V149" s="252"/>
      <c r="W149" s="252"/>
      <c r="X149" s="23">
        <f t="shared" si="38"/>
        <v>0</v>
      </c>
      <c r="Y149" s="252"/>
      <c r="Z149" s="252"/>
      <c r="AA149" s="252"/>
      <c r="AB149" s="23">
        <f t="shared" si="39"/>
        <v>0</v>
      </c>
      <c r="AC149" s="10"/>
      <c r="AD149" s="276">
        <f t="shared" si="40"/>
        <v>0</v>
      </c>
      <c r="AE149" s="276">
        <f t="shared" si="41"/>
        <v>0</v>
      </c>
      <c r="AF149" s="276">
        <f t="shared" si="42"/>
        <v>0</v>
      </c>
      <c r="AG149" s="276">
        <f t="shared" si="43"/>
        <v>0</v>
      </c>
      <c r="AH149" s="276">
        <f t="shared" si="44"/>
        <v>0</v>
      </c>
      <c r="AI149" s="276">
        <f t="shared" si="45"/>
        <v>0</v>
      </c>
      <c r="AJ149" s="10"/>
      <c r="AK149" s="259">
        <f t="shared" si="33"/>
        <v>0</v>
      </c>
      <c r="AL149" s="252"/>
    </row>
    <row r="150" spans="1:38" ht="14.25" customHeight="1">
      <c r="A150" s="251"/>
      <c r="B150" s="251"/>
      <c r="C150" s="251"/>
      <c r="D150" s="258"/>
      <c r="E150" s="252"/>
      <c r="F150" s="252"/>
      <c r="G150" s="252"/>
      <c r="H150" s="23">
        <f t="shared" si="46"/>
        <v>0</v>
      </c>
      <c r="I150" s="252"/>
      <c r="J150" s="252"/>
      <c r="K150" s="252"/>
      <c r="L150" s="23">
        <f t="shared" si="47"/>
        <v>0</v>
      </c>
      <c r="M150" s="252"/>
      <c r="N150" s="252"/>
      <c r="O150" s="252"/>
      <c r="P150" s="23">
        <f t="shared" si="48"/>
        <v>0</v>
      </c>
      <c r="Q150" s="252"/>
      <c r="R150" s="252"/>
      <c r="S150" s="252"/>
      <c r="T150" s="23">
        <f t="shared" si="37"/>
        <v>0</v>
      </c>
      <c r="U150" s="252"/>
      <c r="V150" s="252"/>
      <c r="W150" s="252"/>
      <c r="X150" s="23">
        <f t="shared" si="38"/>
        <v>0</v>
      </c>
      <c r="Y150" s="252"/>
      <c r="Z150" s="252"/>
      <c r="AA150" s="252"/>
      <c r="AB150" s="23">
        <f t="shared" si="39"/>
        <v>0</v>
      </c>
      <c r="AC150" s="10"/>
      <c r="AD150" s="276">
        <f t="shared" si="40"/>
        <v>0</v>
      </c>
      <c r="AE150" s="276">
        <f t="shared" si="41"/>
        <v>0</v>
      </c>
      <c r="AF150" s="276">
        <f t="shared" si="42"/>
        <v>0</v>
      </c>
      <c r="AG150" s="276">
        <f t="shared" si="43"/>
        <v>0</v>
      </c>
      <c r="AH150" s="276">
        <f t="shared" si="44"/>
        <v>0</v>
      </c>
      <c r="AI150" s="276">
        <f t="shared" si="45"/>
        <v>0</v>
      </c>
      <c r="AJ150" s="10"/>
      <c r="AK150" s="259">
        <f t="shared" si="33"/>
        <v>0</v>
      </c>
      <c r="AL150" s="252"/>
    </row>
  </sheetData>
  <sheetProtection/>
  <printOptions/>
  <pageMargins left="0.3937007874015748" right="0.3937007874015748" top="0.984251968503937" bottom="1.1811023622047245" header="0.5118110236220472" footer="0.5118110236220472"/>
  <pageSetup fitToHeight="1" fitToWidth="1" horizontalDpi="300" verticalDpi="300" orientation="landscape" paperSize="9" scale="54" r:id="rId1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C1">
      <selection activeCell="A1" sqref="A1:E1"/>
    </sheetView>
  </sheetViews>
  <sheetFormatPr defaultColWidth="11.7109375" defaultRowHeight="12.75"/>
  <cols>
    <col min="1" max="1" width="6.00390625" style="322" customWidth="1"/>
    <col min="2" max="2" width="5.28125" style="323" customWidth="1"/>
    <col min="3" max="3" width="18.140625" style="322" customWidth="1"/>
    <col min="4" max="4" width="5.28125" style="322" customWidth="1"/>
    <col min="5" max="5" width="5.8515625" style="322" customWidth="1"/>
    <col min="6" max="6" width="6.57421875" style="322" customWidth="1"/>
    <col min="7" max="7" width="7.8515625" style="322" customWidth="1"/>
    <col min="8" max="8" width="17.28125" style="322" customWidth="1"/>
    <col min="9" max="9" width="5.28125" style="322" customWidth="1"/>
    <col min="10" max="10" width="5.8515625" style="322" customWidth="1"/>
    <col min="11" max="11" width="5.421875" style="322" customWidth="1"/>
    <col min="12" max="12" width="7.57421875" style="322" customWidth="1"/>
    <col min="13" max="13" width="18.28125" style="322" customWidth="1"/>
    <col min="14" max="14" width="6.8515625" style="322" customWidth="1"/>
    <col min="15" max="15" width="5.8515625" style="322" customWidth="1"/>
    <col min="16" max="16" width="5.140625" style="322" customWidth="1"/>
    <col min="17" max="17" width="6.140625" style="322" customWidth="1"/>
    <col min="18" max="18" width="19.8515625" style="323" customWidth="1"/>
    <col min="19" max="19" width="8.421875" style="324" customWidth="1"/>
    <col min="20" max="20" width="13.57421875" style="322" customWidth="1"/>
    <col min="21" max="16384" width="11.7109375" style="322" customWidth="1"/>
  </cols>
  <sheetData>
    <row r="1" spans="1:5" ht="12.75">
      <c r="A1" s="385"/>
      <c r="B1" s="385"/>
      <c r="C1" s="385"/>
      <c r="D1" s="385"/>
      <c r="E1" s="385"/>
    </row>
    <row r="2" spans="1:20" ht="12.75">
      <c r="A2" s="325"/>
      <c r="B2" s="326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7"/>
      <c r="R2" s="326"/>
      <c r="S2" s="328"/>
      <c r="T2" s="325"/>
    </row>
    <row r="3" spans="2:20" ht="15.75">
      <c r="B3" s="386" t="s">
        <v>351</v>
      </c>
      <c r="C3" s="386"/>
      <c r="D3" s="386"/>
      <c r="E3" s="386"/>
      <c r="G3" s="384" t="s">
        <v>353</v>
      </c>
      <c r="H3" s="384"/>
      <c r="I3" s="384"/>
      <c r="J3" s="384"/>
      <c r="L3" s="384" t="s">
        <v>96</v>
      </c>
      <c r="M3" s="384"/>
      <c r="N3" s="384"/>
      <c r="O3" s="384"/>
      <c r="Q3" s="384" t="s">
        <v>99</v>
      </c>
      <c r="R3" s="384"/>
      <c r="S3" s="384"/>
      <c r="T3" s="384"/>
    </row>
    <row r="4" spans="3:17" ht="12.75">
      <c r="C4" s="323"/>
      <c r="D4" s="324"/>
      <c r="H4" s="323"/>
      <c r="I4" s="324"/>
      <c r="M4" s="323"/>
      <c r="N4" s="324"/>
      <c r="Q4" s="329"/>
    </row>
    <row r="5" spans="2:17" ht="12.75">
      <c r="B5" s="330" t="s">
        <v>354</v>
      </c>
      <c r="C5" s="323"/>
      <c r="D5" s="324"/>
      <c r="E5" s="331" t="s">
        <v>83</v>
      </c>
      <c r="H5" s="323"/>
      <c r="I5" s="324"/>
      <c r="M5" s="323"/>
      <c r="N5" s="324"/>
      <c r="Q5" s="329"/>
    </row>
    <row r="6" spans="2:20" ht="12.75">
      <c r="B6" s="332">
        <v>1</v>
      </c>
      <c r="C6" s="333" t="s">
        <v>384</v>
      </c>
      <c r="D6" s="334">
        <v>0</v>
      </c>
      <c r="E6" s="335">
        <v>1</v>
      </c>
      <c r="H6" s="323"/>
      <c r="I6" s="324"/>
      <c r="M6" s="323"/>
      <c r="N6" s="324"/>
      <c r="Q6" s="336" t="s">
        <v>83</v>
      </c>
      <c r="R6" s="337" t="s">
        <v>65</v>
      </c>
      <c r="S6" s="338"/>
      <c r="T6" s="339"/>
    </row>
    <row r="7" spans="2:20" ht="12.75">
      <c r="B7" s="340">
        <v>8</v>
      </c>
      <c r="C7" s="341" t="s">
        <v>394</v>
      </c>
      <c r="D7" s="342">
        <v>0</v>
      </c>
      <c r="E7" s="335">
        <v>4</v>
      </c>
      <c r="H7" s="323"/>
      <c r="I7" s="324"/>
      <c r="M7" s="323"/>
      <c r="N7" s="324"/>
      <c r="Q7" s="343">
        <v>1</v>
      </c>
      <c r="R7" s="333" t="s">
        <v>384</v>
      </c>
      <c r="S7" s="344"/>
      <c r="T7" s="345"/>
    </row>
    <row r="8" spans="2:20" ht="12.75">
      <c r="B8" s="340">
        <v>9</v>
      </c>
      <c r="C8" s="341" t="s">
        <v>395</v>
      </c>
      <c r="D8" s="342">
        <v>0</v>
      </c>
      <c r="E8" s="335">
        <v>3</v>
      </c>
      <c r="G8" s="346" t="s">
        <v>355</v>
      </c>
      <c r="H8" s="323"/>
      <c r="I8" s="324"/>
      <c r="J8" s="331" t="s">
        <v>83</v>
      </c>
      <c r="M8" s="323"/>
      <c r="N8" s="324"/>
      <c r="Q8" s="347">
        <v>2</v>
      </c>
      <c r="R8" s="341" t="s">
        <v>385</v>
      </c>
      <c r="S8" s="348"/>
      <c r="T8" s="349"/>
    </row>
    <row r="9" spans="2:20" ht="12.75">
      <c r="B9" s="350">
        <v>16</v>
      </c>
      <c r="C9" s="351" t="s">
        <v>396</v>
      </c>
      <c r="D9" s="352">
        <v>0</v>
      </c>
      <c r="E9" s="353">
        <v>2</v>
      </c>
      <c r="G9" s="354" t="s">
        <v>356</v>
      </c>
      <c r="H9" s="333" t="s">
        <v>384</v>
      </c>
      <c r="I9" s="334">
        <v>0</v>
      </c>
      <c r="J9" s="335">
        <v>1</v>
      </c>
      <c r="M9" s="323"/>
      <c r="N9" s="324"/>
      <c r="Q9" s="347">
        <v>3</v>
      </c>
      <c r="R9" s="341" t="s">
        <v>386</v>
      </c>
      <c r="S9" s="348"/>
      <c r="T9" s="349"/>
    </row>
    <row r="10" spans="7:20" ht="12.75">
      <c r="G10" s="355" t="s">
        <v>357</v>
      </c>
      <c r="H10" s="341" t="s">
        <v>397</v>
      </c>
      <c r="I10" s="342">
        <v>0</v>
      </c>
      <c r="J10" s="335">
        <v>3</v>
      </c>
      <c r="M10" s="323"/>
      <c r="N10" s="324"/>
      <c r="Q10" s="347">
        <v>4</v>
      </c>
      <c r="R10" s="341" t="s">
        <v>398</v>
      </c>
      <c r="S10" s="348"/>
      <c r="T10" s="349"/>
    </row>
    <row r="11" spans="2:20" ht="12.75">
      <c r="B11" s="330" t="s">
        <v>358</v>
      </c>
      <c r="C11" s="323"/>
      <c r="D11" s="324"/>
      <c r="E11" s="331" t="s">
        <v>83</v>
      </c>
      <c r="G11" s="355" t="s">
        <v>359</v>
      </c>
      <c r="H11" s="341" t="s">
        <v>399</v>
      </c>
      <c r="I11" s="342">
        <v>0</v>
      </c>
      <c r="J11" s="335">
        <v>4</v>
      </c>
      <c r="M11" s="323"/>
      <c r="N11" s="324"/>
      <c r="Q11" s="347">
        <v>5</v>
      </c>
      <c r="R11" s="341" t="s">
        <v>397</v>
      </c>
      <c r="S11" s="348"/>
      <c r="T11" s="349"/>
    </row>
    <row r="12" spans="2:20" ht="12.75">
      <c r="B12" s="332">
        <v>4</v>
      </c>
      <c r="C12" s="333" t="s">
        <v>386</v>
      </c>
      <c r="D12" s="334">
        <v>0</v>
      </c>
      <c r="E12" s="335">
        <v>2</v>
      </c>
      <c r="G12" s="356" t="s">
        <v>360</v>
      </c>
      <c r="H12" s="351" t="s">
        <v>398</v>
      </c>
      <c r="I12" s="352">
        <v>0</v>
      </c>
      <c r="J12" s="353">
        <v>2</v>
      </c>
      <c r="M12" s="323"/>
      <c r="N12" s="324"/>
      <c r="Q12" s="347">
        <v>6</v>
      </c>
      <c r="R12" s="341" t="s">
        <v>396</v>
      </c>
      <c r="S12" s="348"/>
      <c r="T12" s="349"/>
    </row>
    <row r="13" spans="2:20" ht="12.75">
      <c r="B13" s="340">
        <v>5</v>
      </c>
      <c r="C13" s="341" t="s">
        <v>397</v>
      </c>
      <c r="D13" s="342">
        <v>0</v>
      </c>
      <c r="E13" s="335">
        <v>1</v>
      </c>
      <c r="H13" s="323"/>
      <c r="I13" s="324"/>
      <c r="M13" s="323"/>
      <c r="N13" s="324"/>
      <c r="Q13" s="347">
        <v>7</v>
      </c>
      <c r="R13" s="341" t="s">
        <v>400</v>
      </c>
      <c r="S13" s="348"/>
      <c r="T13" s="349"/>
    </row>
    <row r="14" spans="2:20" ht="12.75">
      <c r="B14" s="340">
        <v>12</v>
      </c>
      <c r="C14" s="341" t="s">
        <v>401</v>
      </c>
      <c r="D14" s="342">
        <v>0</v>
      </c>
      <c r="E14" s="335">
        <v>3</v>
      </c>
      <c r="L14" s="346" t="s">
        <v>96</v>
      </c>
      <c r="M14" s="323"/>
      <c r="N14" s="324"/>
      <c r="O14" s="357" t="s">
        <v>83</v>
      </c>
      <c r="Q14" s="358">
        <v>8</v>
      </c>
      <c r="R14" s="351" t="s">
        <v>399</v>
      </c>
      <c r="S14" s="359"/>
      <c r="T14" s="360"/>
    </row>
    <row r="15" spans="2:20" ht="12.75">
      <c r="B15" s="350">
        <v>13</v>
      </c>
      <c r="C15" s="351" t="s">
        <v>402</v>
      </c>
      <c r="D15" s="352">
        <v>0</v>
      </c>
      <c r="E15" s="353">
        <v>4</v>
      </c>
      <c r="L15" s="361" t="s">
        <v>361</v>
      </c>
      <c r="M15" s="333" t="s">
        <v>384</v>
      </c>
      <c r="N15" s="334"/>
      <c r="O15" s="335">
        <v>1</v>
      </c>
      <c r="Q15" s="343">
        <v>9</v>
      </c>
      <c r="R15" s="333" t="s">
        <v>395</v>
      </c>
      <c r="S15" s="344"/>
      <c r="T15" s="345"/>
    </row>
    <row r="16" spans="3:20" ht="12.75">
      <c r="C16" s="323"/>
      <c r="D16" s="324"/>
      <c r="L16" s="362" t="s">
        <v>362</v>
      </c>
      <c r="M16" s="341" t="s">
        <v>385</v>
      </c>
      <c r="N16" s="342"/>
      <c r="O16" s="335">
        <v>2</v>
      </c>
      <c r="Q16" s="347">
        <v>9</v>
      </c>
      <c r="R16" s="341" t="s">
        <v>401</v>
      </c>
      <c r="S16" s="348"/>
      <c r="T16" s="349"/>
    </row>
    <row r="17" spans="2:20" ht="12.75">
      <c r="B17" s="330" t="s">
        <v>363</v>
      </c>
      <c r="C17" s="323"/>
      <c r="D17" s="324"/>
      <c r="E17" s="331" t="s">
        <v>83</v>
      </c>
      <c r="L17" s="362" t="s">
        <v>364</v>
      </c>
      <c r="M17" s="341" t="s">
        <v>398</v>
      </c>
      <c r="N17" s="342"/>
      <c r="O17" s="335">
        <v>4</v>
      </c>
      <c r="Q17" s="347">
        <v>9</v>
      </c>
      <c r="R17" s="341" t="s">
        <v>403</v>
      </c>
      <c r="S17" s="348"/>
      <c r="T17" s="349"/>
    </row>
    <row r="18" spans="2:20" ht="12.75">
      <c r="B18" s="332">
        <v>3</v>
      </c>
      <c r="C18" s="333" t="s">
        <v>385</v>
      </c>
      <c r="D18" s="334">
        <v>0</v>
      </c>
      <c r="E18" s="335">
        <v>1</v>
      </c>
      <c r="L18" s="363" t="s">
        <v>365</v>
      </c>
      <c r="M18" s="351" t="s">
        <v>386</v>
      </c>
      <c r="N18" s="352"/>
      <c r="O18" s="353">
        <v>3</v>
      </c>
      <c r="Q18" s="358">
        <v>9</v>
      </c>
      <c r="R18" s="351" t="s">
        <v>404</v>
      </c>
      <c r="S18" s="359"/>
      <c r="T18" s="360"/>
    </row>
    <row r="19" spans="2:20" ht="12.75">
      <c r="B19" s="340">
        <v>6</v>
      </c>
      <c r="C19" s="341" t="s">
        <v>399</v>
      </c>
      <c r="D19" s="342">
        <v>0</v>
      </c>
      <c r="E19" s="335">
        <v>2</v>
      </c>
      <c r="M19" s="323"/>
      <c r="N19" s="324"/>
      <c r="Q19" s="343">
        <v>13</v>
      </c>
      <c r="R19" s="333" t="s">
        <v>394</v>
      </c>
      <c r="S19" s="344"/>
      <c r="T19" s="345"/>
    </row>
    <row r="20" spans="2:20" ht="12.75">
      <c r="B20" s="340">
        <v>11</v>
      </c>
      <c r="C20" s="341" t="s">
        <v>405</v>
      </c>
      <c r="D20" s="342">
        <v>0</v>
      </c>
      <c r="E20" s="335">
        <v>4</v>
      </c>
      <c r="G20" s="346" t="s">
        <v>366</v>
      </c>
      <c r="H20" s="323"/>
      <c r="I20" s="324"/>
      <c r="J20" s="331" t="s">
        <v>83</v>
      </c>
      <c r="M20" s="323"/>
      <c r="N20" s="324"/>
      <c r="Q20" s="347">
        <v>13</v>
      </c>
      <c r="R20" s="341" t="s">
        <v>402</v>
      </c>
      <c r="S20" s="348"/>
      <c r="T20" s="349"/>
    </row>
    <row r="21" spans="2:20" ht="12.75">
      <c r="B21" s="350">
        <v>14</v>
      </c>
      <c r="C21" s="351" t="s">
        <v>403</v>
      </c>
      <c r="D21" s="352">
        <v>0</v>
      </c>
      <c r="E21" s="353">
        <v>3</v>
      </c>
      <c r="G21" s="354" t="s">
        <v>367</v>
      </c>
      <c r="H21" s="333" t="s">
        <v>396</v>
      </c>
      <c r="I21" s="334">
        <v>0</v>
      </c>
      <c r="J21" s="335">
        <v>4</v>
      </c>
      <c r="M21" s="323"/>
      <c r="N21" s="324"/>
      <c r="Q21" s="347">
        <v>13</v>
      </c>
      <c r="R21" s="341" t="s">
        <v>405</v>
      </c>
      <c r="S21" s="348"/>
      <c r="T21" s="349"/>
    </row>
    <row r="22" spans="3:20" ht="12.75">
      <c r="C22" s="323"/>
      <c r="D22" s="324"/>
      <c r="G22" s="355" t="s">
        <v>368</v>
      </c>
      <c r="H22" s="341" t="s">
        <v>386</v>
      </c>
      <c r="I22" s="342">
        <v>0</v>
      </c>
      <c r="J22" s="335">
        <v>2</v>
      </c>
      <c r="M22" s="323"/>
      <c r="N22" s="324"/>
      <c r="Q22" s="358">
        <v>13</v>
      </c>
      <c r="R22" s="351" t="s">
        <v>406</v>
      </c>
      <c r="S22" s="359"/>
      <c r="T22" s="360"/>
    </row>
    <row r="23" spans="2:20" ht="12.75">
      <c r="B23" s="330" t="s">
        <v>369</v>
      </c>
      <c r="C23" s="323"/>
      <c r="D23" s="324"/>
      <c r="E23" s="331" t="s">
        <v>83</v>
      </c>
      <c r="G23" s="355" t="s">
        <v>370</v>
      </c>
      <c r="H23" s="341" t="s">
        <v>385</v>
      </c>
      <c r="I23" s="342">
        <v>0</v>
      </c>
      <c r="J23" s="335">
        <v>1</v>
      </c>
      <c r="L23" s="346" t="s">
        <v>352</v>
      </c>
      <c r="M23" s="323"/>
      <c r="N23" s="324"/>
      <c r="O23" s="331" t="s">
        <v>83</v>
      </c>
      <c r="Q23" s="347">
        <v>17</v>
      </c>
      <c r="R23" s="364" t="s">
        <v>371</v>
      </c>
      <c r="S23" s="365"/>
      <c r="T23" s="366"/>
    </row>
    <row r="24" spans="2:20" ht="12.75">
      <c r="B24" s="332">
        <v>2</v>
      </c>
      <c r="C24" s="333" t="s">
        <v>404</v>
      </c>
      <c r="D24" s="334">
        <v>0</v>
      </c>
      <c r="E24" s="335">
        <v>3</v>
      </c>
      <c r="G24" s="356" t="s">
        <v>372</v>
      </c>
      <c r="H24" s="351" t="s">
        <v>400</v>
      </c>
      <c r="I24" s="352">
        <v>0</v>
      </c>
      <c r="J24" s="353">
        <v>3</v>
      </c>
      <c r="L24" s="361" t="s">
        <v>373</v>
      </c>
      <c r="M24" s="333" t="s">
        <v>397</v>
      </c>
      <c r="N24" s="334"/>
      <c r="O24" s="335">
        <v>1</v>
      </c>
      <c r="Q24" s="347">
        <v>18</v>
      </c>
      <c r="R24" s="364" t="s">
        <v>374</v>
      </c>
      <c r="S24" s="365"/>
      <c r="T24" s="366"/>
    </row>
    <row r="25" spans="2:20" ht="12.75">
      <c r="B25" s="340">
        <v>7</v>
      </c>
      <c r="C25" s="341" t="s">
        <v>398</v>
      </c>
      <c r="D25" s="342">
        <v>0</v>
      </c>
      <c r="E25" s="335">
        <v>2</v>
      </c>
      <c r="H25" s="323"/>
      <c r="I25" s="324"/>
      <c r="L25" s="362" t="s">
        <v>375</v>
      </c>
      <c r="M25" s="341" t="s">
        <v>400</v>
      </c>
      <c r="N25" s="342">
        <v>0</v>
      </c>
      <c r="O25" s="335">
        <v>3</v>
      </c>
      <c r="Q25" s="347">
        <v>19</v>
      </c>
      <c r="R25" s="364" t="s">
        <v>376</v>
      </c>
      <c r="S25" s="365"/>
      <c r="T25" s="366"/>
    </row>
    <row r="26" spans="2:20" ht="12.75">
      <c r="B26" s="340">
        <v>10</v>
      </c>
      <c r="C26" s="341" t="s">
        <v>400</v>
      </c>
      <c r="D26" s="342">
        <v>0</v>
      </c>
      <c r="E26" s="335">
        <v>1</v>
      </c>
      <c r="H26" s="323"/>
      <c r="I26" s="324"/>
      <c r="L26" s="362" t="s">
        <v>377</v>
      </c>
      <c r="M26" s="341" t="s">
        <v>399</v>
      </c>
      <c r="N26" s="342">
        <v>0</v>
      </c>
      <c r="O26" s="335">
        <v>4</v>
      </c>
      <c r="Q26" s="347">
        <v>20</v>
      </c>
      <c r="R26" s="364" t="s">
        <v>378</v>
      </c>
      <c r="S26" s="365"/>
      <c r="T26" s="366"/>
    </row>
    <row r="27" spans="2:20" ht="12.75">
      <c r="B27" s="350">
        <v>15</v>
      </c>
      <c r="C27" s="351" t="s">
        <v>406</v>
      </c>
      <c r="D27" s="352">
        <v>0</v>
      </c>
      <c r="E27" s="353">
        <v>4</v>
      </c>
      <c r="H27" s="323"/>
      <c r="I27" s="324"/>
      <c r="L27" s="363" t="s">
        <v>379</v>
      </c>
      <c r="M27" s="351" t="s">
        <v>396</v>
      </c>
      <c r="N27" s="352">
        <v>0</v>
      </c>
      <c r="O27" s="353">
        <v>2</v>
      </c>
      <c r="Q27" s="347">
        <v>21</v>
      </c>
      <c r="R27" s="364" t="s">
        <v>380</v>
      </c>
      <c r="S27" s="365"/>
      <c r="T27" s="366"/>
    </row>
    <row r="28" spans="8:20" ht="12.75">
      <c r="H28" s="323"/>
      <c r="I28" s="324"/>
      <c r="Q28" s="347">
        <v>22</v>
      </c>
      <c r="R28" s="364" t="s">
        <v>381</v>
      </c>
      <c r="S28" s="365"/>
      <c r="T28" s="366"/>
    </row>
    <row r="29" ht="12.75">
      <c r="B29" s="322"/>
    </row>
    <row r="30" ht="12.75">
      <c r="B30" s="322"/>
    </row>
    <row r="31" ht="12.75">
      <c r="B31" s="322"/>
    </row>
    <row r="32" ht="12.75">
      <c r="B32" s="322"/>
    </row>
    <row r="33" ht="12.75">
      <c r="B33" s="322"/>
    </row>
    <row r="34" spans="2:9" ht="12.75">
      <c r="B34" s="322"/>
      <c r="H34" s="323"/>
      <c r="I34" s="324"/>
    </row>
    <row r="35" spans="2:9" ht="12.75">
      <c r="B35" s="322"/>
      <c r="H35" s="323"/>
      <c r="I35" s="324"/>
    </row>
    <row r="36" spans="2:9" ht="12.75">
      <c r="B36" s="322"/>
      <c r="H36" s="323"/>
      <c r="I36" s="324"/>
    </row>
    <row r="37" spans="2:9" ht="12.75">
      <c r="B37" s="322"/>
      <c r="H37" s="323"/>
      <c r="I37" s="324"/>
    </row>
    <row r="38" spans="2:9" ht="12.75">
      <c r="B38" s="322"/>
      <c r="H38" s="323"/>
      <c r="I38" s="324"/>
    </row>
    <row r="39" spans="2:9" ht="12.75">
      <c r="B39" s="322"/>
      <c r="H39" s="323"/>
      <c r="I39" s="324"/>
    </row>
    <row r="40" spans="3:4" ht="12.75">
      <c r="C40" s="323"/>
      <c r="D40" s="324"/>
    </row>
    <row r="41" spans="3:4" ht="12.75">
      <c r="C41" s="323"/>
      <c r="D41" s="324"/>
    </row>
    <row r="42" spans="3:4" ht="12.75">
      <c r="C42" s="323"/>
      <c r="D42" s="324"/>
    </row>
    <row r="43" spans="3:4" ht="12.75">
      <c r="C43" s="323"/>
      <c r="D43" s="324"/>
    </row>
    <row r="44" spans="3:4" ht="12.75">
      <c r="C44" s="323"/>
      <c r="D44" s="324"/>
    </row>
    <row r="45" spans="3:9" ht="12.75">
      <c r="C45" s="323"/>
      <c r="D45" s="324"/>
      <c r="H45" s="323"/>
      <c r="I45" s="324"/>
    </row>
    <row r="46" spans="2:9" ht="12.75">
      <c r="B46" s="322"/>
      <c r="H46" s="323"/>
      <c r="I46" s="324"/>
    </row>
    <row r="47" spans="2:9" ht="12.75">
      <c r="B47" s="322"/>
      <c r="H47" s="323"/>
      <c r="I47" s="324"/>
    </row>
    <row r="48" spans="2:9" ht="12.75">
      <c r="B48" s="322"/>
      <c r="H48" s="323"/>
      <c r="I48" s="324"/>
    </row>
    <row r="49" spans="2:9" ht="12.75">
      <c r="B49" s="322"/>
      <c r="H49" s="323"/>
      <c r="I49" s="324"/>
    </row>
    <row r="50" spans="2:9" ht="12.75">
      <c r="B50" s="322"/>
      <c r="H50" s="323"/>
      <c r="I50" s="324"/>
    </row>
    <row r="51" spans="3:9" ht="12.75">
      <c r="C51" s="323"/>
      <c r="D51" s="324"/>
      <c r="H51" s="323"/>
      <c r="I51" s="324"/>
    </row>
  </sheetData>
  <sheetProtection/>
  <mergeCells count="5">
    <mergeCell ref="Q3:T3"/>
    <mergeCell ref="A1:E1"/>
    <mergeCell ref="B3:E3"/>
    <mergeCell ref="G3:J3"/>
    <mergeCell ref="L3:O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77"/>
  <sheetViews>
    <sheetView showGridLines="0" zoomScale="75" zoomScaleNormal="75" zoomScalePageLayoutView="0" workbookViewId="0" topLeftCell="A1">
      <pane ySplit="2" topLeftCell="A15" activePane="bottomLeft" state="frozen"/>
      <selection pane="topLeft" activeCell="G19" sqref="G19"/>
      <selection pane="bottomLeft" activeCell="H45" sqref="H45:H47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9"/>
      <c r="B1" s="60"/>
      <c r="C1" s="60"/>
      <c r="D1" s="48"/>
      <c r="E1" s="48" t="str">
        <f>V!$E$17</f>
        <v>Чемпионат Федерации по фристайлу</v>
      </c>
      <c r="F1" s="48"/>
      <c r="G1" s="60"/>
      <c r="H1" s="64"/>
    </row>
    <row r="2" spans="1:8" ht="24" thickBot="1">
      <c r="A2" s="61"/>
      <c r="B2" s="62"/>
      <c r="C2" s="62"/>
      <c r="D2" s="49"/>
      <c r="E2" s="49" t="str">
        <f>V!$E$18</f>
        <v>Москва, 25-26.07.2009</v>
      </c>
      <c r="F2" s="49"/>
      <c r="G2" s="62"/>
      <c r="H2" s="6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7"/>
      <c r="B5" s="118"/>
      <c r="C5" s="118"/>
      <c r="D5" s="119"/>
      <c r="E5" s="119" t="s">
        <v>116</v>
      </c>
      <c r="F5" s="119"/>
      <c r="G5" s="118"/>
      <c r="H5" s="120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3" t="s">
        <v>127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3" t="s">
        <v>66</v>
      </c>
      <c r="D8" s="33" t="s">
        <v>65</v>
      </c>
      <c r="E8" s="33" t="s">
        <v>71</v>
      </c>
      <c r="F8" s="1"/>
      <c r="G8" s="112" t="s">
        <v>81</v>
      </c>
      <c r="H8" s="113"/>
    </row>
    <row r="9" spans="1:8" ht="12.75">
      <c r="A9" s="4"/>
      <c r="B9" s="114">
        <v>1</v>
      </c>
      <c r="C9" s="153" t="str">
        <f>'Freestyle Slalom'!A8</f>
        <v>Бабий</v>
      </c>
      <c r="D9" s="153" t="str">
        <f>'Freestyle Slalom'!B8</f>
        <v>Анжелика</v>
      </c>
      <c r="E9" s="153" t="str">
        <f>'Freestyle Slalom'!C8</f>
        <v>Москва</v>
      </c>
      <c r="F9" s="183"/>
      <c r="G9" s="184">
        <f>'Freestyle Slalom'!P8</f>
        <v>63</v>
      </c>
      <c r="H9" s="115" t="s">
        <v>120</v>
      </c>
    </row>
    <row r="10" spans="1:8" ht="12.75">
      <c r="A10" s="4"/>
      <c r="B10" s="114">
        <v>2</v>
      </c>
      <c r="C10" s="153" t="str">
        <f>'Freestyle Slalom'!A9</f>
        <v>Зеленова</v>
      </c>
      <c r="D10" s="153" t="str">
        <f>'Freestyle Slalom'!B9</f>
        <v>Надежда</v>
      </c>
      <c r="E10" s="153" t="str">
        <f>'Freestyle Slalom'!C9</f>
        <v>Москва</v>
      </c>
      <c r="F10" s="183"/>
      <c r="G10" s="184">
        <f>'Freestyle Slalom'!P9</f>
        <v>62.2</v>
      </c>
      <c r="H10" s="115" t="s">
        <v>120</v>
      </c>
    </row>
    <row r="11" spans="1:8" ht="12.75">
      <c r="A11" s="4"/>
      <c r="B11" s="114">
        <v>3</v>
      </c>
      <c r="C11" s="153" t="str">
        <f>'Freestyle Slalom'!A10</f>
        <v>Лысенко</v>
      </c>
      <c r="D11" s="153" t="str">
        <f>'Freestyle Slalom'!B10</f>
        <v>Кристина</v>
      </c>
      <c r="E11" s="153" t="str">
        <f>'Freestyle Slalom'!C10</f>
        <v>Москва</v>
      </c>
      <c r="F11" s="183"/>
      <c r="G11" s="184">
        <f>'Freestyle Slalom'!P10</f>
        <v>48.7</v>
      </c>
      <c r="H11" s="115" t="s">
        <v>120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3" t="s">
        <v>128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3" t="s">
        <v>66</v>
      </c>
      <c r="D14" s="33" t="s">
        <v>65</v>
      </c>
      <c r="E14" s="33" t="s">
        <v>71</v>
      </c>
      <c r="F14" s="1"/>
      <c r="G14" s="112" t="s">
        <v>81</v>
      </c>
      <c r="H14" s="113"/>
    </row>
    <row r="15" spans="1:8" ht="12.75">
      <c r="A15" s="4"/>
      <c r="B15" s="114">
        <v>1</v>
      </c>
      <c r="C15" s="153" t="str">
        <f>'Freestyle Slalom'!A25</f>
        <v>Мелешкевич</v>
      </c>
      <c r="D15" s="153" t="str">
        <f>'Freestyle Slalom'!B25</f>
        <v>Виктор</v>
      </c>
      <c r="E15" s="153" t="str">
        <f>'Freestyle Slalom'!C25</f>
        <v>Новорос</v>
      </c>
      <c r="F15" s="183"/>
      <c r="G15" s="153">
        <f>'Freestyle Slalom'!P25</f>
        <v>67</v>
      </c>
      <c r="H15" s="115" t="s">
        <v>120</v>
      </c>
    </row>
    <row r="16" spans="1:8" ht="12.75">
      <c r="A16" s="4"/>
      <c r="B16" s="114">
        <v>2</v>
      </c>
      <c r="C16" s="153" t="str">
        <f>'Freestyle Slalom'!A26</f>
        <v>Анин</v>
      </c>
      <c r="D16" s="153" t="str">
        <f>'Freestyle Slalom'!B26</f>
        <v>Максим</v>
      </c>
      <c r="E16" s="153" t="str">
        <f>'Freestyle Slalom'!C26</f>
        <v>Москва</v>
      </c>
      <c r="F16" s="183"/>
      <c r="G16" s="153">
        <f>'Freestyle Slalom'!P26</f>
        <v>65</v>
      </c>
      <c r="H16" s="115" t="s">
        <v>120</v>
      </c>
    </row>
    <row r="17" spans="1:8" ht="12.75">
      <c r="A17" s="4"/>
      <c r="B17" s="114">
        <v>3</v>
      </c>
      <c r="C17" s="153" t="str">
        <f>'Freestyle Slalom'!A27</f>
        <v>Шитов</v>
      </c>
      <c r="D17" s="153" t="str">
        <f>'Freestyle Slalom'!B27</f>
        <v>Андрей</v>
      </c>
      <c r="E17" s="153" t="str">
        <f>'Freestyle Slalom'!C27</f>
        <v>Москва</v>
      </c>
      <c r="F17" s="183"/>
      <c r="G17" s="153">
        <f>'Freestyle Slalom'!P27</f>
        <v>64.2</v>
      </c>
      <c r="H17" s="115" t="s">
        <v>120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17"/>
      <c r="B20" s="118"/>
      <c r="C20" s="118"/>
      <c r="D20" s="119"/>
      <c r="E20" s="119" t="s">
        <v>117</v>
      </c>
      <c r="F20" s="119"/>
      <c r="G20" s="118"/>
      <c r="H20" s="120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 hidden="1">
      <c r="A22" s="63" t="s">
        <v>101</v>
      </c>
      <c r="B22" s="1"/>
      <c r="C22" s="1"/>
      <c r="D22" s="1"/>
      <c r="E22" s="1"/>
      <c r="F22" s="1"/>
      <c r="G22" s="1"/>
      <c r="H22" s="2"/>
    </row>
    <row r="23" spans="1:8" ht="12.75" hidden="1">
      <c r="A23" s="4"/>
      <c r="B23" s="4"/>
      <c r="C23" s="33" t="s">
        <v>40</v>
      </c>
      <c r="D23" s="33" t="s">
        <v>8</v>
      </c>
      <c r="E23" s="33" t="s">
        <v>49</v>
      </c>
      <c r="F23" s="1"/>
      <c r="G23" s="116" t="s">
        <v>42</v>
      </c>
      <c r="H23" s="113"/>
    </row>
    <row r="24" spans="1:8" ht="12.75" hidden="1">
      <c r="A24" s="4"/>
      <c r="B24" s="114">
        <v>1</v>
      </c>
      <c r="C24" s="153">
        <f>'Speed Slalom'!AE10</f>
        <v>0</v>
      </c>
      <c r="D24" s="153">
        <f>'Speed Slalom'!AF10</f>
        <v>0</v>
      </c>
      <c r="E24" s="153">
        <f>'Speed Slalom'!AG10</f>
        <v>0</v>
      </c>
      <c r="F24" s="183"/>
      <c r="G24" s="184">
        <f>'Speed Slalom'!AH10</f>
        <v>0</v>
      </c>
      <c r="H24" s="115" t="s">
        <v>41</v>
      </c>
    </row>
    <row r="25" spans="1:8" ht="12.75" hidden="1">
      <c r="A25" s="4"/>
      <c r="B25" s="114">
        <v>2</v>
      </c>
      <c r="C25" s="153">
        <f>'Speed Slalom'!AE11</f>
        <v>0</v>
      </c>
      <c r="D25" s="153">
        <f>'Speed Slalom'!AF11</f>
        <v>0</v>
      </c>
      <c r="E25" s="153">
        <f>'Speed Slalom'!AG11</f>
        <v>0</v>
      </c>
      <c r="F25" s="183"/>
      <c r="G25" s="184">
        <f>'Speed Slalom'!AH11</f>
        <v>0</v>
      </c>
      <c r="H25" s="115" t="s">
        <v>41</v>
      </c>
    </row>
    <row r="26" spans="1:8" ht="12.75" hidden="1">
      <c r="A26" s="4"/>
      <c r="B26" s="114">
        <v>3</v>
      </c>
      <c r="C26" s="153">
        <f>'Speed Slalom'!AE12</f>
        <v>0</v>
      </c>
      <c r="D26" s="153">
        <f>'Speed Slalom'!AF12</f>
        <v>0</v>
      </c>
      <c r="E26" s="153">
        <f>'Speed Slalom'!AG12</f>
        <v>0</v>
      </c>
      <c r="F26" s="183"/>
      <c r="G26" s="184">
        <f>'Speed Slalom'!AH12</f>
        <v>0</v>
      </c>
      <c r="H26" s="115" t="s">
        <v>41</v>
      </c>
    </row>
    <row r="27" spans="1:8" ht="12.75">
      <c r="A27" s="4"/>
      <c r="B27" s="4"/>
      <c r="C27" s="4"/>
      <c r="D27" s="4"/>
      <c r="E27" s="4"/>
      <c r="F27" s="4"/>
      <c r="G27" s="55"/>
      <c r="H27" s="2"/>
    </row>
    <row r="28" spans="1:8" ht="12.75">
      <c r="A28" s="63" t="s">
        <v>102</v>
      </c>
      <c r="B28" s="4"/>
      <c r="C28" s="4"/>
      <c r="D28" s="4"/>
      <c r="E28" s="4"/>
      <c r="F28" s="4"/>
      <c r="G28" s="55"/>
      <c r="H28" s="2"/>
    </row>
    <row r="29" spans="1:8" ht="12.75">
      <c r="A29" s="4"/>
      <c r="B29" s="4"/>
      <c r="C29" s="33" t="s">
        <v>66</v>
      </c>
      <c r="D29" s="33" t="s">
        <v>65</v>
      </c>
      <c r="E29" s="33" t="s">
        <v>71</v>
      </c>
      <c r="F29" s="1"/>
      <c r="G29" s="112" t="s">
        <v>81</v>
      </c>
      <c r="H29" s="113"/>
    </row>
    <row r="30" spans="1:8" ht="12.75">
      <c r="A30" s="4"/>
      <c r="B30" s="114">
        <v>1</v>
      </c>
      <c r="C30" s="153" t="s">
        <v>192</v>
      </c>
      <c r="D30" s="153" t="s">
        <v>172</v>
      </c>
      <c r="E30" s="153" t="s">
        <v>205</v>
      </c>
      <c r="F30" s="183"/>
      <c r="G30" s="184">
        <f>'Speed Slalom'!AH44</f>
        <v>4.81</v>
      </c>
      <c r="H30" s="115" t="s">
        <v>392</v>
      </c>
    </row>
    <row r="31" spans="1:8" ht="12.75">
      <c r="A31" s="4"/>
      <c r="B31" s="114">
        <v>2</v>
      </c>
      <c r="C31" s="153" t="s">
        <v>150</v>
      </c>
      <c r="D31" s="153" t="s">
        <v>151</v>
      </c>
      <c r="E31" s="153" t="s">
        <v>205</v>
      </c>
      <c r="F31" s="183"/>
      <c r="G31" s="184">
        <f>'Speed Slalom'!AH45</f>
        <v>4.86</v>
      </c>
      <c r="H31" s="115" t="s">
        <v>392</v>
      </c>
    </row>
    <row r="32" spans="1:8" ht="12.75">
      <c r="A32" s="4"/>
      <c r="B32" s="114">
        <v>3</v>
      </c>
      <c r="C32" s="157" t="s">
        <v>157</v>
      </c>
      <c r="D32" s="158" t="s">
        <v>141</v>
      </c>
      <c r="E32" s="153" t="s">
        <v>205</v>
      </c>
      <c r="F32" s="183"/>
      <c r="G32" s="184">
        <f>'Speed Slalom'!AH46</f>
        <v>5.24</v>
      </c>
      <c r="H32" s="115" t="s">
        <v>392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17"/>
      <c r="B35" s="118"/>
      <c r="C35" s="118"/>
      <c r="D35" s="119"/>
      <c r="E35" s="119" t="s">
        <v>118</v>
      </c>
      <c r="F35" s="119"/>
      <c r="G35" s="118"/>
      <c r="H35" s="120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3" t="s">
        <v>111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3" t="s">
        <v>66</v>
      </c>
      <c r="D38" s="33" t="s">
        <v>65</v>
      </c>
      <c r="E38" s="33" t="s">
        <v>71</v>
      </c>
      <c r="F38" s="1"/>
      <c r="G38" s="112" t="s">
        <v>81</v>
      </c>
      <c r="H38" s="113"/>
    </row>
    <row r="39" spans="1:8" ht="12.75">
      <c r="A39" s="4"/>
      <c r="B39" s="114">
        <v>1</v>
      </c>
      <c r="C39" s="153" t="str">
        <f>'Free Jump'!A8</f>
        <v>Крыкова</v>
      </c>
      <c r="D39" s="153" t="str">
        <f>'Free Jump'!B8</f>
        <v>Наталья</v>
      </c>
      <c r="E39" s="153" t="str">
        <f>'Free Jump'!C8</f>
        <v>Москва</v>
      </c>
      <c r="F39" s="183"/>
      <c r="G39" s="185">
        <f>'Free Jump'!AP8</f>
        <v>105</v>
      </c>
      <c r="H39" s="115" t="s">
        <v>393</v>
      </c>
    </row>
    <row r="40" spans="1:8" ht="12.75">
      <c r="A40" s="4"/>
      <c r="B40" s="114">
        <v>2</v>
      </c>
      <c r="C40" s="153" t="str">
        <f>'Free Jump'!A9</f>
        <v>Гудылина</v>
      </c>
      <c r="D40" s="153" t="str">
        <f>'Free Jump'!B9</f>
        <v>Мария</v>
      </c>
      <c r="E40" s="153" t="str">
        <f>'Free Jump'!C9</f>
        <v>Москва</v>
      </c>
      <c r="F40" s="183"/>
      <c r="G40" s="185">
        <f>'Free Jump'!AP9</f>
        <v>85</v>
      </c>
      <c r="H40" s="115" t="s">
        <v>393</v>
      </c>
    </row>
    <row r="41" spans="1:8" ht="12.75">
      <c r="A41" s="4"/>
      <c r="B41" s="114">
        <v>3</v>
      </c>
      <c r="C41" s="153" t="str">
        <f>'Free Jump'!A10</f>
        <v>Акашева</v>
      </c>
      <c r="D41" s="153" t="str">
        <f>'Free Jump'!B10</f>
        <v>Юлия</v>
      </c>
      <c r="E41" s="153" t="str">
        <f>'Free Jump'!C10</f>
        <v>Москва</v>
      </c>
      <c r="F41" s="183"/>
      <c r="G41" s="185">
        <f>'Free Jump'!AP10</f>
        <v>85</v>
      </c>
      <c r="H41" s="115" t="s">
        <v>393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3" t="s">
        <v>129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3" t="s">
        <v>66</v>
      </c>
      <c r="D44" s="33" t="s">
        <v>65</v>
      </c>
      <c r="E44" s="33" t="s">
        <v>71</v>
      </c>
      <c r="F44" s="1"/>
      <c r="G44" s="112" t="s">
        <v>81</v>
      </c>
      <c r="H44" s="113"/>
    </row>
    <row r="45" spans="1:8" ht="12.75">
      <c r="A45" s="4"/>
      <c r="B45" s="114">
        <v>1</v>
      </c>
      <c r="C45" s="153" t="str">
        <f>'Free Jump'!A22</f>
        <v>Подгорный</v>
      </c>
      <c r="D45" s="153" t="str">
        <f>'Free Jump'!B22</f>
        <v>Дмитрий</v>
      </c>
      <c r="E45" s="153" t="str">
        <f>'Free Jump'!C22</f>
        <v>Новороссийск</v>
      </c>
      <c r="F45" s="183"/>
      <c r="G45" s="185">
        <f>'Free Jump'!AP22</f>
        <v>145</v>
      </c>
      <c r="H45" s="115" t="s">
        <v>393</v>
      </c>
    </row>
    <row r="46" spans="1:8" ht="12.75">
      <c r="A46" s="4"/>
      <c r="B46" s="114">
        <v>2</v>
      </c>
      <c r="C46" s="153" t="str">
        <f>'Free Jump'!A23</f>
        <v>Смирнов</v>
      </c>
      <c r="D46" s="153" t="str">
        <f>'Free Jump'!B23</f>
        <v>Михаил</v>
      </c>
      <c r="E46" s="153" t="str">
        <f>'Free Jump'!C23</f>
        <v>Москва</v>
      </c>
      <c r="F46" s="183"/>
      <c r="G46" s="185">
        <f>'Free Jump'!AP23</f>
        <v>135</v>
      </c>
      <c r="H46" s="115" t="s">
        <v>393</v>
      </c>
    </row>
    <row r="47" spans="1:8" ht="12.75">
      <c r="A47" s="4"/>
      <c r="B47" s="114">
        <v>3</v>
      </c>
      <c r="C47" s="153" t="str">
        <f>'Free Jump'!A24</f>
        <v>Завражнов</v>
      </c>
      <c r="D47" s="153" t="str">
        <f>'Free Jump'!B24</f>
        <v>Иван</v>
      </c>
      <c r="E47" s="153" t="str">
        <f>'Free Jump'!C24</f>
        <v>Москва</v>
      </c>
      <c r="F47" s="183"/>
      <c r="G47" s="185">
        <f>'Free Jump'!AP24</f>
        <v>135</v>
      </c>
      <c r="H47" s="115" t="s">
        <v>393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50" spans="1:8" ht="24" hidden="1" thickBot="1">
      <c r="A50" s="117"/>
      <c r="B50" s="118"/>
      <c r="C50" s="118"/>
      <c r="D50" s="119"/>
      <c r="E50" s="119" t="s">
        <v>121</v>
      </c>
      <c r="F50" s="119"/>
      <c r="G50" s="118"/>
      <c r="H50" s="120"/>
    </row>
    <row r="51" spans="1:8" ht="15.75" hidden="1">
      <c r="A51" s="6"/>
      <c r="B51" s="6"/>
      <c r="C51" s="6"/>
      <c r="D51" s="4"/>
      <c r="E51" s="9"/>
      <c r="F51" s="9"/>
      <c r="G51" s="9"/>
      <c r="H51" s="2"/>
    </row>
    <row r="52" spans="1:8" ht="12.75" hidden="1">
      <c r="A52" s="63" t="s">
        <v>130</v>
      </c>
      <c r="B52" s="1"/>
      <c r="C52" s="1"/>
      <c r="D52" s="1"/>
      <c r="E52" s="1"/>
      <c r="F52" s="1"/>
      <c r="G52" s="1"/>
      <c r="H52" s="2"/>
    </row>
    <row r="53" spans="1:8" ht="12.75" hidden="1">
      <c r="A53" s="4"/>
      <c r="B53" s="4"/>
      <c r="C53" s="33" t="s">
        <v>40</v>
      </c>
      <c r="D53" s="33" t="s">
        <v>8</v>
      </c>
      <c r="E53" s="33" t="s">
        <v>49</v>
      </c>
      <c r="F53" s="1"/>
      <c r="G53" s="112" t="s">
        <v>0</v>
      </c>
      <c r="H53" s="113"/>
    </row>
    <row r="54" spans="1:8" ht="12.75" hidden="1">
      <c r="A54" s="4"/>
      <c r="B54" s="114">
        <v>1</v>
      </c>
      <c r="C54" s="153"/>
      <c r="D54" s="153"/>
      <c r="E54" s="154"/>
      <c r="F54" s="183"/>
      <c r="G54" s="185"/>
      <c r="H54" s="115" t="s">
        <v>39</v>
      </c>
    </row>
    <row r="55" spans="1:8" ht="12.75" hidden="1">
      <c r="A55" s="4"/>
      <c r="B55" s="114">
        <v>2</v>
      </c>
      <c r="C55" s="153"/>
      <c r="D55" s="153"/>
      <c r="E55" s="154"/>
      <c r="F55" s="183"/>
      <c r="G55" s="185"/>
      <c r="H55" s="115" t="s">
        <v>39</v>
      </c>
    </row>
    <row r="56" spans="1:8" ht="12.75" hidden="1">
      <c r="A56" s="4"/>
      <c r="B56" s="114">
        <v>3</v>
      </c>
      <c r="C56" s="153"/>
      <c r="D56" s="153"/>
      <c r="E56" s="154"/>
      <c r="F56" s="183"/>
      <c r="G56" s="185"/>
      <c r="H56" s="115" t="s">
        <v>39</v>
      </c>
    </row>
    <row r="57" spans="1:8" ht="12.75" hidden="1">
      <c r="A57" s="4"/>
      <c r="B57" s="4"/>
      <c r="C57" s="4"/>
      <c r="D57" s="4"/>
      <c r="E57" s="4"/>
      <c r="F57" s="4"/>
      <c r="G57" s="4"/>
      <c r="H57" s="2"/>
    </row>
    <row r="58" spans="1:8" ht="12.75" hidden="1">
      <c r="A58" s="63" t="s">
        <v>131</v>
      </c>
      <c r="B58" s="4"/>
      <c r="C58" s="4"/>
      <c r="D58" s="4"/>
      <c r="E58" s="4"/>
      <c r="F58" s="4"/>
      <c r="G58" s="4"/>
      <c r="H58" s="2"/>
    </row>
    <row r="59" spans="1:8" ht="12.75" hidden="1">
      <c r="A59" s="4"/>
      <c r="B59" s="4"/>
      <c r="C59" s="33" t="s">
        <v>40</v>
      </c>
      <c r="D59" s="33" t="s">
        <v>8</v>
      </c>
      <c r="E59" s="33" t="s">
        <v>49</v>
      </c>
      <c r="F59" s="1"/>
      <c r="G59" s="112" t="s">
        <v>0</v>
      </c>
      <c r="H59" s="113"/>
    </row>
    <row r="60" spans="1:8" ht="12.75" hidden="1">
      <c r="A60" s="4"/>
      <c r="B60" s="114">
        <v>1</v>
      </c>
      <c r="C60" s="153"/>
      <c r="D60" s="153"/>
      <c r="E60" s="154"/>
      <c r="F60" s="183"/>
      <c r="G60" s="185"/>
      <c r="H60" s="115" t="s">
        <v>39</v>
      </c>
    </row>
    <row r="61" spans="1:8" ht="12.75" hidden="1">
      <c r="A61" s="4"/>
      <c r="B61" s="114">
        <v>2</v>
      </c>
      <c r="C61" s="153"/>
      <c r="D61" s="153"/>
      <c r="E61" s="154"/>
      <c r="F61" s="183"/>
      <c r="G61" s="185"/>
      <c r="H61" s="115" t="s">
        <v>39</v>
      </c>
    </row>
    <row r="62" spans="1:8" ht="12.75" hidden="1">
      <c r="A62" s="4"/>
      <c r="B62" s="114">
        <v>3</v>
      </c>
      <c r="C62" s="153"/>
      <c r="D62" s="153"/>
      <c r="E62" s="154"/>
      <c r="F62" s="183"/>
      <c r="G62" s="185"/>
      <c r="H62" s="115" t="s">
        <v>39</v>
      </c>
    </row>
    <row r="64" ht="13.5" thickBot="1"/>
    <row r="65" spans="1:8" ht="24" thickBot="1">
      <c r="A65" s="117"/>
      <c r="B65" s="118"/>
      <c r="C65" s="118"/>
      <c r="D65" s="119"/>
      <c r="E65" s="119" t="s">
        <v>382</v>
      </c>
      <c r="F65" s="119"/>
      <c r="G65" s="118"/>
      <c r="H65" s="120"/>
    </row>
    <row r="66" spans="1:8" ht="15.75">
      <c r="A66" s="6"/>
      <c r="B66" s="6"/>
      <c r="C66" s="6"/>
      <c r="D66" s="4"/>
      <c r="E66" s="9"/>
      <c r="F66" s="9"/>
      <c r="G66" s="9"/>
      <c r="H66" s="2"/>
    </row>
    <row r="67" spans="1:8" ht="12.75" hidden="1">
      <c r="A67" s="63" t="s">
        <v>119</v>
      </c>
      <c r="B67" s="1"/>
      <c r="C67" s="1"/>
      <c r="D67" s="1"/>
      <c r="E67" s="1"/>
      <c r="F67" s="1"/>
      <c r="G67" s="1"/>
      <c r="H67" s="2"/>
    </row>
    <row r="68" spans="1:8" ht="12.75" hidden="1">
      <c r="A68" s="4"/>
      <c r="B68" s="4"/>
      <c r="C68" s="33" t="s">
        <v>66</v>
      </c>
      <c r="D68" s="33" t="s">
        <v>65</v>
      </c>
      <c r="E68" s="33" t="s">
        <v>71</v>
      </c>
      <c r="F68" s="1"/>
      <c r="G68" s="112" t="s">
        <v>81</v>
      </c>
      <c r="H68" s="113"/>
    </row>
    <row r="69" spans="1:8" ht="12.75" hidden="1">
      <c r="A69" s="4"/>
      <c r="B69" s="114">
        <v>1</v>
      </c>
      <c r="C69" s="251"/>
      <c r="D69" s="251"/>
      <c r="E69" s="252"/>
      <c r="F69" s="10"/>
      <c r="G69" s="253"/>
      <c r="H69" s="115" t="s">
        <v>120</v>
      </c>
    </row>
    <row r="70" spans="1:8" ht="12.75" hidden="1">
      <c r="A70" s="4"/>
      <c r="B70" s="114">
        <v>2</v>
      </c>
      <c r="C70" s="251"/>
      <c r="D70" s="251"/>
      <c r="E70" s="252"/>
      <c r="F70" s="10"/>
      <c r="G70" s="253"/>
      <c r="H70" s="115" t="s">
        <v>120</v>
      </c>
    </row>
    <row r="71" spans="1:8" ht="12.75" hidden="1">
      <c r="A71" s="4"/>
      <c r="B71" s="114">
        <v>3</v>
      </c>
      <c r="C71" s="251"/>
      <c r="D71" s="251"/>
      <c r="E71" s="252"/>
      <c r="F71" s="10"/>
      <c r="G71" s="253"/>
      <c r="H71" s="115" t="s">
        <v>120</v>
      </c>
    </row>
    <row r="72" spans="1:8" ht="12.75">
      <c r="A72" s="4"/>
      <c r="B72" s="4"/>
      <c r="C72" s="4"/>
      <c r="D72" s="4"/>
      <c r="E72" s="4"/>
      <c r="F72" s="4"/>
      <c r="G72" s="4"/>
      <c r="H72" s="2"/>
    </row>
    <row r="73" spans="1:8" ht="12.75">
      <c r="A73" s="63" t="s">
        <v>383</v>
      </c>
      <c r="B73" s="4"/>
      <c r="C73" s="4"/>
      <c r="D73" s="4"/>
      <c r="E73" s="4"/>
      <c r="F73" s="4"/>
      <c r="G73" s="4"/>
      <c r="H73" s="2"/>
    </row>
    <row r="74" spans="1:8" ht="12.75">
      <c r="A74" s="4"/>
      <c r="B74" s="4"/>
      <c r="C74" s="33" t="s">
        <v>66</v>
      </c>
      <c r="D74" s="33" t="s">
        <v>65</v>
      </c>
      <c r="E74" s="33" t="s">
        <v>71</v>
      </c>
      <c r="F74" s="1"/>
      <c r="G74" s="112" t="s">
        <v>81</v>
      </c>
      <c r="H74" s="113"/>
    </row>
    <row r="75" spans="1:8" ht="12.75">
      <c r="A75" s="4"/>
      <c r="B75" s="114">
        <v>1</v>
      </c>
      <c r="C75" s="251" t="s">
        <v>150</v>
      </c>
      <c r="D75" s="251" t="s">
        <v>151</v>
      </c>
      <c r="E75" s="252" t="s">
        <v>205</v>
      </c>
      <c r="F75" s="10"/>
      <c r="G75" s="367">
        <f>'Слайды баллы'!AK80</f>
        <v>49</v>
      </c>
      <c r="H75" s="115" t="s">
        <v>120</v>
      </c>
    </row>
    <row r="76" spans="1:8" ht="12.75">
      <c r="A76" s="4"/>
      <c r="B76" s="114">
        <v>2</v>
      </c>
      <c r="C76" s="251" t="s">
        <v>146</v>
      </c>
      <c r="D76" s="251" t="s">
        <v>147</v>
      </c>
      <c r="E76" s="252" t="s">
        <v>205</v>
      </c>
      <c r="F76" s="10"/>
      <c r="G76" s="367">
        <f>'Слайды баллы'!AK81</f>
        <v>49</v>
      </c>
      <c r="H76" s="115" t="s">
        <v>120</v>
      </c>
    </row>
    <row r="77" spans="1:8" ht="12.75">
      <c r="A77" s="4"/>
      <c r="B77" s="114">
        <v>3</v>
      </c>
      <c r="C77" s="251" t="s">
        <v>344</v>
      </c>
      <c r="D77" s="251" t="s">
        <v>169</v>
      </c>
      <c r="E77" s="252" t="s">
        <v>205</v>
      </c>
      <c r="F77" s="10"/>
      <c r="G77" s="367">
        <f>'Слайды баллы'!AK82</f>
        <v>44.5</v>
      </c>
      <c r="H77" s="115" t="s">
        <v>120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2009-07-26T09:44:49Z</cp:lastPrinted>
  <dcterms:created xsi:type="dcterms:W3CDTF">1996-10-21T11:03:58Z</dcterms:created>
  <dcterms:modified xsi:type="dcterms:W3CDTF">2017-01-27T21:13:31Z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