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1"/>
  </bookViews>
  <sheets>
    <sheet name="Competitors List" sheetId="1" r:id="rId1"/>
    <sheet name="Battle 32" sheetId="2" r:id="rId2"/>
    <sheet name="Battle 64" sheetId="3" r:id="rId3"/>
    <sheet name="Battle 48" sheetId="4" r:id="rId4"/>
    <sheet name="Battle 24" sheetId="5" r:id="rId5"/>
    <sheet name="Battle 16" sheetId="6" r:id="rId6"/>
    <sheet name="Battle 12" sheetId="7" r:id="rId7"/>
    <sheet name="Battle 8" sheetId="8" r:id="rId8"/>
  </sheets>
  <definedNames/>
  <calcPr fullCalcOnLoad="1"/>
</workbook>
</file>

<file path=xl/sharedStrings.xml><?xml version="1.0" encoding="utf-8"?>
<sst xmlns="http://schemas.openxmlformats.org/spreadsheetml/2006/main" count="621" uniqueCount="153">
  <si>
    <t xml:space="preserve">Event Name : </t>
  </si>
  <si>
    <t>Date :</t>
  </si>
  <si>
    <t>Battle</t>
  </si>
  <si>
    <t>Competitors list</t>
  </si>
  <si>
    <t>Pros/Amateurs</t>
  </si>
  <si>
    <t>Men/Women</t>
  </si>
  <si>
    <t>Name</t>
  </si>
  <si>
    <t>Ctry</t>
  </si>
  <si>
    <t>W. Rank</t>
  </si>
  <si>
    <t>Use this page for 48 to 64 competitors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</si>
  <si>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Round</t>
    </r>
  </si>
  <si>
    <r>
      <t>2</t>
    </r>
    <r>
      <rPr>
        <b/>
        <vertAlign val="superscript"/>
        <sz val="12"/>
        <rFont val="Arial"/>
        <family val="2"/>
      </rPr>
      <t>nd</t>
    </r>
    <r>
      <rPr>
        <b/>
        <sz val="12"/>
        <rFont val="Arial"/>
        <family val="2"/>
      </rPr>
      <t xml:space="preserve"> Round</t>
    </r>
  </si>
  <si>
    <t>Quarter Finals</t>
  </si>
  <si>
    <t>Semi Finals</t>
  </si>
  <si>
    <t>Finals</t>
  </si>
  <si>
    <t>Final Ranking</t>
  </si>
  <si>
    <t>Rank</t>
  </si>
  <si>
    <t>G1</t>
  </si>
  <si>
    <t>G1 #1</t>
  </si>
  <si>
    <t>G2 #1</t>
  </si>
  <si>
    <t>QF1</t>
  </si>
  <si>
    <t>Country</t>
  </si>
  <si>
    <t>WSSA Points</t>
  </si>
  <si>
    <t>G3 #2</t>
  </si>
  <si>
    <t>G4 #2</t>
  </si>
  <si>
    <t>G2</t>
  </si>
  <si>
    <t>G1 #2</t>
  </si>
  <si>
    <t>G2 #2</t>
  </si>
  <si>
    <t>SF1</t>
  </si>
  <si>
    <t>G3 #1</t>
  </si>
  <si>
    <t>QF1 #1</t>
  </si>
  <si>
    <t>G4 #1</t>
  </si>
  <si>
    <t>QF2 #1</t>
  </si>
  <si>
    <t>G3</t>
  </si>
  <si>
    <t>QF3 #2</t>
  </si>
  <si>
    <t>G5 #1</t>
  </si>
  <si>
    <t>QF4 #2</t>
  </si>
  <si>
    <t>G6 #1</t>
  </si>
  <si>
    <t>QF2</t>
  </si>
  <si>
    <t>G7 #2</t>
  </si>
  <si>
    <t>G8 #2</t>
  </si>
  <si>
    <t>G4</t>
  </si>
  <si>
    <t>Final</t>
  </si>
  <si>
    <t>G5 #2</t>
  </si>
  <si>
    <t>SF1#1</t>
  </si>
  <si>
    <t>G6 #2</t>
  </si>
  <si>
    <t>SF2#1</t>
  </si>
  <si>
    <t>G7 #1</t>
  </si>
  <si>
    <t>SF1#2</t>
  </si>
  <si>
    <t>G8 #1</t>
  </si>
  <si>
    <t>SF2#2</t>
  </si>
  <si>
    <t>G5</t>
  </si>
  <si>
    <t>G9 #1</t>
  </si>
  <si>
    <t>G10 #1</t>
  </si>
  <si>
    <t>QF3</t>
  </si>
  <si>
    <t>G11 #2</t>
  </si>
  <si>
    <t>G12 #2</t>
  </si>
  <si>
    <t>G6</t>
  </si>
  <si>
    <t>G9 #2</t>
  </si>
  <si>
    <t>G10 #2</t>
  </si>
  <si>
    <t>SF2</t>
  </si>
  <si>
    <t>Consolation Final</t>
  </si>
  <si>
    <t>G11 #1</t>
  </si>
  <si>
    <t>QF1 #2</t>
  </si>
  <si>
    <t>SF1#3</t>
  </si>
  <si>
    <t>G12 #1</t>
  </si>
  <si>
    <t>QF2 #2</t>
  </si>
  <si>
    <t>SF2#3</t>
  </si>
  <si>
    <t>G7</t>
  </si>
  <si>
    <t>QF3 #1</t>
  </si>
  <si>
    <t>SF1#4</t>
  </si>
  <si>
    <t>G13 #1</t>
  </si>
  <si>
    <t>QF4 #1</t>
  </si>
  <si>
    <t>SF2#4</t>
  </si>
  <si>
    <t>G14 #1</t>
  </si>
  <si>
    <t>QF4</t>
  </si>
  <si>
    <t>G15 #2</t>
  </si>
  <si>
    <t>G16 #2</t>
  </si>
  <si>
    <t>G8</t>
  </si>
  <si>
    <t>G13 #2</t>
  </si>
  <si>
    <t>G14 #2</t>
  </si>
  <si>
    <t>G15 #1</t>
  </si>
  <si>
    <t>G16 #1</t>
  </si>
  <si>
    <t>G9</t>
  </si>
  <si>
    <t>G10</t>
  </si>
  <si>
    <t>G11</t>
  </si>
  <si>
    <t>G12</t>
  </si>
  <si>
    <t>G13</t>
  </si>
  <si>
    <t>G14</t>
  </si>
  <si>
    <t>G15</t>
  </si>
  <si>
    <t>G16</t>
  </si>
  <si>
    <t>Use this page for 33 to 47 competitors</t>
  </si>
  <si>
    <t>Use this page for 24 to 32 competitors</t>
  </si>
  <si>
    <r>
      <t>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Round</t>
    </r>
  </si>
  <si>
    <t>Use this page for 17 to 24 competitors</t>
  </si>
  <si>
    <t>Small Final</t>
  </si>
  <si>
    <t>Use this page for 12 to 16 competitors</t>
  </si>
  <si>
    <t>Use this page for 9 to 12 competitors</t>
  </si>
  <si>
    <t>TF1</t>
  </si>
  <si>
    <t>TF1 #1</t>
  </si>
  <si>
    <t>TF2 #2</t>
  </si>
  <si>
    <t>TF3 #2</t>
  </si>
  <si>
    <t>TF1 #2</t>
  </si>
  <si>
    <t>TF2</t>
  </si>
  <si>
    <t>TF2 #1</t>
  </si>
  <si>
    <t>TF3 #1</t>
  </si>
  <si>
    <t>TF3</t>
  </si>
  <si>
    <t>Consolation Round</t>
  </si>
  <si>
    <t>TF1#3</t>
  </si>
  <si>
    <t>TF2#4</t>
  </si>
  <si>
    <t>TF3#4</t>
  </si>
  <si>
    <t>TF1#4</t>
  </si>
  <si>
    <t>TF2#3</t>
  </si>
  <si>
    <t>TF3#3</t>
  </si>
  <si>
    <t>Use this page for 6 to 8 competitors</t>
  </si>
  <si>
    <t>Ryazantsev Kirill</t>
  </si>
  <si>
    <t>Krotov Alexey</t>
  </si>
  <si>
    <t>Tyagur Timofey</t>
  </si>
  <si>
    <t>Shevchenko Valera</t>
  </si>
  <si>
    <t>Sloboda Martin</t>
  </si>
  <si>
    <t>Meleshkevich Viktor</t>
  </si>
  <si>
    <t>Bazhutov Artem</t>
  </si>
  <si>
    <t>Cheremetieff Igor</t>
  </si>
  <si>
    <t>Le Xuan</t>
  </si>
  <si>
    <t>Pavlov Nikita</t>
  </si>
  <si>
    <t>Gulyagin Alexey</t>
  </si>
  <si>
    <t>Shitov Andrey</t>
  </si>
  <si>
    <t>Askarov Renat</t>
  </si>
  <si>
    <t>Shevchenko Alex</t>
  </si>
  <si>
    <t>Yashin Danya</t>
  </si>
  <si>
    <t>Alexandrov Nikolay</t>
  </si>
  <si>
    <t>Islamov Denis</t>
  </si>
  <si>
    <t>Shevarutin Dmitry</t>
  </si>
  <si>
    <t>Shulhan Alex</t>
  </si>
  <si>
    <t>Tsokolov Alexey</t>
  </si>
  <si>
    <t>Anin Max</t>
  </si>
  <si>
    <t>Rychkov Alexey</t>
  </si>
  <si>
    <t>Russia</t>
  </si>
  <si>
    <t>Germany</t>
  </si>
  <si>
    <t>France</t>
  </si>
  <si>
    <t>Belarus</t>
  </si>
  <si>
    <t>Kim Sung Jin</t>
  </si>
  <si>
    <t>South Korea</t>
  </si>
  <si>
    <t>NC</t>
  </si>
  <si>
    <t>Archipov Nikita</t>
  </si>
  <si>
    <t>Gurevich Mischa</t>
  </si>
  <si>
    <t>v</t>
  </si>
  <si>
    <t>Gordin Roman</t>
  </si>
  <si>
    <t>Misevra Ivan</t>
  </si>
  <si>
    <t>Estrada-Betancourt Anton</t>
  </si>
  <si>
    <t>Peshekhonov Mikhail</t>
  </si>
  <si>
    <t>Yusipov Gayaz</t>
  </si>
  <si>
    <t>Ukrain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</si>
</sst>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34" borderId="13" xfId="0" applyFill="1" applyBorder="1" applyAlignment="1">
      <alignment horizontal="left" wrapText="1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18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4" borderId="15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0" xfId="0" applyFill="1" applyAlignment="1">
      <alignment/>
    </xf>
    <xf numFmtId="0" fontId="2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0" fillId="34" borderId="25" xfId="0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0" fillId="36" borderId="27" xfId="0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38100</xdr:rowOff>
    </xdr:from>
    <xdr:to>
      <xdr:col>6</xdr:col>
      <xdr:colOff>695325</xdr:colOff>
      <xdr:row>7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561975"/>
          <a:ext cx="31718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9</xdr:col>
      <xdr:colOff>704850</xdr:colOff>
      <xdr:row>7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552450"/>
          <a:ext cx="22383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9"/>
  <sheetViews>
    <sheetView zoomScale="75" zoomScaleNormal="75" zoomScalePageLayoutView="0" workbookViewId="0" topLeftCell="A1">
      <selection activeCell="C37" sqref="C37"/>
    </sheetView>
  </sheetViews>
  <sheetFormatPr defaultColWidth="11.7109375" defaultRowHeight="12.75"/>
  <cols>
    <col min="1" max="1" width="4.8515625" style="0" customWidth="1"/>
    <col min="2" max="2" width="30.57421875" style="1" customWidth="1"/>
    <col min="3" max="3" width="5.00390625" style="2" customWidth="1"/>
    <col min="4" max="4" width="9.00390625" style="2" customWidth="1"/>
  </cols>
  <sheetData>
    <row r="2" spans="2:7" ht="15.75">
      <c r="B2" s="3" t="s">
        <v>0</v>
      </c>
      <c r="C2" s="95"/>
      <c r="D2" s="95"/>
      <c r="E2" s="95"/>
      <c r="F2" s="95"/>
      <c r="G2" s="95"/>
    </row>
    <row r="3" spans="2:4" ht="12.75">
      <c r="B3" s="4" t="s">
        <v>1</v>
      </c>
      <c r="C3" s="95"/>
      <c r="D3" s="95"/>
    </row>
    <row r="4" ht="12.75">
      <c r="B4" s="5" t="s">
        <v>2</v>
      </c>
    </row>
    <row r="6" ht="12.75">
      <c r="B6" s="6" t="s">
        <v>3</v>
      </c>
    </row>
    <row r="7" ht="12.75">
      <c r="B7" s="5" t="s">
        <v>4</v>
      </c>
    </row>
    <row r="8" ht="12.75">
      <c r="B8" s="5" t="s">
        <v>5</v>
      </c>
    </row>
    <row r="9" spans="2:4" ht="12.75">
      <c r="B9" s="7" t="s">
        <v>6</v>
      </c>
      <c r="C9" s="8" t="s">
        <v>7</v>
      </c>
      <c r="D9" s="9" t="s">
        <v>8</v>
      </c>
    </row>
    <row r="10" spans="1:5" ht="12.75">
      <c r="A10">
        <v>1</v>
      </c>
      <c r="B10" s="12" t="s">
        <v>119</v>
      </c>
      <c r="C10" s="13" t="s">
        <v>138</v>
      </c>
      <c r="D10" s="14">
        <v>1</v>
      </c>
      <c r="E10" t="s">
        <v>146</v>
      </c>
    </row>
    <row r="11" spans="1:5" ht="12.75">
      <c r="A11">
        <v>2</v>
      </c>
      <c r="B11" s="10" t="s">
        <v>122</v>
      </c>
      <c r="C11" s="2" t="s">
        <v>139</v>
      </c>
      <c r="D11" s="11">
        <v>2</v>
      </c>
      <c r="E11" t="s">
        <v>146</v>
      </c>
    </row>
    <row r="12" spans="1:5" ht="12.75">
      <c r="A12">
        <v>3</v>
      </c>
      <c r="B12" s="17" t="s">
        <v>141</v>
      </c>
      <c r="C12" s="13" t="s">
        <v>142</v>
      </c>
      <c r="D12" s="14">
        <v>3</v>
      </c>
      <c r="E12" t="s">
        <v>146</v>
      </c>
    </row>
    <row r="13" spans="1:5" ht="12.75">
      <c r="A13">
        <v>4</v>
      </c>
      <c r="B13" s="12" t="s">
        <v>123</v>
      </c>
      <c r="C13" s="13" t="s">
        <v>139</v>
      </c>
      <c r="D13" s="14">
        <v>6</v>
      </c>
      <c r="E13" t="s">
        <v>146</v>
      </c>
    </row>
    <row r="14" spans="1:5" ht="12.75">
      <c r="A14">
        <v>5</v>
      </c>
      <c r="B14" s="16" t="s">
        <v>132</v>
      </c>
      <c r="C14" s="2" t="s">
        <v>137</v>
      </c>
      <c r="D14" s="11">
        <v>15</v>
      </c>
      <c r="E14" t="s">
        <v>146</v>
      </c>
    </row>
    <row r="15" spans="1:5" ht="12.75">
      <c r="A15">
        <v>6</v>
      </c>
      <c r="B15" s="10" t="s">
        <v>115</v>
      </c>
      <c r="C15" s="2" t="s">
        <v>137</v>
      </c>
      <c r="D15" s="11">
        <v>18</v>
      </c>
      <c r="E15" t="s">
        <v>146</v>
      </c>
    </row>
    <row r="16" spans="1:5" ht="12.75">
      <c r="A16">
        <v>7</v>
      </c>
      <c r="B16" s="16" t="s">
        <v>147</v>
      </c>
      <c r="C16" s="2" t="s">
        <v>137</v>
      </c>
      <c r="D16" s="11">
        <v>23</v>
      </c>
      <c r="E16" t="s">
        <v>146</v>
      </c>
    </row>
    <row r="17" spans="1:5" ht="12.75">
      <c r="A17">
        <v>8</v>
      </c>
      <c r="B17" s="10" t="s">
        <v>126</v>
      </c>
      <c r="C17" s="15" t="s">
        <v>137</v>
      </c>
      <c r="D17" s="11">
        <v>24</v>
      </c>
      <c r="E17" t="s">
        <v>146</v>
      </c>
    </row>
    <row r="18" spans="1:5" ht="12.75">
      <c r="A18">
        <v>9</v>
      </c>
      <c r="B18" s="10" t="s">
        <v>120</v>
      </c>
      <c r="C18" s="2" t="s">
        <v>137</v>
      </c>
      <c r="D18" s="11">
        <v>30</v>
      </c>
      <c r="E18" t="s">
        <v>146</v>
      </c>
    </row>
    <row r="19" spans="1:5" ht="12.75">
      <c r="A19">
        <v>10</v>
      </c>
      <c r="B19" s="94" t="s">
        <v>145</v>
      </c>
      <c r="C19" s="2" t="s">
        <v>138</v>
      </c>
      <c r="D19" s="11">
        <v>32</v>
      </c>
      <c r="E19" t="s">
        <v>146</v>
      </c>
    </row>
    <row r="20" spans="1:5" ht="12.75">
      <c r="A20">
        <v>11</v>
      </c>
      <c r="B20" s="17" t="s">
        <v>133</v>
      </c>
      <c r="C20" s="13" t="s">
        <v>140</v>
      </c>
      <c r="D20" s="14">
        <v>37</v>
      </c>
      <c r="E20" t="s">
        <v>146</v>
      </c>
    </row>
    <row r="21" spans="1:5" ht="12.75">
      <c r="A21">
        <v>12</v>
      </c>
      <c r="B21" s="17" t="s">
        <v>134</v>
      </c>
      <c r="C21" s="13" t="s">
        <v>137</v>
      </c>
      <c r="D21" s="14">
        <v>48</v>
      </c>
      <c r="E21" t="s">
        <v>146</v>
      </c>
    </row>
    <row r="22" spans="1:5" ht="12.75">
      <c r="A22">
        <v>13</v>
      </c>
      <c r="B22" s="17" t="s">
        <v>131</v>
      </c>
      <c r="C22" s="13" t="s">
        <v>137</v>
      </c>
      <c r="D22" s="14">
        <v>68</v>
      </c>
      <c r="E22" t="s">
        <v>146</v>
      </c>
    </row>
    <row r="23" spans="1:5" ht="12.75">
      <c r="A23">
        <v>14</v>
      </c>
      <c r="B23" s="16" t="s">
        <v>135</v>
      </c>
      <c r="C23" s="2" t="s">
        <v>137</v>
      </c>
      <c r="D23" s="11">
        <v>73</v>
      </c>
      <c r="E23" t="s">
        <v>146</v>
      </c>
    </row>
    <row r="24" spans="1:5" ht="12.75">
      <c r="A24">
        <v>15</v>
      </c>
      <c r="B24" s="17" t="s">
        <v>148</v>
      </c>
      <c r="C24" s="13" t="s">
        <v>137</v>
      </c>
      <c r="D24" s="14">
        <v>84</v>
      </c>
      <c r="E24" t="s">
        <v>146</v>
      </c>
    </row>
    <row r="25" spans="1:5" ht="12.75">
      <c r="A25">
        <v>16</v>
      </c>
      <c r="B25" s="12" t="s">
        <v>125</v>
      </c>
      <c r="C25" s="13" t="s">
        <v>137</v>
      </c>
      <c r="D25" s="14">
        <v>141</v>
      </c>
      <c r="E25" t="s">
        <v>146</v>
      </c>
    </row>
    <row r="26" spans="1:5" ht="12.75">
      <c r="A26">
        <v>17</v>
      </c>
      <c r="B26" s="10" t="s">
        <v>124</v>
      </c>
      <c r="C26" s="15" t="s">
        <v>137</v>
      </c>
      <c r="D26" s="11">
        <v>152</v>
      </c>
      <c r="E26" t="s">
        <v>146</v>
      </c>
    </row>
    <row r="27" spans="1:5" ht="12.75">
      <c r="A27">
        <v>18</v>
      </c>
      <c r="B27" s="10" t="s">
        <v>117</v>
      </c>
      <c r="C27" s="2" t="s">
        <v>137</v>
      </c>
      <c r="D27" s="11">
        <v>218</v>
      </c>
      <c r="E27" t="s">
        <v>146</v>
      </c>
    </row>
    <row r="28" spans="1:5" ht="12.75">
      <c r="A28">
        <v>19</v>
      </c>
      <c r="B28" s="16" t="s">
        <v>149</v>
      </c>
      <c r="C28" s="2" t="s">
        <v>152</v>
      </c>
      <c r="D28" s="11">
        <v>256</v>
      </c>
      <c r="E28" t="s">
        <v>146</v>
      </c>
    </row>
    <row r="29" spans="1:5" ht="12.75">
      <c r="A29">
        <v>20</v>
      </c>
      <c r="B29" s="16" t="s">
        <v>144</v>
      </c>
      <c r="C29" s="2" t="s">
        <v>137</v>
      </c>
      <c r="D29" s="11">
        <v>262</v>
      </c>
      <c r="E29" t="s">
        <v>146</v>
      </c>
    </row>
    <row r="30" spans="1:5" ht="12.75">
      <c r="A30">
        <v>21</v>
      </c>
      <c r="B30" s="16" t="s">
        <v>136</v>
      </c>
      <c r="C30" s="2" t="s">
        <v>137</v>
      </c>
      <c r="D30" s="11">
        <v>422</v>
      </c>
      <c r="E30" t="s">
        <v>146</v>
      </c>
    </row>
    <row r="31" spans="1:5" ht="12.75">
      <c r="A31">
        <v>22</v>
      </c>
      <c r="B31" s="16" t="s">
        <v>130</v>
      </c>
      <c r="C31" s="2" t="s">
        <v>137</v>
      </c>
      <c r="D31" s="11" t="s">
        <v>143</v>
      </c>
      <c r="E31" t="s">
        <v>146</v>
      </c>
    </row>
    <row r="32" spans="1:5" ht="12.75">
      <c r="A32">
        <v>23</v>
      </c>
      <c r="B32" s="10" t="s">
        <v>118</v>
      </c>
      <c r="C32" s="2" t="s">
        <v>137</v>
      </c>
      <c r="D32" s="11" t="s">
        <v>143</v>
      </c>
      <c r="E32" t="s">
        <v>146</v>
      </c>
    </row>
    <row r="33" spans="1:5" ht="12.75">
      <c r="A33">
        <v>24</v>
      </c>
      <c r="B33" s="12" t="s">
        <v>121</v>
      </c>
      <c r="C33" s="13" t="s">
        <v>137</v>
      </c>
      <c r="D33" s="14" t="s">
        <v>143</v>
      </c>
      <c r="E33" t="s">
        <v>146</v>
      </c>
    </row>
    <row r="34" spans="1:5" ht="12.75">
      <c r="A34">
        <v>25</v>
      </c>
      <c r="B34" s="12" t="s">
        <v>127</v>
      </c>
      <c r="C34" s="13" t="s">
        <v>137</v>
      </c>
      <c r="D34" s="14" t="s">
        <v>143</v>
      </c>
      <c r="E34" t="s">
        <v>146</v>
      </c>
    </row>
    <row r="35" spans="1:5" ht="12.75">
      <c r="A35">
        <v>26</v>
      </c>
      <c r="B35" s="17" t="s">
        <v>150</v>
      </c>
      <c r="C35" s="13" t="s">
        <v>137</v>
      </c>
      <c r="D35" s="14" t="s">
        <v>143</v>
      </c>
      <c r="E35" t="s">
        <v>146</v>
      </c>
    </row>
    <row r="36" spans="1:5" ht="12.75">
      <c r="A36">
        <v>27</v>
      </c>
      <c r="B36" s="10" t="s">
        <v>128</v>
      </c>
      <c r="C36" s="15" t="s">
        <v>137</v>
      </c>
      <c r="D36" s="11" t="s">
        <v>143</v>
      </c>
      <c r="E36" t="s">
        <v>146</v>
      </c>
    </row>
    <row r="37" spans="1:5" ht="12.75">
      <c r="A37">
        <v>28</v>
      </c>
      <c r="B37" s="12" t="s">
        <v>116</v>
      </c>
      <c r="C37" s="13" t="s">
        <v>137</v>
      </c>
      <c r="D37" s="14" t="s">
        <v>143</v>
      </c>
      <c r="E37" t="s">
        <v>146</v>
      </c>
    </row>
    <row r="38" spans="1:5" ht="12.75">
      <c r="A38">
        <v>29</v>
      </c>
      <c r="B38" s="17" t="s">
        <v>151</v>
      </c>
      <c r="C38" s="13" t="s">
        <v>137</v>
      </c>
      <c r="D38" s="14" t="s">
        <v>143</v>
      </c>
      <c r="E38" t="s">
        <v>146</v>
      </c>
    </row>
    <row r="39" spans="1:5" ht="12.75">
      <c r="A39">
        <v>30</v>
      </c>
      <c r="B39" s="12" t="s">
        <v>129</v>
      </c>
      <c r="C39" s="13" t="s">
        <v>137</v>
      </c>
      <c r="D39" s="14" t="s">
        <v>143</v>
      </c>
      <c r="E39" t="s">
        <v>146</v>
      </c>
    </row>
    <row r="40" spans="1:5" ht="12.75">
      <c r="A40">
        <v>31</v>
      </c>
      <c r="B40" s="12"/>
      <c r="C40" s="13"/>
      <c r="D40" s="14"/>
      <c r="E40" t="s">
        <v>146</v>
      </c>
    </row>
    <row r="41" spans="1:4" ht="12.75">
      <c r="A41">
        <v>32</v>
      </c>
      <c r="B41" s="17"/>
      <c r="C41" s="13"/>
      <c r="D41" s="14"/>
    </row>
    <row r="42" spans="1:4" ht="12.75">
      <c r="A42">
        <v>33</v>
      </c>
      <c r="B42" s="16"/>
      <c r="D42" s="11"/>
    </row>
    <row r="43" spans="1:4" ht="12.75">
      <c r="A43">
        <v>34</v>
      </c>
      <c r="B43" s="17"/>
      <c r="C43" s="13"/>
      <c r="D43" s="14"/>
    </row>
    <row r="44" spans="1:4" ht="12.75">
      <c r="A44">
        <v>35</v>
      </c>
      <c r="B44" s="16"/>
      <c r="D44" s="11"/>
    </row>
    <row r="45" spans="1:4" ht="12.75">
      <c r="A45">
        <v>36</v>
      </c>
      <c r="B45" s="17"/>
      <c r="C45" s="13"/>
      <c r="D45" s="14"/>
    </row>
    <row r="46" spans="1:4" ht="12.75">
      <c r="A46">
        <v>37</v>
      </c>
      <c r="B46" s="16"/>
      <c r="D46" s="11"/>
    </row>
    <row r="47" spans="1:4" ht="12.75">
      <c r="A47">
        <v>38</v>
      </c>
      <c r="B47" s="17"/>
      <c r="C47" s="13"/>
      <c r="D47" s="14"/>
    </row>
    <row r="48" spans="1:4" ht="12.75">
      <c r="A48">
        <v>39</v>
      </c>
      <c r="B48" s="16"/>
      <c r="D48" s="11"/>
    </row>
    <row r="49" spans="1:4" ht="12.75">
      <c r="A49">
        <v>40</v>
      </c>
      <c r="B49" s="17"/>
      <c r="C49" s="13"/>
      <c r="D49" s="14"/>
    </row>
    <row r="50" spans="1:4" ht="12.75">
      <c r="A50">
        <v>41</v>
      </c>
      <c r="B50" s="16"/>
      <c r="D50" s="11"/>
    </row>
    <row r="51" spans="1:4" ht="12.75">
      <c r="A51">
        <v>42</v>
      </c>
      <c r="B51" s="17"/>
      <c r="C51" s="13"/>
      <c r="D51" s="14"/>
    </row>
    <row r="52" spans="1:4" ht="12.75">
      <c r="A52">
        <v>43</v>
      </c>
      <c r="B52" s="16"/>
      <c r="D52" s="11"/>
    </row>
    <row r="53" spans="1:4" ht="12.75">
      <c r="A53">
        <v>44</v>
      </c>
      <c r="B53" s="17"/>
      <c r="C53" s="13"/>
      <c r="D53" s="14"/>
    </row>
    <row r="54" spans="1:4" ht="12.75">
      <c r="A54">
        <v>45</v>
      </c>
      <c r="B54" s="16"/>
      <c r="D54" s="11"/>
    </row>
    <row r="55" spans="1:4" ht="12.75">
      <c r="A55">
        <v>46</v>
      </c>
      <c r="B55" s="17"/>
      <c r="C55" s="13"/>
      <c r="D55" s="14"/>
    </row>
    <row r="56" spans="1:4" ht="12.75">
      <c r="A56">
        <v>47</v>
      </c>
      <c r="B56" s="16"/>
      <c r="D56" s="11"/>
    </row>
    <row r="57" spans="1:4" ht="12.75">
      <c r="A57">
        <v>48</v>
      </c>
      <c r="B57" s="17"/>
      <c r="C57" s="13"/>
      <c r="D57" s="14"/>
    </row>
    <row r="58" spans="1:4" ht="12.75">
      <c r="A58">
        <v>49</v>
      </c>
      <c r="B58" s="16"/>
      <c r="D58" s="11"/>
    </row>
    <row r="59" spans="1:4" ht="12.75">
      <c r="A59">
        <v>50</v>
      </c>
      <c r="B59" s="17"/>
      <c r="C59" s="13"/>
      <c r="D59" s="14"/>
    </row>
    <row r="60" spans="1:4" ht="12.75">
      <c r="A60">
        <v>51</v>
      </c>
      <c r="B60" s="16"/>
      <c r="D60" s="11"/>
    </row>
    <row r="61" spans="1:4" ht="12.75">
      <c r="A61">
        <v>52</v>
      </c>
      <c r="B61" s="17"/>
      <c r="C61" s="13"/>
      <c r="D61" s="14"/>
    </row>
    <row r="62" spans="1:4" ht="12.75">
      <c r="A62">
        <v>53</v>
      </c>
      <c r="B62" s="16"/>
      <c r="D62" s="11"/>
    </row>
    <row r="63" spans="1:4" ht="12.75">
      <c r="A63">
        <v>54</v>
      </c>
      <c r="B63" s="17"/>
      <c r="C63" s="13"/>
      <c r="D63" s="14"/>
    </row>
    <row r="64" spans="1:4" ht="12.75">
      <c r="A64">
        <v>55</v>
      </c>
      <c r="B64" s="16"/>
      <c r="D64" s="11"/>
    </row>
    <row r="65" spans="1:4" ht="12.75">
      <c r="A65">
        <v>56</v>
      </c>
      <c r="B65" s="17"/>
      <c r="C65" s="13"/>
      <c r="D65" s="14"/>
    </row>
    <row r="66" spans="1:4" ht="12.75">
      <c r="A66">
        <v>57</v>
      </c>
      <c r="B66" s="16"/>
      <c r="D66" s="11"/>
    </row>
    <row r="67" spans="1:4" ht="12.75">
      <c r="A67">
        <v>58</v>
      </c>
      <c r="B67" s="17"/>
      <c r="C67" s="13"/>
      <c r="D67" s="14"/>
    </row>
    <row r="68" spans="1:4" ht="12.75">
      <c r="A68">
        <v>59</v>
      </c>
      <c r="B68" s="16"/>
      <c r="D68" s="11"/>
    </row>
    <row r="69" spans="1:4" ht="12.75">
      <c r="A69">
        <v>60</v>
      </c>
      <c r="B69" s="17"/>
      <c r="C69" s="13"/>
      <c r="D69" s="14"/>
    </row>
    <row r="70" spans="1:4" ht="12.75">
      <c r="A70">
        <v>61</v>
      </c>
      <c r="B70" s="16"/>
      <c r="D70" s="11"/>
    </row>
    <row r="71" spans="1:4" ht="12.75">
      <c r="A71">
        <v>62</v>
      </c>
      <c r="B71" s="17"/>
      <c r="C71" s="13"/>
      <c r="D71" s="14"/>
    </row>
    <row r="72" spans="1:4" ht="12.75">
      <c r="A72">
        <v>63</v>
      </c>
      <c r="B72" s="16"/>
      <c r="D72" s="11"/>
    </row>
    <row r="73" spans="1:4" ht="12.75">
      <c r="A73">
        <v>64</v>
      </c>
      <c r="B73" s="17"/>
      <c r="C73" s="13"/>
      <c r="D73" s="14"/>
    </row>
    <row r="74" spans="1:4" ht="12.75">
      <c r="A74">
        <v>65</v>
      </c>
      <c r="B74" s="18"/>
      <c r="C74" s="19"/>
      <c r="D74" s="20"/>
    </row>
    <row r="75" spans="1:4" ht="12.75">
      <c r="A75">
        <v>66</v>
      </c>
      <c r="B75" s="16"/>
      <c r="D75" s="11"/>
    </row>
    <row r="76" spans="1:4" ht="12.75">
      <c r="A76">
        <v>67</v>
      </c>
      <c r="B76" s="16"/>
      <c r="D76" s="11"/>
    </row>
    <row r="77" spans="1:4" ht="12.75">
      <c r="A77">
        <v>68</v>
      </c>
      <c r="B77" s="16"/>
      <c r="D77" s="11"/>
    </row>
    <row r="78" spans="1:4" ht="12.75">
      <c r="A78">
        <v>69</v>
      </c>
      <c r="B78" s="16"/>
      <c r="D78" s="11"/>
    </row>
    <row r="79" spans="1:4" ht="12.75">
      <c r="A79">
        <v>70</v>
      </c>
      <c r="B79" s="16"/>
      <c r="D79" s="11"/>
    </row>
    <row r="80" spans="1:4" ht="12.75">
      <c r="A80">
        <v>71</v>
      </c>
      <c r="B80" s="16"/>
      <c r="D80" s="11"/>
    </row>
    <row r="81" spans="1:4" ht="12.75">
      <c r="A81">
        <v>72</v>
      </c>
      <c r="B81" s="16"/>
      <c r="D81" s="11"/>
    </row>
    <row r="82" spans="1:4" ht="12.75">
      <c r="A82">
        <v>73</v>
      </c>
      <c r="B82" s="16"/>
      <c r="D82" s="11"/>
    </row>
    <row r="83" spans="1:4" ht="12.75">
      <c r="A83">
        <v>74</v>
      </c>
      <c r="B83" s="16"/>
      <c r="D83" s="11"/>
    </row>
    <row r="84" spans="1:4" ht="12.75">
      <c r="A84">
        <v>75</v>
      </c>
      <c r="B84" s="16"/>
      <c r="D84" s="11"/>
    </row>
    <row r="85" spans="1:4" ht="12.75">
      <c r="A85">
        <v>76</v>
      </c>
      <c r="B85" s="16"/>
      <c r="D85" s="11"/>
    </row>
    <row r="86" spans="1:4" ht="12.75">
      <c r="A86">
        <v>77</v>
      </c>
      <c r="B86" s="16"/>
      <c r="D86" s="11"/>
    </row>
    <row r="87" spans="1:4" ht="12.75">
      <c r="A87">
        <v>78</v>
      </c>
      <c r="B87" s="16"/>
      <c r="D87" s="11"/>
    </row>
    <row r="88" spans="1:4" ht="12.75">
      <c r="A88">
        <v>79</v>
      </c>
      <c r="B88" s="16"/>
      <c r="D88" s="11"/>
    </row>
    <row r="89" spans="1:4" ht="12.75">
      <c r="A89">
        <v>80</v>
      </c>
      <c r="B89" s="16"/>
      <c r="D89" s="11"/>
    </row>
    <row r="90" spans="1:4" ht="12.75">
      <c r="A90">
        <v>81</v>
      </c>
      <c r="B90" s="16"/>
      <c r="D90" s="11"/>
    </row>
    <row r="91" spans="1:4" ht="12.75">
      <c r="A91">
        <v>82</v>
      </c>
      <c r="B91" s="16"/>
      <c r="D91" s="11"/>
    </row>
    <row r="92" spans="1:4" ht="12.75">
      <c r="A92">
        <v>83</v>
      </c>
      <c r="B92" s="16"/>
      <c r="D92" s="11"/>
    </row>
    <row r="93" spans="1:4" ht="12.75">
      <c r="A93">
        <v>84</v>
      </c>
      <c r="B93" s="16"/>
      <c r="D93" s="11"/>
    </row>
    <row r="94" spans="1:4" ht="12.75">
      <c r="A94">
        <v>85</v>
      </c>
      <c r="B94" s="16"/>
      <c r="D94" s="11"/>
    </row>
    <row r="95" spans="1:4" ht="12.75">
      <c r="A95">
        <v>86</v>
      </c>
      <c r="B95" s="16"/>
      <c r="D95" s="11"/>
    </row>
    <row r="96" spans="1:4" ht="12.75">
      <c r="A96">
        <v>87</v>
      </c>
      <c r="B96" s="16"/>
      <c r="D96" s="11"/>
    </row>
    <row r="97" spans="1:4" ht="12.75">
      <c r="A97">
        <v>88</v>
      </c>
      <c r="B97" s="16"/>
      <c r="D97" s="11"/>
    </row>
    <row r="98" spans="1:4" ht="12.75">
      <c r="A98">
        <v>89</v>
      </c>
      <c r="B98" s="16"/>
      <c r="D98" s="11"/>
    </row>
    <row r="99" spans="1:4" ht="12.75">
      <c r="A99">
        <v>90</v>
      </c>
      <c r="B99" s="16"/>
      <c r="D99" s="11"/>
    </row>
    <row r="100" spans="1:4" ht="12.75">
      <c r="A100">
        <v>91</v>
      </c>
      <c r="B100" s="16"/>
      <c r="D100" s="11"/>
    </row>
    <row r="101" spans="1:4" ht="12.75">
      <c r="A101">
        <v>92</v>
      </c>
      <c r="B101" s="16"/>
      <c r="D101" s="11"/>
    </row>
    <row r="102" spans="1:4" ht="12.75">
      <c r="A102">
        <v>93</v>
      </c>
      <c r="B102" s="16"/>
      <c r="D102" s="11"/>
    </row>
    <row r="103" spans="1:4" ht="12.75">
      <c r="A103">
        <v>94</v>
      </c>
      <c r="B103" s="16"/>
      <c r="D103" s="11"/>
    </row>
    <row r="104" spans="1:4" ht="12.75">
      <c r="A104">
        <v>95</v>
      </c>
      <c r="B104" s="16"/>
      <c r="D104" s="11"/>
    </row>
    <row r="105" spans="1:4" ht="12.75">
      <c r="A105">
        <v>96</v>
      </c>
      <c r="B105" s="16"/>
      <c r="D105" s="11"/>
    </row>
    <row r="106" spans="1:4" ht="12.75">
      <c r="A106">
        <v>97</v>
      </c>
      <c r="B106" s="16"/>
      <c r="D106" s="11"/>
    </row>
    <row r="107" spans="1:4" ht="12.75">
      <c r="A107">
        <v>98</v>
      </c>
      <c r="B107" s="16"/>
      <c r="D107" s="11"/>
    </row>
    <row r="108" spans="1:4" ht="12.75">
      <c r="A108">
        <v>99</v>
      </c>
      <c r="B108" s="16"/>
      <c r="D108" s="11"/>
    </row>
    <row r="109" spans="1:4" ht="12.75">
      <c r="A109">
        <v>100</v>
      </c>
      <c r="B109" s="21"/>
      <c r="C109" s="22"/>
      <c r="D109" s="23"/>
    </row>
  </sheetData>
  <sheetProtection/>
  <mergeCells count="2">
    <mergeCell ref="C2:G2"/>
    <mergeCell ref="C3:D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75" zoomScaleNormal="75" zoomScalePageLayoutView="0" workbookViewId="0" topLeftCell="A1">
      <selection activeCell="M35" sqref="M35"/>
    </sheetView>
  </sheetViews>
  <sheetFormatPr defaultColWidth="11.7109375" defaultRowHeight="12.75"/>
  <cols>
    <col min="1" max="1" width="4.140625" style="24" customWidth="1"/>
    <col min="2" max="2" width="4.140625" style="1" customWidth="1"/>
    <col min="3" max="3" width="22.28125" style="0" customWidth="1"/>
    <col min="4" max="4" width="12.57421875" style="0" bestFit="1" customWidth="1"/>
    <col min="5" max="5" width="5.8515625" style="0" customWidth="1"/>
    <col min="6" max="7" width="7.00390625" style="0" customWidth="1"/>
    <col min="8" max="8" width="21.57421875" style="0" customWidth="1"/>
    <col min="9" max="9" width="12.57421875" style="0" bestFit="1" customWidth="1"/>
    <col min="10" max="10" width="5.8515625" style="0" customWidth="1"/>
    <col min="11" max="12" width="8.140625" style="0" customWidth="1"/>
    <col min="13" max="13" width="22.140625" style="0" customWidth="1"/>
    <col min="14" max="14" width="12.57421875" style="0" bestFit="1" customWidth="1"/>
    <col min="15" max="15" width="5.8515625" style="0" customWidth="1"/>
    <col min="16" max="17" width="7.00390625" style="0" customWidth="1"/>
    <col min="18" max="18" width="21.28125" style="0" customWidth="1"/>
    <col min="19" max="19" width="12.57421875" style="0" bestFit="1" customWidth="1"/>
    <col min="20" max="20" width="5.8515625" style="0" customWidth="1"/>
    <col min="21" max="21" width="11.7109375" style="0" customWidth="1"/>
    <col min="22" max="22" width="6.140625" style="0" customWidth="1"/>
    <col min="23" max="23" width="26.7109375" style="0" customWidth="1"/>
    <col min="24" max="24" width="8.421875" style="2" customWidth="1"/>
    <col min="25" max="25" width="13.57421875" style="0" customWidth="1"/>
  </cols>
  <sheetData>
    <row r="1" spans="1:5" ht="12.75">
      <c r="A1" s="98" t="s">
        <v>92</v>
      </c>
      <c r="B1" s="98"/>
      <c r="C1" s="98"/>
      <c r="D1" s="98"/>
      <c r="E1" s="98"/>
    </row>
    <row r="2" spans="1:25" ht="12.75">
      <c r="A2" s="27"/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31"/>
      <c r="W2" s="28"/>
      <c r="X2" s="30"/>
      <c r="Y2" s="28"/>
    </row>
    <row r="3" spans="2:25" ht="18.75">
      <c r="B3" s="96" t="s">
        <v>93</v>
      </c>
      <c r="C3" s="96"/>
      <c r="D3" s="96"/>
      <c r="E3" s="96"/>
      <c r="G3" s="96" t="s">
        <v>12</v>
      </c>
      <c r="H3" s="96"/>
      <c r="I3" s="96"/>
      <c r="J3" s="96"/>
      <c r="L3" s="96" t="s">
        <v>13</v>
      </c>
      <c r="M3" s="96"/>
      <c r="N3" s="96"/>
      <c r="O3" s="96"/>
      <c r="Q3" s="96" t="s">
        <v>14</v>
      </c>
      <c r="R3" s="96"/>
      <c r="S3" s="96"/>
      <c r="T3" s="96"/>
      <c r="V3" s="97" t="s">
        <v>15</v>
      </c>
      <c r="W3" s="97"/>
      <c r="X3" s="97"/>
      <c r="Y3" s="97"/>
    </row>
    <row r="4" spans="3:25" ht="12.75">
      <c r="C4" s="1"/>
      <c r="D4" s="2"/>
      <c r="H4" s="1"/>
      <c r="I4" s="2"/>
      <c r="M4" s="1"/>
      <c r="N4" s="2"/>
      <c r="R4" s="1"/>
      <c r="S4" s="2"/>
      <c r="V4" s="97"/>
      <c r="W4" s="97"/>
      <c r="X4" s="97"/>
      <c r="Y4" s="97"/>
    </row>
    <row r="5" spans="2:25" ht="12.75">
      <c r="B5" s="66"/>
      <c r="C5" s="1"/>
      <c r="D5" s="2"/>
      <c r="E5" s="32" t="s">
        <v>16</v>
      </c>
      <c r="G5" s="24" t="s">
        <v>20</v>
      </c>
      <c r="H5" s="1"/>
      <c r="I5" s="2"/>
      <c r="J5" s="32" t="s">
        <v>16</v>
      </c>
      <c r="L5" s="24" t="s">
        <v>28</v>
      </c>
      <c r="M5" s="1"/>
      <c r="N5" s="2"/>
      <c r="O5" s="32" t="s">
        <v>16</v>
      </c>
      <c r="Q5" s="24" t="s">
        <v>42</v>
      </c>
      <c r="R5" s="1"/>
      <c r="S5" s="2"/>
      <c r="T5" s="32" t="s">
        <v>16</v>
      </c>
      <c r="V5" s="97"/>
      <c r="W5" s="97"/>
      <c r="X5" s="97"/>
      <c r="Y5" s="97"/>
    </row>
    <row r="6" spans="1:25" ht="12.75">
      <c r="A6" s="24" t="s">
        <v>17</v>
      </c>
      <c r="B6" s="67">
        <v>1</v>
      </c>
      <c r="C6" s="34" t="str">
        <f>'Competitors List'!B10</f>
        <v>Sloboda Martin</v>
      </c>
      <c r="D6" s="35" t="str">
        <f>'Competitors List'!C10</f>
        <v>Germany</v>
      </c>
      <c r="E6" s="36">
        <v>1</v>
      </c>
      <c r="G6" s="37" t="s">
        <v>18</v>
      </c>
      <c r="H6" s="34" t="str">
        <f>IF(E6=1,C6,IF(E7=1,C7,IF(E8=1,C8,IF(E9=1,C9))))</f>
        <v>Sloboda Martin</v>
      </c>
      <c r="I6" s="35" t="str">
        <f>IF(E6=1,D6,IF(E7=1,D7,IF(E8=1,D8,IF(E9=1,D9))))</f>
        <v>Germany</v>
      </c>
      <c r="J6" s="36">
        <v>1</v>
      </c>
      <c r="L6" s="37" t="s">
        <v>30</v>
      </c>
      <c r="M6" s="34" t="str">
        <f>IF(J6=1,H6,IF(J7=1,H7,IF(J8=1,H8,IF(J9=1,H9))))</f>
        <v>Sloboda Martin</v>
      </c>
      <c r="N6" s="35" t="str">
        <f>IF(J6=1,I6,IF(J7=1,I7,IF(J8=1,I8,IF(J9=1,I9))))</f>
        <v>Germany</v>
      </c>
      <c r="O6" s="36">
        <v>1</v>
      </c>
      <c r="Q6" s="33" t="s">
        <v>44</v>
      </c>
      <c r="R6" s="34" t="str">
        <f>IF(O6=1,M6,IF(O7=1,M7,IF(O8=1,M8,IF(O9=1,M9))))</f>
        <v>Sloboda Martin</v>
      </c>
      <c r="S6" s="35" t="str">
        <f>IF(O6=1,N6,IF(O7=1,N7,IF(O8=1,N8,IF(O9=1,N9))))</f>
        <v>Germany</v>
      </c>
      <c r="T6" s="36">
        <v>3</v>
      </c>
      <c r="V6" s="43" t="s">
        <v>16</v>
      </c>
      <c r="W6" s="68" t="s">
        <v>6</v>
      </c>
      <c r="X6" s="45" t="s">
        <v>21</v>
      </c>
      <c r="Y6" s="46" t="s">
        <v>22</v>
      </c>
    </row>
    <row r="7" spans="2:25" ht="12.75">
      <c r="B7" s="69">
        <v>16</v>
      </c>
      <c r="C7" s="42" t="str">
        <f>'Competitors List'!B25</f>
        <v>Gulyagin Alexey</v>
      </c>
      <c r="D7" s="14" t="str">
        <f>'Competitors List'!C25</f>
        <v>Russia</v>
      </c>
      <c r="E7" s="36">
        <v>2</v>
      </c>
      <c r="G7" s="41" t="s">
        <v>19</v>
      </c>
      <c r="H7" s="40" t="str">
        <f>IF(E12=1,C12,IF(E13=1,C13,IF(E14=1,C14,IF(E15=1,C15))))</f>
        <v>Meleshkevich Viktor</v>
      </c>
      <c r="I7" s="14" t="str">
        <f>IF(E12=1,D12,IF(E13=1,D13,IF(E14=1,D14,IF(E15=1,D15))))</f>
        <v>Russia</v>
      </c>
      <c r="J7" s="36">
        <v>2</v>
      </c>
      <c r="L7" s="41" t="s">
        <v>32</v>
      </c>
      <c r="M7" s="40" t="str">
        <f>IF(J12=1,H12,IF(J13=1,H13,IF(J14=1,H14,IF(J15=1,H15))))</f>
        <v>Shitov Andrey</v>
      </c>
      <c r="N7" s="14" t="str">
        <f>IF(J12=1,I12,IF(J13=1,I13,IF(J14=1,I14,IF(J15=1,I15))))</f>
        <v>Russia</v>
      </c>
      <c r="O7" s="36">
        <v>2</v>
      </c>
      <c r="Q7" s="39" t="s">
        <v>46</v>
      </c>
      <c r="R7" s="40" t="str">
        <f>IF(O12=1,M12,IF(O13=1,M13,IF(O14=1,M14,IF(O15=1,M15))))</f>
        <v>Kim Sung Jin</v>
      </c>
      <c r="S7" s="14" t="str">
        <f>IF(O12=1,N12,IF(O13=1,N13,IF(O14=1,N14,IF(O15=1,N15))))</f>
        <v>South Korea</v>
      </c>
      <c r="T7" s="36">
        <v>1</v>
      </c>
      <c r="V7" s="47">
        <v>1</v>
      </c>
      <c r="W7" s="34" t="str">
        <f>IF(T6=1,R6,IF(T7=1,R7,IF(T8=11,R8,IF(T9=2,R9))))</f>
        <v>Kim Sung Jin</v>
      </c>
      <c r="X7" s="38" t="str">
        <f>IF(T6=1,S6,IF(T7=1,S7,IF(T8=11,S8,IF(T9=2,S9))))</f>
        <v>South Korea</v>
      </c>
      <c r="Y7" s="48"/>
    </row>
    <row r="8" spans="2:25" ht="12.75">
      <c r="B8" s="69">
        <v>17</v>
      </c>
      <c r="C8" s="42" t="str">
        <f>'Competitors List'!B26</f>
        <v>Pavlov Nikita</v>
      </c>
      <c r="D8" s="14" t="str">
        <f>'Competitors List'!C26</f>
        <v>Russia</v>
      </c>
      <c r="E8" s="36">
        <v>3</v>
      </c>
      <c r="G8" s="41" t="s">
        <v>23</v>
      </c>
      <c r="H8" s="40" t="str">
        <f>IF(E18=2,C18,IF(E19=2,C19,IF(E20=2,C20,IF(E21=2,C21))))</f>
        <v>Tsokolov Alexey</v>
      </c>
      <c r="I8" s="14" t="str">
        <f>IF(E18=2,D18,IF(E19=2,D19,IF(E20=2,D20,IF(E21=2,D21))))</f>
        <v>Russia</v>
      </c>
      <c r="J8" s="36">
        <v>4</v>
      </c>
      <c r="L8" s="41" t="s">
        <v>34</v>
      </c>
      <c r="M8" s="40" t="str">
        <f>IF(J18=2,H18,IF(J19=2,H19,IF(J20=2,H20,IF(J21=2,H21))))</f>
        <v>Shulhan Alex</v>
      </c>
      <c r="N8" s="14" t="str">
        <f>IF(J18=2,I18,IF(J19=2,I19,IF(J20=2,I20,IF(J21=2,I21))))</f>
        <v>Belarus</v>
      </c>
      <c r="O8" s="36">
        <v>3</v>
      </c>
      <c r="Q8" s="39" t="s">
        <v>48</v>
      </c>
      <c r="R8" s="40" t="str">
        <f>IF(O6=2,M6,IF(O7=2,M7,IF(O8=2,M8,IF(O9=2,M9))))</f>
        <v>Shitov Andrey</v>
      </c>
      <c r="S8" s="14" t="str">
        <f>IF(O6=2,N6,IF(O7=2,N7,IF(O8=2,N8,IF(O9=2,N9))))</f>
        <v>Russia</v>
      </c>
      <c r="T8" s="36">
        <v>4</v>
      </c>
      <c r="V8" s="54">
        <v>2</v>
      </c>
      <c r="W8" s="40" t="str">
        <f>IF(T6=2,R6,IF(T7=2,R7,IF(T8=2,R8,IF(T9=2,R9))))</f>
        <v>Shevarutin Dmitry</v>
      </c>
      <c r="X8" s="13" t="str">
        <f>IF(T6=2,S6,IF(T7=2,S7,IF(T8=2,S8,IF(T9=2,S9))))</f>
        <v>Russia</v>
      </c>
      <c r="Y8" s="55"/>
    </row>
    <row r="9" spans="2:25" ht="12.75">
      <c r="B9" s="70">
        <v>32</v>
      </c>
      <c r="C9" s="50">
        <f>'Competitors List'!B41</f>
        <v>0</v>
      </c>
      <c r="D9" s="51">
        <f>'Competitors List'!C41</f>
        <v>0</v>
      </c>
      <c r="E9" s="52"/>
      <c r="G9" s="53" t="s">
        <v>24</v>
      </c>
      <c r="H9" s="50" t="str">
        <f>IF(E24=2,C24,IF(E25=2,C25,IF(E26=2,C26,IF(E27=2,C27))))</f>
        <v>Le Xuan</v>
      </c>
      <c r="I9" s="51" t="str">
        <f>IF(E24=2,D24,IF(E25=2,D25,IF(E26=2,D26,IF(E27=2,D27))))</f>
        <v>France</v>
      </c>
      <c r="J9" s="52">
        <v>3</v>
      </c>
      <c r="L9" s="53" t="s">
        <v>36</v>
      </c>
      <c r="M9" s="50" t="str">
        <f>IF(J24=2,H24,IF(J25=2,H25,IF(J26=2,H26,IF(J27=2,H27))))</f>
        <v>Gordin Roman</v>
      </c>
      <c r="N9" s="51" t="str">
        <f>IF(J24=2,I24,IF(J25=2,I25,IF(J26=2,I26,IF(J27=2,I27))))</f>
        <v>Russia</v>
      </c>
      <c r="O9" s="52">
        <v>4</v>
      </c>
      <c r="Q9" s="49" t="s">
        <v>50</v>
      </c>
      <c r="R9" s="50" t="str">
        <f>IF(O12=2,M12,IF(O13=2,M13,IF(O14=2,M14,IF(O15=2,M15))))</f>
        <v>Shevarutin Dmitry</v>
      </c>
      <c r="S9" s="51" t="str">
        <f>IF(O12=2,N12,IF(O13=2,N13,IF(O14=2,N14,IF(O15=2,N15))))</f>
        <v>Russia</v>
      </c>
      <c r="T9" s="52">
        <v>2</v>
      </c>
      <c r="V9" s="54">
        <v>3</v>
      </c>
      <c r="W9" s="40" t="str">
        <f>IF(T6=3,R6,IF(T7=3,R7,IF(T8=3,R8,IF(T9=3,R9))))</f>
        <v>Sloboda Martin</v>
      </c>
      <c r="X9" s="13" t="str">
        <f>IF(T6=3,S6,IF(T7=3,S7,IF(T8=3,S8,IF(T9=3,S9))))</f>
        <v>Germany</v>
      </c>
      <c r="Y9" s="55"/>
    </row>
    <row r="10" spans="3:25" ht="12.75">
      <c r="C10" s="1"/>
      <c r="D10" s="2"/>
      <c r="H10" s="1"/>
      <c r="I10" s="2"/>
      <c r="M10" s="1"/>
      <c r="N10" s="2"/>
      <c r="R10" s="1"/>
      <c r="S10" s="2"/>
      <c r="V10" s="54">
        <v>4</v>
      </c>
      <c r="W10" s="40" t="str">
        <f>IF(T6=4,R6,IF(T7=4,R7,IF(T8=4,R8,IF(T9=4,R9))))</f>
        <v>Shitov Andrey</v>
      </c>
      <c r="X10" s="13" t="str">
        <f>IF(T6=4,S6,IF(T7=4,S7,IF(T8=4,S8,IF(T9=4,S9))))</f>
        <v>Russia</v>
      </c>
      <c r="Y10" s="55"/>
    </row>
    <row r="11" spans="2:25" ht="12.75">
      <c r="B11" s="66"/>
      <c r="C11" s="1"/>
      <c r="D11" s="2"/>
      <c r="E11" s="32" t="s">
        <v>16</v>
      </c>
      <c r="G11" s="24" t="s">
        <v>38</v>
      </c>
      <c r="H11" s="1"/>
      <c r="I11" s="2"/>
      <c r="J11" s="32" t="s">
        <v>16</v>
      </c>
      <c r="L11" s="24" t="s">
        <v>60</v>
      </c>
      <c r="M11" s="1"/>
      <c r="N11" s="2"/>
      <c r="O11" s="32" t="s">
        <v>16</v>
      </c>
      <c r="Q11" s="24" t="s">
        <v>61</v>
      </c>
      <c r="R11" s="1"/>
      <c r="S11" s="2"/>
      <c r="T11" s="32" t="s">
        <v>16</v>
      </c>
      <c r="V11" s="54">
        <v>5</v>
      </c>
      <c r="W11" s="40" t="str">
        <f>IF(T12=1,R12,IF(T13=1,R13,IF(T14=1,R14,IF(T15=1,R15))))</f>
        <v>Meleshkevich Viktor</v>
      </c>
      <c r="X11" s="13" t="str">
        <f>IF(T12=1,S12,IF(T13=1,S13,IF(T14=1,S14,IF(T15=1,S15))))</f>
        <v>Russia</v>
      </c>
      <c r="Y11" s="55"/>
    </row>
    <row r="12" spans="1:25" ht="12.75">
      <c r="A12" s="24" t="s">
        <v>25</v>
      </c>
      <c r="B12" s="67">
        <v>8</v>
      </c>
      <c r="C12" s="34" t="str">
        <f>'Competitors List'!B17</f>
        <v>Shitov Andrey</v>
      </c>
      <c r="D12" s="35" t="str">
        <f>'Competitors List'!C17</f>
        <v>Russia</v>
      </c>
      <c r="E12" s="36">
        <v>2</v>
      </c>
      <c r="G12" s="37" t="s">
        <v>26</v>
      </c>
      <c r="H12" s="34" t="str">
        <f>IF(E6=2,C6,IF(E7=2,C7,IF(E8=2,C8,IF(E9=2,C9))))</f>
        <v>Gulyagin Alexey</v>
      </c>
      <c r="I12" s="35" t="str">
        <f>IF(E6=2,D6,IF(E7=2,D7,IF(E8=2,D8,IF(E9=2,D9))))</f>
        <v>Russia</v>
      </c>
      <c r="J12" s="36">
        <v>4</v>
      </c>
      <c r="L12" s="37" t="s">
        <v>63</v>
      </c>
      <c r="M12" s="34" t="str">
        <f>IF(J6=2,H6,IF(J7=2,H7,IF(J8=2,H8,IF(J9=2,H9))))</f>
        <v>Meleshkevich Viktor</v>
      </c>
      <c r="N12" s="35" t="str">
        <f>IF(J6=2,I6,IF(J7=2,I7,IF(J8=2,I8,IF(J9=2,I9))))</f>
        <v>Russia</v>
      </c>
      <c r="O12" s="36">
        <v>4</v>
      </c>
      <c r="Q12" s="33" t="s">
        <v>64</v>
      </c>
      <c r="R12" s="34" t="str">
        <f>IF(O6=3,M6,IF(O7=3,M7,IF(O8=3,M8,IF(O9=3,M9))))</f>
        <v>Shulhan Alex</v>
      </c>
      <c r="S12" s="35" t="str">
        <f>IF(O6=3,N6,IF(O7=3,N7,IF(O8=3,N8,IF(O9=3,N9))))</f>
        <v>Belarus</v>
      </c>
      <c r="T12" s="36">
        <v>4</v>
      </c>
      <c r="V12" s="54">
        <v>6</v>
      </c>
      <c r="W12" s="40" t="str">
        <f>IF(T12=2,R12,IF(T13=2,R13,IF(T14=2,R14,IF(T15=2,R15))))</f>
        <v>Cheremetieff Igor</v>
      </c>
      <c r="X12" s="13" t="str">
        <f>IF(T12=2,S12,IF(T13=2,S13,IF(T14=2,S14,IF(T15=2,S15))))</f>
        <v>France</v>
      </c>
      <c r="Y12" s="55"/>
    </row>
    <row r="13" spans="2:25" ht="12.75">
      <c r="B13" s="69">
        <v>9</v>
      </c>
      <c r="C13" s="42" t="str">
        <f>'Competitors List'!B18</f>
        <v>Meleshkevich Viktor</v>
      </c>
      <c r="D13" s="14" t="str">
        <f>'Competitors List'!C18</f>
        <v>Russia</v>
      </c>
      <c r="E13" s="36">
        <v>1</v>
      </c>
      <c r="G13" s="41" t="s">
        <v>27</v>
      </c>
      <c r="H13" s="40" t="str">
        <f>IF(E12=2,C12,IF(E13=2,C13,IF(E14=2,C14,IF(E15=2,C15))))</f>
        <v>Shitov Andrey</v>
      </c>
      <c r="I13" s="14" t="str">
        <f>IF(E12=2,D12,IF(E13=2,D13,IF(E14=2,D14,IF(E15=2,D15))))</f>
        <v>Russia</v>
      </c>
      <c r="J13" s="36">
        <v>1</v>
      </c>
      <c r="L13" s="41" t="s">
        <v>66</v>
      </c>
      <c r="M13" s="40" t="str">
        <f>IF(J12=2,H12,IF(J13=2,H13,IF(J14=2,H14,IF(J15=2,H15))))</f>
        <v>Shevarutin Dmitry</v>
      </c>
      <c r="N13" s="14" t="str">
        <f>IF(J12=2,I12,IF(J13=2,I13,IF(J14=2,I14,IF(J15=2,I15))))</f>
        <v>Russia</v>
      </c>
      <c r="O13" s="36">
        <v>2</v>
      </c>
      <c r="Q13" s="39" t="s">
        <v>67</v>
      </c>
      <c r="R13" s="40" t="str">
        <f>IF(O12=3,M12,IF(O13=3,M13,IF(O14=3,M14,IF(O15=3,M15))))</f>
        <v>Cheremetieff Igor</v>
      </c>
      <c r="S13" s="14" t="str">
        <f>IF(O12=3,N12,IF(O13=3,N13,IF(O14=3,N14,IF(O15=3,N15))))</f>
        <v>France</v>
      </c>
      <c r="T13" s="36">
        <v>2</v>
      </c>
      <c r="V13" s="54">
        <v>7</v>
      </c>
      <c r="W13" s="40" t="str">
        <f>IF(T12=3,R12,IF(T13=3,R13,IF(T14=3,R14,IF(T15=3,R15))))</f>
        <v>Gordin Roman</v>
      </c>
      <c r="X13" s="13" t="str">
        <f>IF(T12=3,S12,IF(T13=3,S13,IF(T14=3,S14,IF(T15=3,S15))))</f>
        <v>Russia</v>
      </c>
      <c r="Y13" s="55"/>
    </row>
    <row r="14" spans="2:25" ht="12.75">
      <c r="B14" s="69">
        <v>24</v>
      </c>
      <c r="C14" s="42" t="str">
        <f>'Competitors List'!B33</f>
        <v>Bazhutov Artem</v>
      </c>
      <c r="D14" s="14" t="str">
        <f>'Competitors List'!C33</f>
        <v>Russia</v>
      </c>
      <c r="E14" s="36">
        <v>3</v>
      </c>
      <c r="G14" s="41" t="s">
        <v>29</v>
      </c>
      <c r="H14" s="40" t="str">
        <f>IF(E18=1,C18,IF(E19=1,C19,IF(E20=1,C20,IF(E21=1,C21))))</f>
        <v>Shevarutin Dmitry</v>
      </c>
      <c r="I14" s="14" t="str">
        <f>IF(E18=1,D18,IF(E19=1,D19,IF(E20=1,D20,IF(E21=1,D21))))</f>
        <v>Russia</v>
      </c>
      <c r="J14" s="36">
        <v>2</v>
      </c>
      <c r="L14" s="41" t="s">
        <v>69</v>
      </c>
      <c r="M14" s="40" t="str">
        <f>IF(J18=1,H18,IF(J19=1,H19,IF(J20=1,H20,IF(J21=1,H21))))</f>
        <v>Kim Sung Jin</v>
      </c>
      <c r="N14" s="14" t="str">
        <f>IF(J18=1,I18,IF(J19=1,I19,IF(J20=1,I20,IF(J21=1,I21))))</f>
        <v>South Korea</v>
      </c>
      <c r="O14" s="36">
        <v>1</v>
      </c>
      <c r="Q14" s="39" t="s">
        <v>70</v>
      </c>
      <c r="R14" s="40" t="str">
        <f>IF(O6=4,M6,IF(O7=4,M7,IF(O8=4,M8,IF(O9=4,M9))))</f>
        <v>Gordin Roman</v>
      </c>
      <c r="S14" s="14" t="str">
        <f>IF(O6=4,N6,IF(O7=4,N7,IF(O8=4,N8,IF(O9=4,N9))))</f>
        <v>Russia</v>
      </c>
      <c r="T14" s="36">
        <v>3</v>
      </c>
      <c r="V14" s="57">
        <v>8</v>
      </c>
      <c r="W14" s="50" t="str">
        <f>IF(T12=4,R12,IF(T13=4,R13,IF(T14=4,R14,IF(T15=4,R15))))</f>
        <v>Shulhan Alex</v>
      </c>
      <c r="X14" s="58" t="str">
        <f>IF(T12=4,S12,IF(T13=4,S13,IF(T14=4,S14,IF(T15=4,S15))))</f>
        <v>Belarus</v>
      </c>
      <c r="Y14" s="59"/>
    </row>
    <row r="15" spans="2:25" ht="12.75">
      <c r="B15" s="70">
        <v>25</v>
      </c>
      <c r="C15" s="50" t="str">
        <f>'Competitors List'!B34</f>
        <v>Askarov Renat</v>
      </c>
      <c r="D15" s="51" t="str">
        <f>'Competitors List'!C34</f>
        <v>Russia</v>
      </c>
      <c r="E15" s="52">
        <v>4</v>
      </c>
      <c r="G15" s="53" t="s">
        <v>31</v>
      </c>
      <c r="H15" s="50" t="str">
        <f>IF(E24=1,C24,IF(E25=1,C25,IF(E26=1,C26,IF(E27=1,C27))))</f>
        <v>Islamov Denis</v>
      </c>
      <c r="I15" s="51" t="str">
        <f>IF(E24=1,D24,IF(E25=1,D25,IF(E26=1,D26,IF(E27=1,D27))))</f>
        <v>Russia</v>
      </c>
      <c r="J15" s="52">
        <v>3</v>
      </c>
      <c r="L15" s="53" t="s">
        <v>72</v>
      </c>
      <c r="M15" s="50" t="str">
        <f>IF(J24=1,H24,IF(J25=1,H25,IF(J26=1,H26,IF(J27=1,H27))))</f>
        <v>Cheremetieff Igor</v>
      </c>
      <c r="N15" s="51" t="str">
        <f>IF(J24=1,I24,IF(J25=1,I25,IF(J26=1,I26,IF(J27=1,I27))))</f>
        <v>France</v>
      </c>
      <c r="O15" s="52">
        <v>3</v>
      </c>
      <c r="Q15" s="49" t="s">
        <v>73</v>
      </c>
      <c r="R15" s="50" t="str">
        <f>IF(O12=4,M12,IF(O13=4,M13,IF(O14=4,M14,IF(O15=4,M15))))</f>
        <v>Meleshkevich Viktor</v>
      </c>
      <c r="S15" s="51" t="str">
        <f>IF(O12=4,N12,IF(O13=4,N13,IF(O14=4,N14,IF(O15=4,N15))))</f>
        <v>Russia</v>
      </c>
      <c r="T15" s="52">
        <v>1</v>
      </c>
      <c r="V15" s="47">
        <v>9</v>
      </c>
      <c r="W15" s="34" t="str">
        <f>IF(J6=3,H6,IF(J7=3,H7,IF(J8=3,H8,IF(J9=3,H9))))</f>
        <v>Le Xuan</v>
      </c>
      <c r="X15" s="38" t="str">
        <f>IF(J6=3,I6,IF(J7=3,I7,IF(J8=3,I8,IF(J9=3,I9))))</f>
        <v>France</v>
      </c>
      <c r="Y15" s="48"/>
    </row>
    <row r="16" spans="2:25" ht="12.75">
      <c r="B16"/>
      <c r="M16" s="1"/>
      <c r="N16" s="2"/>
      <c r="V16" s="54">
        <v>9</v>
      </c>
      <c r="W16" s="40" t="str">
        <f>IF(J12=3,H12,IF(J13=3,H13,IF(J14=3,H14,IF(J15=3,H15))))</f>
        <v>Islamov Denis</v>
      </c>
      <c r="X16" s="13" t="str">
        <f>IF(J12=3,I12,IF(J13=3,I13,IF(J14=3,I14,IF(J15=3,I15))))</f>
        <v>Russia</v>
      </c>
      <c r="Y16" s="55"/>
    </row>
    <row r="17" spans="2:25" ht="12.75">
      <c r="B17" s="66"/>
      <c r="C17" s="1"/>
      <c r="D17" s="2"/>
      <c r="E17" s="32" t="s">
        <v>16</v>
      </c>
      <c r="G17" s="24" t="s">
        <v>54</v>
      </c>
      <c r="H17" s="1"/>
      <c r="I17" s="2"/>
      <c r="J17" s="32" t="s">
        <v>16</v>
      </c>
      <c r="M17" s="1"/>
      <c r="N17" s="2"/>
      <c r="R17" s="1"/>
      <c r="S17" s="2"/>
      <c r="V17" s="54">
        <v>9</v>
      </c>
      <c r="W17" s="40" t="str">
        <f>IF(J18=3,H18,IF(J19=3,H19,IF(J20=3,H20,IF(J21=3,H21))))</f>
        <v>Shevchenko Valera</v>
      </c>
      <c r="X17" s="13" t="str">
        <f>IF(J18=3,I18,IF(J19=3,I19,IF(J20=3,I20,IF(J21=3,I21))))</f>
        <v>Russia</v>
      </c>
      <c r="Y17" s="55"/>
    </row>
    <row r="18" spans="1:25" ht="12.75">
      <c r="A18" s="24" t="s">
        <v>33</v>
      </c>
      <c r="B18" s="67">
        <v>5</v>
      </c>
      <c r="C18" s="34" t="str">
        <f>'Competitors List'!B14</f>
        <v>Shevarutin Dmitry</v>
      </c>
      <c r="D18" s="35" t="str">
        <f>'Competitors List'!C14</f>
        <v>Russia</v>
      </c>
      <c r="E18" s="36">
        <v>1</v>
      </c>
      <c r="G18" s="37" t="s">
        <v>35</v>
      </c>
      <c r="H18" s="34" t="str">
        <f>IF(E30=1,C30,IF(E31=1,C31,IF(E32=1,C32,IF(E33=1,C33))))</f>
        <v>Kim Sung Jin</v>
      </c>
      <c r="I18" s="35" t="str">
        <f>IF(E30=1,D30,IF(E31=1,D31,IF(E32=1,D32,IF(E33=1,D33))))</f>
        <v>South Korea</v>
      </c>
      <c r="J18" s="36">
        <v>1</v>
      </c>
      <c r="M18" s="1"/>
      <c r="N18" s="2"/>
      <c r="R18" s="1"/>
      <c r="S18" s="2"/>
      <c r="V18" s="57">
        <v>9</v>
      </c>
      <c r="W18" s="50" t="str">
        <f>IF(J24=3,H24,IF(J25=3,H25,IF(J26=3,H26,IF(J27=3,H27))))</f>
        <v>Alexandrov Nikolay</v>
      </c>
      <c r="X18" s="58" t="str">
        <f>IF(J24=3,I24,IF(J25=3,I25,IF(J26=3,I26,IF(J27=3,I27))))</f>
        <v>Russia</v>
      </c>
      <c r="Y18" s="59"/>
    </row>
    <row r="19" spans="2:25" ht="12.75">
      <c r="B19" s="69">
        <v>12</v>
      </c>
      <c r="C19" s="42" t="str">
        <f>'Competitors List'!B21</f>
        <v>Tsokolov Alexey</v>
      </c>
      <c r="D19" s="14" t="str">
        <f>'Competitors List'!C21</f>
        <v>Russia</v>
      </c>
      <c r="E19" s="36">
        <v>2</v>
      </c>
      <c r="G19" s="41" t="s">
        <v>37</v>
      </c>
      <c r="H19" s="40" t="str">
        <f>IF(E36=1,C36,IF(E37=1,C37,IF(E38=1,C38,IF(E39=1,C39))))</f>
        <v>Shulhan Alex</v>
      </c>
      <c r="I19" s="14" t="str">
        <f>IF(E36=1,D36,IF(E37=1,D37,IF(E38=1,D38,IF(E39=1,D39))))</f>
        <v>Belarus</v>
      </c>
      <c r="J19" s="36">
        <v>2</v>
      </c>
      <c r="M19" s="1"/>
      <c r="N19" s="2"/>
      <c r="R19" s="1"/>
      <c r="S19" s="2"/>
      <c r="V19" s="47">
        <v>13</v>
      </c>
      <c r="W19" s="34" t="str">
        <f>IF(J6=4,H6,IF(J7=4,H7,IF(J8=4,H8,IF(J9=4,H9))))</f>
        <v>Tsokolov Alexey</v>
      </c>
      <c r="X19" s="38" t="str">
        <f>IF(J6=4,I6,IF(J7=4,I7,IF(J8=4,I8,IF(J9=4,I9))))</f>
        <v>Russia</v>
      </c>
      <c r="Y19" s="48"/>
    </row>
    <row r="20" spans="2:25" ht="12.75">
      <c r="B20" s="69">
        <v>21</v>
      </c>
      <c r="C20" s="42" t="str">
        <f>'Competitors List'!B30</f>
        <v>Rychkov Alexey</v>
      </c>
      <c r="D20" s="14" t="str">
        <f>'Competitors List'!C30</f>
        <v>Russia</v>
      </c>
      <c r="E20" s="36">
        <v>3</v>
      </c>
      <c r="G20" s="41" t="s">
        <v>39</v>
      </c>
      <c r="H20" s="40" t="str">
        <f>IF(E42=2,C42,IF(E43=2,C43,IF(E44=2,C44,IF(E45=2,C45))))</f>
        <v>Shevchenko Valera</v>
      </c>
      <c r="I20" s="14" t="str">
        <f>IF(E42=2,D42,IF(E43=2,D43,IF(E44=2,D44,IF(E45=2,D45))))</f>
        <v>Russia</v>
      </c>
      <c r="J20" s="36">
        <v>3</v>
      </c>
      <c r="M20" s="1"/>
      <c r="N20" s="2"/>
      <c r="V20" s="54">
        <v>13</v>
      </c>
      <c r="W20" s="40" t="str">
        <f>IF(J12=4,H12,IF(J13=4,H13,IF(J14=4,H14,IF(J15=4,H15))))</f>
        <v>Gulyagin Alexey</v>
      </c>
      <c r="X20" s="13" t="str">
        <f>IF(J12=4,I12,IF(J13=4,I13,IF(J14=4,I14,IF(J15=4,I15))))</f>
        <v>Russia</v>
      </c>
      <c r="Y20" s="55"/>
    </row>
    <row r="21" spans="2:25" ht="12.75">
      <c r="B21" s="70">
        <v>28</v>
      </c>
      <c r="C21" s="50" t="str">
        <f>'Competitors List'!B37</f>
        <v>Krotov Alexey</v>
      </c>
      <c r="D21" s="51" t="str">
        <f>'Competitors List'!C37</f>
        <v>Russia</v>
      </c>
      <c r="E21" s="52">
        <v>4</v>
      </c>
      <c r="G21" s="53" t="s">
        <v>40</v>
      </c>
      <c r="H21" s="50" t="str">
        <f>IF(E48=2,C48,IF(E49=2,C49,IF(E50=2,C50,IF(E51=2,C51))))</f>
        <v>Tyagur Timofey</v>
      </c>
      <c r="I21" s="51" t="str">
        <f>IF(E48=2,D48,IF(E49=2,D49,IF(E50=2,D50,IF(E51=2,D51))))</f>
        <v>Russia</v>
      </c>
      <c r="J21" s="52">
        <v>4</v>
      </c>
      <c r="M21" s="1"/>
      <c r="N21" s="2"/>
      <c r="V21" s="54">
        <v>13</v>
      </c>
      <c r="W21" s="40" t="str">
        <f>IF(J18=4,H18,IF(J19=4,H19,IF(J20=4,H20,IF(J21=4,H21))))</f>
        <v>Tyagur Timofey</v>
      </c>
      <c r="X21" s="13" t="str">
        <f>IF(J18=4,I18,IF(J19=4,I19,IF(J20=4,I20,IF(J21=4,I21))))</f>
        <v>Russia</v>
      </c>
      <c r="Y21" s="55"/>
    </row>
    <row r="22" spans="3:25" ht="12.75">
      <c r="C22" s="1"/>
      <c r="D22" s="2"/>
      <c r="H22" s="1"/>
      <c r="I22" s="2"/>
      <c r="M22" s="1"/>
      <c r="N22" s="2"/>
      <c r="V22" s="57">
        <v>13</v>
      </c>
      <c r="W22" s="50" t="str">
        <f>IF(J24=4,H24,IF(J25=4,H25,IF(J26=4,H26,IF(J27=4,H27))))</f>
        <v>Anin Max</v>
      </c>
      <c r="X22" s="58" t="str">
        <f>IF(J24=4,I24,IF(J25=4,I25,IF(J26=4,I26,IF(J27=4,I27))))</f>
        <v>Russia</v>
      </c>
      <c r="Y22" s="59"/>
    </row>
    <row r="23" spans="2:25" ht="12.75">
      <c r="B23" s="66"/>
      <c r="C23" s="1"/>
      <c r="D23" s="2"/>
      <c r="E23" s="32" t="s">
        <v>16</v>
      </c>
      <c r="G23" s="24" t="s">
        <v>75</v>
      </c>
      <c r="H23" s="1"/>
      <c r="I23" s="2"/>
      <c r="J23" s="32" t="s">
        <v>16</v>
      </c>
      <c r="M23" s="1"/>
      <c r="N23" s="2"/>
      <c r="V23" s="47">
        <v>17</v>
      </c>
      <c r="W23" s="34" t="str">
        <f>IF(E6=3,C6,IF(E7=3,C7,IF(E8=3,C8,IF(E9=3,C9))))</f>
        <v>Pavlov Nikita</v>
      </c>
      <c r="X23" s="38" t="str">
        <f>IF(E6=3,D6,IF(E7=3,D7,IF(E8=3,D8,IF(E9=3,D9))))</f>
        <v>Russia</v>
      </c>
      <c r="Y23" s="48"/>
    </row>
    <row r="24" spans="1:25" ht="12.75">
      <c r="A24" s="24" t="s">
        <v>41</v>
      </c>
      <c r="B24" s="67">
        <v>4</v>
      </c>
      <c r="C24" s="34" t="str">
        <f>'Competitors List'!B13</f>
        <v>Le Xuan</v>
      </c>
      <c r="D24" s="35" t="str">
        <f>'Competitors List'!C13</f>
        <v>France</v>
      </c>
      <c r="E24" s="36">
        <v>2</v>
      </c>
      <c r="G24" s="37" t="s">
        <v>43</v>
      </c>
      <c r="H24" s="34" t="str">
        <f>IF(E30=2,C30,IF(E31=2,C31,IF(E32=2,C32,IF(E33=2,C33))))</f>
        <v>Anin Max</v>
      </c>
      <c r="I24" s="35" t="str">
        <f>IF(E30=2,D30,IF(E31=2,D31,IF(E32=2,D32,IF(E33=2,D33))))</f>
        <v>Russia</v>
      </c>
      <c r="J24" s="36">
        <v>4</v>
      </c>
      <c r="M24" s="1"/>
      <c r="N24" s="2"/>
      <c r="V24" s="54">
        <v>17</v>
      </c>
      <c r="W24" s="40" t="str">
        <f>IF(E12=3,C12,IF(E13=3,C13,IF(E14=3,C14,IF(E15=3,C15))))</f>
        <v>Bazhutov Artem</v>
      </c>
      <c r="X24" s="13" t="str">
        <f>IF(E12=3,D12,IF(E13=3,D13,IF(E14=3,D14,IF(E15=3,D15))))</f>
        <v>Russia</v>
      </c>
      <c r="Y24" s="55"/>
    </row>
    <row r="25" spans="2:25" ht="12.75">
      <c r="B25" s="69">
        <v>13</v>
      </c>
      <c r="C25" s="40" t="str">
        <f>'Competitors List'!B22</f>
        <v>Islamov Denis</v>
      </c>
      <c r="D25" s="14" t="str">
        <f>'Competitors List'!C22</f>
        <v>Russia</v>
      </c>
      <c r="E25" s="36">
        <v>1</v>
      </c>
      <c r="G25" s="41" t="s">
        <v>45</v>
      </c>
      <c r="H25" s="40" t="str">
        <f>IF(E36=2,C36,IF(E37=2,C37,IF(E38=2,C38,IF(E39=2,C39))))</f>
        <v>Alexandrov Nikolay</v>
      </c>
      <c r="I25" s="14" t="str">
        <f>IF(E36=2,D36,IF(E37=2,D37,IF(E38=2,D38,IF(E39=2,D39))))</f>
        <v>Russia</v>
      </c>
      <c r="J25" s="36">
        <v>3</v>
      </c>
      <c r="M25" s="1"/>
      <c r="N25" s="2"/>
      <c r="V25" s="54">
        <v>17</v>
      </c>
      <c r="W25" s="40" t="str">
        <f>IF(E18=3,C18,IF(E19=3,C19,IF(E20=3,C20,IF(E21=3,C21))))</f>
        <v>Rychkov Alexey</v>
      </c>
      <c r="X25" s="13" t="str">
        <f>IF(E18=3,D18,IF(E19=3,D19,IF(E20=3,D20,IF(E21=3,D21))))</f>
        <v>Russia</v>
      </c>
      <c r="Y25" s="55"/>
    </row>
    <row r="26" spans="2:25" ht="12.75">
      <c r="B26" s="69">
        <v>20</v>
      </c>
      <c r="C26" s="40" t="str">
        <f>'Competitors List'!B29</f>
        <v>Archipov Nikita</v>
      </c>
      <c r="D26" s="14" t="str">
        <f>'Competitors List'!C29</f>
        <v>Russia</v>
      </c>
      <c r="E26" s="36">
        <v>4</v>
      </c>
      <c r="G26" s="41" t="s">
        <v>47</v>
      </c>
      <c r="H26" s="40" t="str">
        <f>IF(E42=1,C42,IF(E43=1,C43,IF(E44=1,C44,IF(E45=1,C45))))</f>
        <v>Gordin Roman</v>
      </c>
      <c r="I26" s="14" t="str">
        <f>IF(E42=1,D42,IF(E43=1,D43,IF(E44=1,D44,IF(E45=1,D45))))</f>
        <v>Russia</v>
      </c>
      <c r="J26" s="36">
        <v>2</v>
      </c>
      <c r="M26" s="1"/>
      <c r="N26" s="2"/>
      <c r="V26" s="54">
        <v>17</v>
      </c>
      <c r="W26" s="40" t="str">
        <f>IF(E24=3,C24,IF(E25=3,C25,IF(E26=3,C26,IF(E27=3,C27))))</f>
        <v>Yusipov Gayaz</v>
      </c>
      <c r="X26" s="13" t="str">
        <f>IF(E24=3,D24,IF(E25=3,D25,IF(E26=3,D26,IF(E27=3,D27))))</f>
        <v>Russia</v>
      </c>
      <c r="Y26" s="55"/>
    </row>
    <row r="27" spans="2:25" ht="12.75">
      <c r="B27" s="70">
        <v>29</v>
      </c>
      <c r="C27" s="50" t="str">
        <f>'Competitors List'!B38</f>
        <v>Yusipov Gayaz</v>
      </c>
      <c r="D27" s="51" t="str">
        <f>'Competitors List'!C38</f>
        <v>Russia</v>
      </c>
      <c r="E27" s="52">
        <v>3</v>
      </c>
      <c r="G27" s="53" t="s">
        <v>49</v>
      </c>
      <c r="H27" s="50" t="str">
        <f>IF(E48=1,C48,IF(E49=1,C49,IF(E50=1,C50,IF(E51=1,C51))))</f>
        <v>Cheremetieff Igor</v>
      </c>
      <c r="I27" s="51" t="str">
        <f>IF(E48=1,D48,IF(E49=1,D49,IF(E50=1,D50,IF(E51=1,D51))))</f>
        <v>France</v>
      </c>
      <c r="J27" s="52">
        <v>1</v>
      </c>
      <c r="M27" s="1"/>
      <c r="N27" s="2"/>
      <c r="V27" s="54">
        <v>17</v>
      </c>
      <c r="W27" s="40" t="str">
        <f>IF(E30=3,C30,IF(E31=3,C31,IF(E32=3,C32,IF(E33=3,C33))))</f>
        <v>Yashin Danya</v>
      </c>
      <c r="X27" s="13" t="str">
        <f>IF(E30=3,D30,IF(E31=3,D31,IF(E32=3,D32,IF(E33=3,D33))))</f>
        <v>Russia</v>
      </c>
      <c r="Y27" s="55"/>
    </row>
    <row r="28" spans="2:25" ht="12.75">
      <c r="B28"/>
      <c r="H28" s="1"/>
      <c r="I28" s="2"/>
      <c r="M28" s="1"/>
      <c r="N28" s="2"/>
      <c r="V28" s="54">
        <v>17</v>
      </c>
      <c r="W28" s="40" t="str">
        <f>IF(E36=3,C36,IF(E37=3,C37,IF(E38=3,C38,IF(E39=3,C39))))</f>
        <v>Ryazantsev Kirill</v>
      </c>
      <c r="X28" s="13" t="str">
        <f>IF(E36=3,D36,IF(E37=3,D37,IF(E38=3,D38,IF(E39=3,D39))))</f>
        <v>Russia</v>
      </c>
      <c r="Y28" s="55"/>
    </row>
    <row r="29" spans="2:25" ht="12.75">
      <c r="B29" s="66"/>
      <c r="C29" s="1"/>
      <c r="D29" s="2"/>
      <c r="E29" s="32" t="s">
        <v>16</v>
      </c>
      <c r="H29" s="1"/>
      <c r="I29" s="2"/>
      <c r="M29" s="1"/>
      <c r="N29" s="2"/>
      <c r="V29" s="54">
        <v>17</v>
      </c>
      <c r="W29" s="40" t="str">
        <f>IF(E42=3,C42,IF(E43=3,C43,IF(E44=3,C44,IF(E45=3,C45))))</f>
        <v>Gurevich Mischa</v>
      </c>
      <c r="X29" s="13" t="str">
        <f>IF(E42=3,D42,IF(E43=3,D43,IF(E44=3,D44,IF(E45=3,D45))))</f>
        <v>Germany</v>
      </c>
      <c r="Y29" s="55"/>
    </row>
    <row r="30" spans="1:25" ht="12.75">
      <c r="A30" s="24" t="s">
        <v>51</v>
      </c>
      <c r="B30" s="67">
        <v>3</v>
      </c>
      <c r="C30" s="34" t="str">
        <f>'Competitors List'!B12</f>
        <v>Kim Sung Jin</v>
      </c>
      <c r="D30" s="35" t="str">
        <f>'Competitors List'!C12</f>
        <v>South Korea</v>
      </c>
      <c r="E30" s="36">
        <v>1</v>
      </c>
      <c r="M30" s="1"/>
      <c r="N30" s="2"/>
      <c r="V30" s="57">
        <v>17</v>
      </c>
      <c r="W30" s="50" t="str">
        <f>IF(E48=3,C48,IF(E49=3,C49,IF(E50=3,C50,IF(E51=3,C51))))</f>
        <v>Misevra Ivan</v>
      </c>
      <c r="X30" s="58" t="str">
        <f>IF(E48=3,D48,IF(E49=3,D49,IF(E50=3,D50,IF(E51=3,D51))))</f>
        <v>Russia</v>
      </c>
      <c r="Y30" s="59"/>
    </row>
    <row r="31" spans="2:25" ht="12.75">
      <c r="B31" s="69">
        <v>14</v>
      </c>
      <c r="C31" s="40" t="str">
        <f>'Competitors List'!B23</f>
        <v>Anin Max</v>
      </c>
      <c r="D31" s="14" t="str">
        <f>'Competitors List'!C23</f>
        <v>Russia</v>
      </c>
      <c r="E31" s="36">
        <v>2</v>
      </c>
      <c r="M31" s="1"/>
      <c r="N31" s="2"/>
      <c r="V31" s="47">
        <v>25</v>
      </c>
      <c r="W31" s="34" t="b">
        <f>IF(E6=4,C6,IF(E7=4,C7,IF(E8=4,C8,IF(E9=4,C9))))</f>
        <v>0</v>
      </c>
      <c r="X31" s="38" t="b">
        <f>IF(E6=4,D6,IF(E7=4,D7,IF(E8=4,D8,IF(E9=4,D9))))</f>
        <v>0</v>
      </c>
      <c r="Y31" s="48"/>
    </row>
    <row r="32" spans="2:25" ht="12.75">
      <c r="B32" s="69">
        <v>19</v>
      </c>
      <c r="C32" s="40" t="str">
        <f>'Competitors List'!B28</f>
        <v>Estrada-Betancourt Anton</v>
      </c>
      <c r="D32" s="14" t="str">
        <f>'Competitors List'!C28</f>
        <v>Ukrain</v>
      </c>
      <c r="E32" s="36">
        <v>4</v>
      </c>
      <c r="M32" s="1"/>
      <c r="N32" s="2"/>
      <c r="V32" s="54">
        <v>25</v>
      </c>
      <c r="W32" s="40" t="str">
        <f>IF(E12=4,C12,IF(E13=4,C13,IF(E14=4,C14,IF(E15=4,C15))))</f>
        <v>Askarov Renat</v>
      </c>
      <c r="X32" s="13" t="str">
        <f>IF(E12=4,D12,IF(E13=4,D13,IF(E14=4,D14,IF(E15=4,D15))))</f>
        <v>Russia</v>
      </c>
      <c r="Y32" s="55"/>
    </row>
    <row r="33" spans="2:25" ht="12.75">
      <c r="B33" s="70">
        <v>30</v>
      </c>
      <c r="C33" s="50" t="str">
        <f>'Competitors List'!B39</f>
        <v>Yashin Danya</v>
      </c>
      <c r="D33" s="51" t="str">
        <f>'Competitors List'!C39</f>
        <v>Russia</v>
      </c>
      <c r="E33" s="52">
        <v>3</v>
      </c>
      <c r="V33" s="54">
        <v>25</v>
      </c>
      <c r="W33" s="40" t="str">
        <f>IF(E18=4,C18,IF(E19=4,C19,IF(E20=4,C20,IF(E21=4,C21))))</f>
        <v>Krotov Alexey</v>
      </c>
      <c r="X33" s="13" t="str">
        <f>IF(E18=4,D18,IF(E19=4,D19,IF(E20=4,D20,IF(E21=4,D21))))</f>
        <v>Russia</v>
      </c>
      <c r="Y33" s="55"/>
    </row>
    <row r="34" spans="3:25" ht="12.75">
      <c r="C34" s="1"/>
      <c r="D34" s="2"/>
      <c r="V34" s="54">
        <v>25</v>
      </c>
      <c r="W34" s="40" t="str">
        <f>IF(E24=4,C24,IF(E25=4,C25,IF(E26=4,C26,IF(E27=4,C27))))</f>
        <v>Archipov Nikita</v>
      </c>
      <c r="X34" s="13" t="str">
        <f>IF(E24=4,D24,IF(E25=4,D25,IF(E26=4,D26,IF(E27=4,D27))))</f>
        <v>Russia</v>
      </c>
      <c r="Y34" s="55"/>
    </row>
    <row r="35" spans="2:25" ht="12.75">
      <c r="B35" s="66"/>
      <c r="C35" s="1"/>
      <c r="D35" s="2"/>
      <c r="E35" s="32" t="s">
        <v>16</v>
      </c>
      <c r="V35" s="54">
        <v>25</v>
      </c>
      <c r="W35" s="40" t="str">
        <f>IF(E30=4,C30,IF(E31=4,C31,IF(E32=4,C32,IF(E33=4,C33))))</f>
        <v>Estrada-Betancourt Anton</v>
      </c>
      <c r="X35" s="13" t="str">
        <f>IF(E30=4,D30,IF(E31=4,D31,IF(E32=4,D32,IF(E33=4,D33))))</f>
        <v>Ukrain</v>
      </c>
      <c r="Y35" s="55"/>
    </row>
    <row r="36" spans="1:25" ht="12.75">
      <c r="A36" s="24" t="s">
        <v>57</v>
      </c>
      <c r="B36" s="67">
        <v>6</v>
      </c>
      <c r="C36" s="34" t="str">
        <f>'Competitors List'!B15</f>
        <v>Ryazantsev Kirill</v>
      </c>
      <c r="D36" s="35" t="str">
        <f>'Competitors List'!C15</f>
        <v>Russia</v>
      </c>
      <c r="E36" s="36">
        <v>3</v>
      </c>
      <c r="H36" s="1"/>
      <c r="I36" s="2"/>
      <c r="V36" s="54">
        <v>25</v>
      </c>
      <c r="W36" s="40" t="str">
        <f>IF(E36=4,C36,IF(E37=4,C37,IF(E38=4,C38,IF(E39=4,C39))))</f>
        <v>Shevchenko Alex</v>
      </c>
      <c r="X36" s="13" t="str">
        <f>IF(E36=4,D36,IF(E37=4,D37,IF(E38=4,D38,IF(E39=4,D39))))</f>
        <v>Russia</v>
      </c>
      <c r="Y36" s="55"/>
    </row>
    <row r="37" spans="2:25" ht="12.75">
      <c r="B37" s="69">
        <v>11</v>
      </c>
      <c r="C37" s="40" t="str">
        <f>'Competitors List'!B20</f>
        <v>Shulhan Alex</v>
      </c>
      <c r="D37" s="14" t="str">
        <f>'Competitors List'!C20</f>
        <v>Belarus</v>
      </c>
      <c r="E37" s="36">
        <v>1</v>
      </c>
      <c r="H37" s="1"/>
      <c r="I37" s="2"/>
      <c r="V37" s="54">
        <v>25</v>
      </c>
      <c r="W37" s="40" t="str">
        <f>IF(E42=4,C42,IF(E43=4,C43,IF(E44=4,C44,IF(E45=4,C45))))</f>
        <v>Peshekhonov Mikhail</v>
      </c>
      <c r="X37" s="13" t="str">
        <f>IF(E42=4,D42,IF(E43=4,D43,IF(E44=4,D44,IF(E45=4,D45))))</f>
        <v>Russia</v>
      </c>
      <c r="Y37" s="55"/>
    </row>
    <row r="38" spans="2:25" ht="12.75">
      <c r="B38" s="69">
        <v>22</v>
      </c>
      <c r="C38" s="40" t="str">
        <f>'Competitors List'!B31</f>
        <v>Alexandrov Nikolay</v>
      </c>
      <c r="D38" s="14" t="str">
        <f>'Competitors List'!C31</f>
        <v>Russia</v>
      </c>
      <c r="E38" s="36">
        <v>2</v>
      </c>
      <c r="H38" s="1"/>
      <c r="I38" s="2"/>
      <c r="M38" s="1"/>
      <c r="N38" s="2"/>
      <c r="V38" s="57">
        <v>25</v>
      </c>
      <c r="W38" s="50" t="b">
        <f>IF(E48=4,C48,IF(E49=4,C49,IF(E50=4,C50,IF(E51=4,C51))))</f>
        <v>0</v>
      </c>
      <c r="X38" s="58" t="b">
        <f>IF(E48=4,D48,IF(E49=4,D49,IF(E50=4,D50,IF(E51=4,D51))))</f>
        <v>0</v>
      </c>
      <c r="Y38" s="59"/>
    </row>
    <row r="39" spans="2:14" ht="12.75">
      <c r="B39" s="70">
        <v>27</v>
      </c>
      <c r="C39" s="50" t="str">
        <f>'Competitors List'!B36</f>
        <v>Shevchenko Alex</v>
      </c>
      <c r="D39" s="51" t="str">
        <f>'Competitors List'!C36</f>
        <v>Russia</v>
      </c>
      <c r="E39" s="52">
        <v>4</v>
      </c>
      <c r="H39" s="1"/>
      <c r="I39" s="2"/>
      <c r="M39" s="1"/>
      <c r="N39" s="2"/>
    </row>
    <row r="40" spans="3:14" ht="12.75">
      <c r="C40" s="1"/>
      <c r="D40" s="2"/>
      <c r="H40" s="1"/>
      <c r="I40" s="2"/>
      <c r="M40" s="1"/>
      <c r="N40" s="2"/>
    </row>
    <row r="41" spans="2:14" ht="12.75">
      <c r="B41" s="66"/>
      <c r="C41" s="1"/>
      <c r="D41" s="2"/>
      <c r="E41" s="32" t="s">
        <v>16</v>
      </c>
      <c r="H41" s="1"/>
      <c r="I41" s="2"/>
      <c r="M41" s="1"/>
      <c r="N41" s="2"/>
    </row>
    <row r="42" spans="1:14" ht="12.75">
      <c r="A42" s="24" t="s">
        <v>68</v>
      </c>
      <c r="B42" s="67">
        <v>7</v>
      </c>
      <c r="C42" s="34" t="str">
        <f>'Competitors List'!B16</f>
        <v>Gordin Roman</v>
      </c>
      <c r="D42" s="35" t="str">
        <f>'Competitors List'!C16</f>
        <v>Russia</v>
      </c>
      <c r="E42" s="36">
        <v>1</v>
      </c>
      <c r="H42" s="1"/>
      <c r="I42" s="2"/>
      <c r="M42" s="1"/>
      <c r="N42" s="2"/>
    </row>
    <row r="43" spans="2:14" ht="12.75">
      <c r="B43" s="69">
        <v>10</v>
      </c>
      <c r="C43" s="40" t="str">
        <f>'Competitors List'!B19</f>
        <v>Gurevich Mischa</v>
      </c>
      <c r="D43" s="14" t="str">
        <f>'Competitors List'!C19</f>
        <v>Germany</v>
      </c>
      <c r="E43" s="36">
        <v>3</v>
      </c>
      <c r="H43" s="1"/>
      <c r="I43" s="2"/>
      <c r="M43" s="1"/>
      <c r="N43" s="2"/>
    </row>
    <row r="44" spans="2:14" ht="12.75">
      <c r="B44" s="69">
        <v>23</v>
      </c>
      <c r="C44" s="40" t="str">
        <f>'Competitors List'!B32</f>
        <v>Shevchenko Valera</v>
      </c>
      <c r="D44" s="14" t="str">
        <f>'Competitors List'!C32</f>
        <v>Russia</v>
      </c>
      <c r="E44" s="36">
        <v>2</v>
      </c>
      <c r="H44" s="1"/>
      <c r="I44" s="2"/>
      <c r="M44" s="1"/>
      <c r="N44" s="2"/>
    </row>
    <row r="45" spans="2:14" ht="12.75">
      <c r="B45" s="70">
        <v>26</v>
      </c>
      <c r="C45" s="50" t="str">
        <f>'Competitors List'!B35</f>
        <v>Peshekhonov Mikhail</v>
      </c>
      <c r="D45" s="51" t="str">
        <f>'Competitors List'!C35</f>
        <v>Russia</v>
      </c>
      <c r="E45" s="52">
        <v>4</v>
      </c>
      <c r="H45" s="1"/>
      <c r="I45" s="2"/>
      <c r="M45" s="1"/>
      <c r="N45" s="2"/>
    </row>
    <row r="46" spans="2:14" ht="12.75">
      <c r="B46"/>
      <c r="H46" s="1"/>
      <c r="I46" s="2"/>
      <c r="M46" s="1"/>
      <c r="N46" s="2"/>
    </row>
    <row r="47" spans="2:14" ht="12.75">
      <c r="B47" s="66"/>
      <c r="C47" s="1"/>
      <c r="D47" s="2"/>
      <c r="E47" s="32" t="s">
        <v>16</v>
      </c>
      <c r="H47" s="1"/>
      <c r="I47" s="2"/>
      <c r="M47" s="1"/>
      <c r="N47" s="2"/>
    </row>
    <row r="48" spans="1:14" ht="12.75">
      <c r="A48" s="24" t="s">
        <v>78</v>
      </c>
      <c r="B48" s="67">
        <v>2</v>
      </c>
      <c r="C48" s="34" t="str">
        <f>'Competitors List'!B11</f>
        <v>Cheremetieff Igor</v>
      </c>
      <c r="D48" s="35" t="str">
        <f>'Competitors List'!C11</f>
        <v>France</v>
      </c>
      <c r="E48" s="36">
        <v>1</v>
      </c>
      <c r="H48" s="1"/>
      <c r="I48" s="2"/>
      <c r="M48" s="1"/>
      <c r="N48" s="2"/>
    </row>
    <row r="49" spans="2:14" ht="12.75">
      <c r="B49" s="69">
        <v>15</v>
      </c>
      <c r="C49" s="40" t="str">
        <f>'Competitors List'!B24</f>
        <v>Misevra Ivan</v>
      </c>
      <c r="D49" s="14" t="str">
        <f>'Competitors List'!C24</f>
        <v>Russia</v>
      </c>
      <c r="E49" s="36">
        <v>3</v>
      </c>
      <c r="M49" s="1"/>
      <c r="N49" s="2"/>
    </row>
    <row r="50" spans="2:14" ht="12.75">
      <c r="B50" s="69">
        <v>18</v>
      </c>
      <c r="C50" s="40" t="str">
        <f>'Competitors List'!B27</f>
        <v>Tyagur Timofey</v>
      </c>
      <c r="D50" s="14" t="str">
        <f>'Competitors List'!C27</f>
        <v>Russia</v>
      </c>
      <c r="E50" s="36">
        <v>2</v>
      </c>
      <c r="M50" s="1"/>
      <c r="N50" s="2"/>
    </row>
    <row r="51" spans="2:14" ht="12.75">
      <c r="B51" s="70">
        <v>31</v>
      </c>
      <c r="C51" s="50">
        <f>'Competitors List'!B40</f>
        <v>0</v>
      </c>
      <c r="D51" s="51">
        <f>'Competitors List'!C40</f>
        <v>0</v>
      </c>
      <c r="E51" s="52"/>
      <c r="M51" s="1"/>
      <c r="N51" s="2"/>
    </row>
    <row r="52" spans="3:14" ht="12.75">
      <c r="C52" s="1"/>
      <c r="D52" s="2"/>
      <c r="M52" s="1"/>
      <c r="N52" s="2"/>
    </row>
    <row r="53" spans="3:14" ht="12.75">
      <c r="C53" s="1"/>
      <c r="D53" s="2"/>
      <c r="M53" s="1"/>
      <c r="N53" s="2"/>
    </row>
    <row r="54" spans="3:14" ht="12.75">
      <c r="C54" s="1"/>
      <c r="D54" s="2"/>
      <c r="M54" s="1"/>
      <c r="N54" s="2"/>
    </row>
    <row r="55" ht="12.75">
      <c r="B55"/>
    </row>
    <row r="56" spans="2:9" ht="12.75">
      <c r="B56"/>
      <c r="H56" s="1"/>
      <c r="I56" s="2"/>
    </row>
    <row r="57" spans="2:9" ht="12.75">
      <c r="B57"/>
      <c r="H57" s="1"/>
      <c r="I57" s="2"/>
    </row>
    <row r="58" spans="2:9" ht="12.75">
      <c r="B58"/>
      <c r="H58" s="1"/>
      <c r="I58" s="2"/>
    </row>
    <row r="59" spans="2:9" ht="12.75">
      <c r="B59"/>
      <c r="H59" s="1"/>
      <c r="I59" s="2"/>
    </row>
    <row r="60" spans="3:9" ht="12.75">
      <c r="C60" s="1"/>
      <c r="D60" s="2"/>
      <c r="H60" s="1"/>
      <c r="I60" s="2"/>
    </row>
    <row r="61" spans="3:4" ht="12.75">
      <c r="C61" s="1"/>
      <c r="D61" s="2"/>
    </row>
    <row r="62" spans="3:4" ht="12.75">
      <c r="C62" s="1"/>
      <c r="D62" s="2"/>
    </row>
    <row r="63" spans="3:4" ht="12.75">
      <c r="C63" s="1"/>
      <c r="D63" s="2"/>
    </row>
    <row r="64" spans="3:4" ht="12.75">
      <c r="C64" s="1"/>
      <c r="D64" s="2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spans="3:4" ht="12.75">
      <c r="C70" s="1"/>
      <c r="D70" s="2"/>
    </row>
    <row r="71" spans="3:4" ht="12.75">
      <c r="C71" s="1"/>
      <c r="D71" s="2"/>
    </row>
    <row r="72" spans="3:4" ht="12.75">
      <c r="C72" s="1"/>
      <c r="D72" s="2"/>
    </row>
    <row r="73" spans="3:4" ht="12.75">
      <c r="C73" s="1"/>
      <c r="D73" s="2"/>
    </row>
    <row r="74" spans="3:4" ht="12.75">
      <c r="C74" s="1"/>
      <c r="D74" s="2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spans="3:4" ht="12.75">
      <c r="C80" s="1"/>
      <c r="D80" s="2"/>
    </row>
    <row r="81" spans="3:4" ht="12.75">
      <c r="C81" s="1"/>
      <c r="D81" s="2"/>
    </row>
  </sheetData>
  <sheetProtection/>
  <mergeCells count="6">
    <mergeCell ref="Q3:T3"/>
    <mergeCell ref="V3:Y5"/>
    <mergeCell ref="A1:E1"/>
    <mergeCell ref="B3:E3"/>
    <mergeCell ref="G3:J3"/>
    <mergeCell ref="L3:O3"/>
  </mergeCells>
  <printOptions/>
  <pageMargins left="0.7875" right="0.7875" top="1.0527777777777778" bottom="1.0527777777777778" header="0.7875" footer="0.7875"/>
  <pageSetup fitToHeight="1" fitToWidth="1" horizontalDpi="300" verticalDpi="300" orientation="landscape" scale="47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89"/>
  <sheetViews>
    <sheetView zoomScale="75" zoomScaleNormal="75" zoomScalePageLayoutView="0" workbookViewId="0" topLeftCell="A1">
      <selection activeCell="AA3" sqref="AA3:AD5"/>
    </sheetView>
  </sheetViews>
  <sheetFormatPr defaultColWidth="11.7109375" defaultRowHeight="12.75"/>
  <cols>
    <col min="1" max="1" width="5.28125" style="24" customWidth="1"/>
    <col min="2" max="2" width="3.7109375" style="0" customWidth="1"/>
    <col min="3" max="3" width="25.28125" style="1" customWidth="1"/>
    <col min="4" max="4" width="5.28125" style="2" customWidth="1"/>
    <col min="5" max="5" width="5.8515625" style="0" customWidth="1"/>
    <col min="6" max="7" width="7.00390625" style="0" customWidth="1"/>
    <col min="8" max="8" width="27.8515625" style="1" customWidth="1"/>
    <col min="9" max="9" width="7.57421875" style="2" customWidth="1"/>
    <col min="10" max="10" width="5.8515625" style="0" customWidth="1"/>
    <col min="11" max="12" width="7.00390625" style="0" customWidth="1"/>
    <col min="13" max="13" width="24.7109375" style="1" customWidth="1"/>
    <col min="14" max="14" width="7.28125" style="2" customWidth="1"/>
    <col min="15" max="15" width="5.8515625" style="0" customWidth="1"/>
    <col min="16" max="17" width="8.140625" style="0" customWidth="1"/>
    <col min="18" max="18" width="20.140625" style="1" customWidth="1"/>
    <col min="19" max="19" width="5.28125" style="2" customWidth="1"/>
    <col min="20" max="20" width="5.8515625" style="0" customWidth="1"/>
    <col min="21" max="22" width="7.28125" style="0" customWidth="1"/>
    <col min="23" max="23" width="20.00390625" style="1" customWidth="1"/>
    <col min="24" max="24" width="5.28125" style="2" customWidth="1"/>
    <col min="25" max="25" width="5.8515625" style="0" customWidth="1"/>
    <col min="26" max="26" width="11.7109375" style="0" customWidth="1"/>
    <col min="27" max="27" width="5.8515625" style="25" customWidth="1"/>
    <col min="28" max="28" width="20.421875" style="1" customWidth="1"/>
    <col min="29" max="29" width="8.28125" style="2" customWidth="1"/>
    <col min="30" max="30" width="13.28125" style="0" customWidth="1"/>
  </cols>
  <sheetData>
    <row r="1" spans="1:7" ht="12.75">
      <c r="A1" s="98" t="s">
        <v>9</v>
      </c>
      <c r="B1" s="98"/>
      <c r="C1" s="98"/>
      <c r="D1" s="98"/>
      <c r="E1" s="98"/>
      <c r="F1" s="98"/>
      <c r="G1" s="98"/>
    </row>
    <row r="2" spans="1:30" ht="12.75">
      <c r="A2" s="27"/>
      <c r="B2" s="28"/>
      <c r="C2" s="29"/>
      <c r="D2" s="30"/>
      <c r="E2" s="28"/>
      <c r="F2" s="28"/>
      <c r="G2" s="28"/>
      <c r="H2" s="29"/>
      <c r="I2" s="30"/>
      <c r="J2" s="28"/>
      <c r="K2" s="28"/>
      <c r="L2" s="28"/>
      <c r="M2" s="29"/>
      <c r="N2" s="30"/>
      <c r="O2" s="28"/>
      <c r="P2" s="28"/>
      <c r="Q2" s="28"/>
      <c r="R2" s="29"/>
      <c r="S2" s="30"/>
      <c r="T2" s="28"/>
      <c r="U2" s="28"/>
      <c r="V2" s="28"/>
      <c r="W2" s="29"/>
      <c r="X2" s="30"/>
      <c r="Y2" s="28"/>
      <c r="Z2" s="28"/>
      <c r="AA2" s="31"/>
      <c r="AB2" s="29"/>
      <c r="AC2" s="30"/>
      <c r="AD2" s="28"/>
    </row>
    <row r="3" spans="1:30" ht="18.75">
      <c r="A3" s="99" t="s">
        <v>10</v>
      </c>
      <c r="B3" s="99"/>
      <c r="C3" s="99"/>
      <c r="D3" s="99"/>
      <c r="E3" s="99"/>
      <c r="G3" s="96" t="s">
        <v>11</v>
      </c>
      <c r="H3" s="96"/>
      <c r="I3" s="96"/>
      <c r="J3" s="96"/>
      <c r="L3" s="96" t="s">
        <v>12</v>
      </c>
      <c r="M3" s="96"/>
      <c r="N3" s="96"/>
      <c r="O3" s="96"/>
      <c r="Q3" s="96" t="s">
        <v>13</v>
      </c>
      <c r="R3" s="96"/>
      <c r="S3" s="96"/>
      <c r="T3" s="96"/>
      <c r="V3" s="96" t="s">
        <v>14</v>
      </c>
      <c r="W3" s="96"/>
      <c r="X3" s="96"/>
      <c r="Y3" s="96"/>
      <c r="AA3" s="97" t="s">
        <v>15</v>
      </c>
      <c r="AB3" s="97"/>
      <c r="AC3" s="97"/>
      <c r="AD3" s="97"/>
    </row>
    <row r="4" spans="5:30" ht="12.75">
      <c r="E4" s="32" t="s">
        <v>16</v>
      </c>
      <c r="G4" s="24" t="s">
        <v>17</v>
      </c>
      <c r="J4" s="32" t="s">
        <v>16</v>
      </c>
      <c r="AA4" s="97"/>
      <c r="AB4" s="97"/>
      <c r="AC4" s="97"/>
      <c r="AD4" s="97"/>
    </row>
    <row r="5" spans="1:30" ht="12.75">
      <c r="A5" s="24" t="s">
        <v>17</v>
      </c>
      <c r="B5" s="33">
        <v>1</v>
      </c>
      <c r="C5" s="34" t="str">
        <f>'Competitors List'!B10</f>
        <v>Sloboda Martin</v>
      </c>
      <c r="D5" s="35" t="str">
        <f>'Competitors List'!C10</f>
        <v>Germany</v>
      </c>
      <c r="E5" s="36"/>
      <c r="G5" s="37" t="s">
        <v>18</v>
      </c>
      <c r="H5" s="34" t="b">
        <f>IF(E5=1,C5,IF(E6=1,C6,IF(E7=1,C7,IF(E8=1,C8))))</f>
        <v>0</v>
      </c>
      <c r="I5" s="38" t="b">
        <f>IF(E5=1,D5,IF(E6=1,D6,IF(E7=1,D7,IF(E8=1,D8))))</f>
        <v>0</v>
      </c>
      <c r="J5" s="36"/>
      <c r="AA5" s="97"/>
      <c r="AB5" s="97"/>
      <c r="AC5" s="97"/>
      <c r="AD5" s="97"/>
    </row>
    <row r="6" spans="2:30" ht="12.75">
      <c r="B6" s="39">
        <v>32</v>
      </c>
      <c r="C6" s="40">
        <f>'Competitors List'!B41</f>
        <v>0</v>
      </c>
      <c r="D6" s="14">
        <f>'Competitors List'!C41</f>
        <v>0</v>
      </c>
      <c r="E6" s="36"/>
      <c r="G6" s="41" t="s">
        <v>19</v>
      </c>
      <c r="H6" s="42" t="b">
        <f>IF(E10=1,C10,IF(E11=1,C11,IF(E12=1,C12,IF(E13=1,C13))))</f>
        <v>0</v>
      </c>
      <c r="I6" s="14" t="b">
        <f>IF(E10=1,D10,IF(E11=1,D11,IF(E12=1,D12,IF(E13=1,D13))))</f>
        <v>0</v>
      </c>
      <c r="J6" s="36"/>
      <c r="L6" s="24" t="s">
        <v>20</v>
      </c>
      <c r="O6" s="32" t="s">
        <v>16</v>
      </c>
      <c r="AA6" s="43" t="s">
        <v>16</v>
      </c>
      <c r="AB6" s="44" t="s">
        <v>6</v>
      </c>
      <c r="AC6" s="45" t="s">
        <v>21</v>
      </c>
      <c r="AD6" s="46" t="s">
        <v>22</v>
      </c>
    </row>
    <row r="7" spans="2:30" ht="12.75">
      <c r="B7" s="39">
        <v>33</v>
      </c>
      <c r="C7" s="40">
        <f>'Competitors List'!B42</f>
        <v>0</v>
      </c>
      <c r="D7" s="14">
        <f>'Competitors List'!C42</f>
        <v>0</v>
      </c>
      <c r="E7" s="36"/>
      <c r="G7" s="41" t="s">
        <v>23</v>
      </c>
      <c r="H7" s="42" t="b">
        <f>IF(E15=2,C15,IF(E16=2,C16,IF(E17=2,C17,IF(E18=2,C18))))</f>
        <v>0</v>
      </c>
      <c r="I7" s="14" t="b">
        <f>IF(E15=2,D15,IF(E16=2,D16,IF(E17=2,D17,IF(E18=2,D18))))</f>
        <v>0</v>
      </c>
      <c r="J7" s="36"/>
      <c r="L7" s="37" t="s">
        <v>18</v>
      </c>
      <c r="M7" s="34" t="b">
        <f>IF(J5=1,H5,IF(J6=1,H6,IF(J7=1,H7,IF(J8=1,H8))))</f>
        <v>0</v>
      </c>
      <c r="N7" s="35" t="b">
        <f>IF(J5=1,I5,IF(J6=1,I6,IF(J7=1,I7,IF(J8=1,I8))))</f>
        <v>0</v>
      </c>
      <c r="O7" s="36"/>
      <c r="AA7" s="47">
        <v>1</v>
      </c>
      <c r="AB7" s="34" t="b">
        <f>IF(Y20=1,W20,IF(Y21=1,W21,IF(Y22=1,W22,IF(Y23=1,W23))))</f>
        <v>0</v>
      </c>
      <c r="AC7" s="38" t="b">
        <f>IF(Y20=1,X20,IF(Y21=1,X21,IF(Y22=1,X22,IF(Y23=1,X23))))</f>
        <v>0</v>
      </c>
      <c r="AD7" s="48"/>
    </row>
    <row r="8" spans="2:30" ht="12.75">
      <c r="B8" s="49">
        <v>64</v>
      </c>
      <c r="C8" s="50">
        <f>'Competitors List'!B73</f>
        <v>0</v>
      </c>
      <c r="D8" s="51">
        <f>'Competitors List'!C73</f>
        <v>0</v>
      </c>
      <c r="E8" s="52"/>
      <c r="G8" s="53" t="s">
        <v>24</v>
      </c>
      <c r="H8" s="50" t="b">
        <f>IF(E20=2,C20,IF(E21=2,C21,IF(E22=2,C22,IF(E23=2,C23))))</f>
        <v>0</v>
      </c>
      <c r="I8" s="51" t="b">
        <f>IF(E20=2,D20,IF(E21=2,D21,IF(E22=2,D22,IF(E23=2,D23))))</f>
        <v>0</v>
      </c>
      <c r="J8" s="52"/>
      <c r="L8" s="41" t="s">
        <v>19</v>
      </c>
      <c r="M8" s="42" t="b">
        <f>IF(J10=1,H10,IF(J11=1,H11,IF(J12=1,H12,IF(J13=1,H13))))</f>
        <v>0</v>
      </c>
      <c r="N8" s="14" t="b">
        <f>IF(J10=1,I10,IF(J11=1,I11,IF(J12=1,I12,IF(J13=1,I13))))</f>
        <v>0</v>
      </c>
      <c r="O8" s="36"/>
      <c r="AA8" s="54">
        <v>2</v>
      </c>
      <c r="AB8" s="40" t="b">
        <f>IF(Y20=2,W20,IF(Y21=2,W21,IF(Y22=2,W22,IF(Y23=2,W23))))</f>
        <v>0</v>
      </c>
      <c r="AC8" s="13" t="b">
        <f>IF(Y20=2,X20,IF(Y21=2,X21,IF(Y22=2,X22,IF(Y23=2,X23))))</f>
        <v>0</v>
      </c>
      <c r="AD8" s="55"/>
    </row>
    <row r="9" spans="5:30" ht="12.75">
      <c r="E9" s="32" t="s">
        <v>16</v>
      </c>
      <c r="G9" s="24" t="s">
        <v>25</v>
      </c>
      <c r="J9" s="32" t="s">
        <v>16</v>
      </c>
      <c r="L9" s="41" t="s">
        <v>23</v>
      </c>
      <c r="M9" s="42" t="b">
        <f>IF(J15=2,H15,IF(J16=2,H16,IF(J17=2,H17,IF(J18=2,H18))))</f>
        <v>0</v>
      </c>
      <c r="N9" s="14" t="b">
        <f>IF(J15=2,I15,IF(J16=2,I16,IF(J17=2,I17,IF(J18=2,I18))))</f>
        <v>0</v>
      </c>
      <c r="O9" s="36"/>
      <c r="AA9" s="54">
        <v>3</v>
      </c>
      <c r="AB9" s="40" t="b">
        <f>IF(Y20=3,W20,IF(Y21=3,W21,IF(Y22=3,W22,IF(Y23=3,W23))))</f>
        <v>0</v>
      </c>
      <c r="AC9" s="13" t="b">
        <f>IF(Y20=3,X20,IF(Y21=3,X21,IF(Y22=3,X22,IF(Y23=3,X23))))</f>
        <v>0</v>
      </c>
      <c r="AD9" s="55"/>
    </row>
    <row r="10" spans="1:30" ht="12.75">
      <c r="A10" s="24" t="s">
        <v>25</v>
      </c>
      <c r="B10" s="33">
        <v>16</v>
      </c>
      <c r="C10" s="34" t="str">
        <f>'Competitors List'!B25</f>
        <v>Gulyagin Alexey</v>
      </c>
      <c r="D10" s="35" t="str">
        <f>'Competitors List'!C25</f>
        <v>Russia</v>
      </c>
      <c r="E10" s="36"/>
      <c r="G10" s="37" t="s">
        <v>26</v>
      </c>
      <c r="H10" s="34" t="b">
        <f>IF(E5=2,C5,IF(E6=2,C6,IF(E7=2,C7,IF(E8=2,C8))))</f>
        <v>0</v>
      </c>
      <c r="I10" s="35" t="b">
        <f>IF(E5=2,D5,IF(E6=2,D6,IF(E7=2,D7,IF(E8=2,D8))))</f>
        <v>0</v>
      </c>
      <c r="J10" s="36"/>
      <c r="L10" s="53" t="s">
        <v>24</v>
      </c>
      <c r="M10" s="50" t="b">
        <f>IF(J20=2,H20,IF(J21=2,H21,IF(J22=2,H22,IF(J23=2,H23))))</f>
        <v>0</v>
      </c>
      <c r="N10" s="51" t="b">
        <f>IF(J20=2,I20,IF(J21=2,I21,IF(J22=2,I22,IF(J23=2,I23))))</f>
        <v>0</v>
      </c>
      <c r="O10" s="52"/>
      <c r="V10" s="56"/>
      <c r="AA10" s="54">
        <v>4</v>
      </c>
      <c r="AB10" s="40" t="b">
        <f>IF(Y20=4,W20,IF(Y21=4,W21,IF(Y22=4,W22,IF(Y23=4,W23))))</f>
        <v>0</v>
      </c>
      <c r="AC10" s="13" t="b">
        <f>IF(Y20=4,X20,IF(Y21=4,X21,IF(Y22=4,X22,IF(Y23=4,X23))))</f>
        <v>0</v>
      </c>
      <c r="AD10" s="55"/>
    </row>
    <row r="11" spans="2:30" ht="12.75">
      <c r="B11" s="39">
        <v>17</v>
      </c>
      <c r="C11" s="40" t="str">
        <f>'Competitors List'!B26</f>
        <v>Pavlov Nikita</v>
      </c>
      <c r="D11" s="14" t="str">
        <f>'Competitors List'!C26</f>
        <v>Russia</v>
      </c>
      <c r="E11" s="36"/>
      <c r="G11" s="41" t="s">
        <v>27</v>
      </c>
      <c r="H11" s="42" t="b">
        <f>IF(E10=2,C10,IF(E11=2,C11,IF(E12=2,C12,IF(E13=2,C13))))</f>
        <v>0</v>
      </c>
      <c r="I11" s="14" t="b">
        <f>IF(E10=2,D10,IF(E11=2,D11,IF(E12=2,D12,IF(E13=2,D13))))</f>
        <v>0</v>
      </c>
      <c r="J11" s="36"/>
      <c r="Q11" s="24" t="s">
        <v>28</v>
      </c>
      <c r="T11" s="32" t="s">
        <v>16</v>
      </c>
      <c r="AA11" s="54">
        <v>5</v>
      </c>
      <c r="AB11" s="40" t="b">
        <f>IF(Y32=1,W32,IF(Y33=1,W33,IF(Y34=1,W34,IF(Y35=1,W35))))</f>
        <v>0</v>
      </c>
      <c r="AC11" s="13" t="b">
        <f>IF(Y32=1,X32,IF(Y33=1,X33,IF(Y34=1,X34,IF(Y35=1,X35))))</f>
        <v>0</v>
      </c>
      <c r="AD11" s="55"/>
    </row>
    <row r="12" spans="2:30" ht="12.75">
      <c r="B12" s="39">
        <v>48</v>
      </c>
      <c r="C12" s="40">
        <f>'Competitors List'!B57</f>
        <v>0</v>
      </c>
      <c r="D12" s="14">
        <f>'Competitors List'!C57</f>
        <v>0</v>
      </c>
      <c r="E12" s="36"/>
      <c r="G12" s="41" t="s">
        <v>29</v>
      </c>
      <c r="H12" s="42" t="b">
        <f>IF(E15=1,C15,IF(E16=1,C16,IF(E17=1,C17,IF(E18=1,C18))))</f>
        <v>0</v>
      </c>
      <c r="I12" s="14" t="b">
        <f>IF(E15=1,D15,IF(E16=1,D16,IF(E17=1,D17,IF(E18=1,D18))))</f>
        <v>0</v>
      </c>
      <c r="J12" s="36"/>
      <c r="Q12" s="37" t="s">
        <v>30</v>
      </c>
      <c r="R12" s="34" t="b">
        <f>IF(O7=1,M7,IF(O8=1,M8,IF(O9=1,M9,IF(O10=1,M10))))</f>
        <v>0</v>
      </c>
      <c r="S12" s="35" t="b">
        <f>IF(O7=1,N7,IF(O8=1,N8,IF(O9=1,N9,IF(O10=1,N10))))</f>
        <v>0</v>
      </c>
      <c r="T12" s="36"/>
      <c r="AA12" s="54">
        <v>6</v>
      </c>
      <c r="AB12" s="40" t="b">
        <f>IF(Y32=2,W32,IF(Y33=2,W33,IF(Y34=2,W34,IF(Y35=2,W35))))</f>
        <v>0</v>
      </c>
      <c r="AC12" s="13" t="b">
        <f>IF(Y32=2,X32,IF(Y33=2,X33,IF(Y34=2,X34,IF(Y35=2,X35))))</f>
        <v>0</v>
      </c>
      <c r="AD12" s="55"/>
    </row>
    <row r="13" spans="2:30" ht="12.75">
      <c r="B13" s="49">
        <v>49</v>
      </c>
      <c r="C13" s="50">
        <f>'Competitors List'!B58</f>
        <v>0</v>
      </c>
      <c r="D13" s="51">
        <f>'Competitors List'!C58</f>
        <v>0</v>
      </c>
      <c r="E13" s="52"/>
      <c r="G13" s="53" t="s">
        <v>31</v>
      </c>
      <c r="H13" s="50" t="b">
        <f>IF(E20=1,C20,IF(E21=1,C21,IF(E22=1,C22,IF(E23=1,C23))))</f>
        <v>0</v>
      </c>
      <c r="I13" s="51" t="b">
        <f>IF(E20=1,D20,IF(E21=1,D21,IF(E22=1,D22,IF(E23=1,D23))))</f>
        <v>0</v>
      </c>
      <c r="J13" s="52"/>
      <c r="Q13" s="41" t="s">
        <v>32</v>
      </c>
      <c r="R13" s="42" t="b">
        <f>IF(O17=1,M17,IF(O18=1,M18,IF(O19=1,M19,IF(O20=1,M20))))</f>
        <v>0</v>
      </c>
      <c r="S13" s="14" t="b">
        <f>IF(O17=1,N17,IF(O18=1,N18,IF(O19=1,N19,IF(O20=1,N20))))</f>
        <v>0</v>
      </c>
      <c r="T13" s="36"/>
      <c r="AA13" s="54">
        <v>7</v>
      </c>
      <c r="AB13" s="40" t="b">
        <f>IF(Y32=3,W32,IF(Y33=3,W33,IF(Y34=3,W34,IF(Y35=3,W35))))</f>
        <v>0</v>
      </c>
      <c r="AC13" s="13" t="b">
        <f>IF(Y32=3,X32,IF(Y33=3,X33,IF(Y34=3,X34,IF(Y35=3,X35))))</f>
        <v>0</v>
      </c>
      <c r="AD13" s="55"/>
    </row>
    <row r="14" spans="5:30" ht="12.75">
      <c r="E14" s="32" t="s">
        <v>16</v>
      </c>
      <c r="G14" s="24" t="s">
        <v>33</v>
      </c>
      <c r="J14" s="32" t="s">
        <v>16</v>
      </c>
      <c r="Q14" s="41" t="s">
        <v>34</v>
      </c>
      <c r="R14" s="42" t="b">
        <f>IF(O27=2,M27,IF(O28=2,M28,IF(O29=2,M29,IF(O30=2,M30))))</f>
        <v>0</v>
      </c>
      <c r="S14" s="14" t="b">
        <f>IF(O27=2,N27,IF(O28=2,N28,IF(O29=2,N29,IF(O30=2,N30))))</f>
        <v>0</v>
      </c>
      <c r="T14" s="36"/>
      <c r="AA14" s="57">
        <v>8</v>
      </c>
      <c r="AB14" s="50" t="b">
        <f>IF(Y32=4,W32,IF(Y33=4,W33,IF(Y34=4,W34,IF(Y35=4,W35))))</f>
        <v>0</v>
      </c>
      <c r="AC14" s="58" t="b">
        <f>IF(Y32=4,X32,IF(Y33=4,X33,IF(Y34=4,X34,IF(Y35=4,X35))))</f>
        <v>0</v>
      </c>
      <c r="AD14" s="59"/>
    </row>
    <row r="15" spans="1:30" ht="12.75">
      <c r="A15" s="24" t="s">
        <v>33</v>
      </c>
      <c r="B15" s="33">
        <v>9</v>
      </c>
      <c r="C15" s="34" t="str">
        <f>'Competitors List'!B18</f>
        <v>Meleshkevich Viktor</v>
      </c>
      <c r="D15" s="35" t="str">
        <f>'Competitors List'!C18</f>
        <v>Russia</v>
      </c>
      <c r="E15" s="36"/>
      <c r="G15" s="37" t="s">
        <v>35</v>
      </c>
      <c r="H15" s="34" t="b">
        <f>IF(E25=1,C25,IF(E26=1,C26,IF(E27=1,C27,IF(E28=1,C28))))</f>
        <v>0</v>
      </c>
      <c r="I15" s="35" t="b">
        <f>IF(E25=1,D25,IF(E26=1,D26,IF(E27=1,D27,IF(E28=1,D28))))</f>
        <v>0</v>
      </c>
      <c r="J15" s="36"/>
      <c r="Q15" s="53" t="s">
        <v>36</v>
      </c>
      <c r="R15" s="50" t="b">
        <f>IF(O37=2,M37,IF(O38=2,M38,IF(O39=2,M39,IF(O40=2,M40))))</f>
        <v>0</v>
      </c>
      <c r="S15" s="51" t="b">
        <f>IF(O37=2,N37,IF(O38=2,N38,IF(O39=2,N39,IF(O40=2,N40))))</f>
        <v>0</v>
      </c>
      <c r="T15" s="52"/>
      <c r="AA15" s="47">
        <v>9</v>
      </c>
      <c r="AB15" s="34" t="b">
        <f>IF(O7=3,M7,IF(O8=3,M8,IF(O9=3,M9,IF(O10=3,M10))))</f>
        <v>0</v>
      </c>
      <c r="AC15" s="38" t="b">
        <f>IF(O7=3,N7,IF(O8=3,N8,IF(O9=3,N9,IF(O10=3,N10))))</f>
        <v>0</v>
      </c>
      <c r="AD15" s="48"/>
    </row>
    <row r="16" spans="2:30" ht="12.75">
      <c r="B16" s="39">
        <v>24</v>
      </c>
      <c r="C16" s="40" t="str">
        <f>'Competitors List'!B33</f>
        <v>Bazhutov Artem</v>
      </c>
      <c r="D16" s="14" t="str">
        <f>'Competitors List'!C33</f>
        <v>Russia</v>
      </c>
      <c r="E16" s="36"/>
      <c r="G16" s="41" t="s">
        <v>37</v>
      </c>
      <c r="H16" s="42" t="b">
        <f>IF(E30=1,C30,IF(E31=1,C31,IF(E32=1,C32,IF(E33=1,C33))))</f>
        <v>0</v>
      </c>
      <c r="I16" s="14" t="b">
        <f>IF(E30=1,D30,IF(E31=1,D31,IF(E32=1,D32,IF(E33=1,D33))))</f>
        <v>0</v>
      </c>
      <c r="J16" s="36"/>
      <c r="L16" s="24" t="s">
        <v>38</v>
      </c>
      <c r="O16" s="32" t="s">
        <v>16</v>
      </c>
      <c r="AA16" s="54">
        <v>9</v>
      </c>
      <c r="AB16" s="40" t="b">
        <f>IF(O17=3,M17,IF(O18=3,M18,IF(O19=3,M19,IF(O20=3,M20))))</f>
        <v>0</v>
      </c>
      <c r="AC16" s="13" t="b">
        <f>IF(O17=3,N17,IF(O18=3,N18,IF(O19=3,N19,IF(O20=3,N20))))</f>
        <v>0</v>
      </c>
      <c r="AD16" s="55"/>
    </row>
    <row r="17" spans="2:30" ht="12.75">
      <c r="B17" s="39">
        <v>41</v>
      </c>
      <c r="C17" s="40">
        <f>'Competitors List'!B50</f>
        <v>0</v>
      </c>
      <c r="D17" s="14">
        <f>'Competitors List'!C50</f>
        <v>0</v>
      </c>
      <c r="E17" s="36"/>
      <c r="G17" s="41" t="s">
        <v>39</v>
      </c>
      <c r="H17" s="42" t="b">
        <f>IF(E35=2,C35,IF(E36=2,C36,IF(E37=2,C37,IF(E38=2,C38))))</f>
        <v>0</v>
      </c>
      <c r="I17" s="14" t="b">
        <f>IF(E35=2,D35,IF(E36=2,D36,IF(E37=2,D37,IF(E38=2,D38))))</f>
        <v>0</v>
      </c>
      <c r="J17" s="36"/>
      <c r="L17" s="37" t="s">
        <v>26</v>
      </c>
      <c r="M17" s="34" t="b">
        <f>IF(J5=2,H5,IF(J6=2,H6,IF(J7=2,H7,IF(J8=2,H8))))</f>
        <v>0</v>
      </c>
      <c r="N17" s="35" t="b">
        <f>IF(J5=2,I5,IF(J6=2,I6,IF(J7=2,I7,IF(J8=2,I8))))</f>
        <v>0</v>
      </c>
      <c r="O17" s="36"/>
      <c r="AA17" s="54">
        <v>9</v>
      </c>
      <c r="AB17" s="40" t="b">
        <f>IF(O27=3,M27,IF(O28=3,M28,IF(O29=3,M29,IF(O30=3,M30))))</f>
        <v>0</v>
      </c>
      <c r="AC17" s="13" t="b">
        <f>IF(O27=3,N27,IF(O28=3,N28,IF(O29=3,N29,IF(O30=3,N30))))</f>
        <v>0</v>
      </c>
      <c r="AD17" s="55"/>
    </row>
    <row r="18" spans="2:30" ht="12.75">
      <c r="B18" s="49">
        <v>56</v>
      </c>
      <c r="C18" s="50">
        <f>'Competitors List'!B65</f>
        <v>0</v>
      </c>
      <c r="D18" s="51">
        <f>'Competitors List'!C65</f>
        <v>0</v>
      </c>
      <c r="E18" s="52"/>
      <c r="G18" s="53" t="s">
        <v>40</v>
      </c>
      <c r="H18" s="50" t="b">
        <f>IF(E40=2,C40,IF(E41=2,C41,IF(E42=2,C42,IF(E43=2,C43))))</f>
        <v>0</v>
      </c>
      <c r="I18" s="51" t="b">
        <f>IF(E40=2,D40,IF(E41=2,D41,IF(E42=2,D42,IF(E43=2,D43))))</f>
        <v>0</v>
      </c>
      <c r="J18" s="52"/>
      <c r="L18" s="41" t="s">
        <v>27</v>
      </c>
      <c r="M18" s="40" t="b">
        <f>IF(J10=2,H10,IF(J11=2,H11,IF(J12=2,H12,IF(J13=2,H13))))</f>
        <v>0</v>
      </c>
      <c r="N18" s="14" t="b">
        <f>IF(J10=2,I10,IF(J11=2,I11,IF(J12=2,I12,IF(J13=2,I13))))</f>
        <v>0</v>
      </c>
      <c r="O18" s="36"/>
      <c r="AA18" s="57">
        <v>9</v>
      </c>
      <c r="AB18" s="50" t="b">
        <f>IF(O37=3,M37,IF(O38=3,M38,IF(O39=3,M39,IF(O40=3,M40))))</f>
        <v>0</v>
      </c>
      <c r="AC18" s="58" t="b">
        <f>IF(O37=3,N37,IF(O38=3,N38,IF(O39=3,N39,IF(O40=3,N40))))</f>
        <v>0</v>
      </c>
      <c r="AD18" s="59"/>
    </row>
    <row r="19" spans="5:30" ht="12.75">
      <c r="E19" s="32" t="s">
        <v>16</v>
      </c>
      <c r="G19" s="24" t="s">
        <v>41</v>
      </c>
      <c r="J19" s="32" t="s">
        <v>16</v>
      </c>
      <c r="L19" s="41" t="s">
        <v>29</v>
      </c>
      <c r="M19" s="40" t="b">
        <f>IF(J15=1,H15,IF(J16=1,H16,IF(J17=1,H17,IF(J18=1,H18))))</f>
        <v>0</v>
      </c>
      <c r="N19" s="14" t="b">
        <f>IF(J15=1,I15,IF(J16=1,I16,IF(J17=1,I17,IF(J18=1,I18))))</f>
        <v>0</v>
      </c>
      <c r="O19" s="36"/>
      <c r="V19" s="24" t="s">
        <v>42</v>
      </c>
      <c r="Y19" s="32" t="s">
        <v>16</v>
      </c>
      <c r="AA19" s="47">
        <v>13</v>
      </c>
      <c r="AB19" s="34" t="b">
        <f>IF(O7=4,M7,IF(O8=4,M8,IF(O9=4,M9,IF(O10=4,M10))))</f>
        <v>0</v>
      </c>
      <c r="AC19" s="38" t="b">
        <f>IF(O7=4,N7,IF(O8=4,N8,IF(O9=4,N9,IF(O10=4,N10))))</f>
        <v>0</v>
      </c>
      <c r="AD19" s="48"/>
    </row>
    <row r="20" spans="1:30" ht="12.75">
      <c r="A20" s="24" t="s">
        <v>41</v>
      </c>
      <c r="B20" s="33">
        <v>8</v>
      </c>
      <c r="C20" s="34" t="str">
        <f>'Competitors List'!B17</f>
        <v>Shitov Andrey</v>
      </c>
      <c r="D20" s="35" t="str">
        <f>'Competitors List'!C17</f>
        <v>Russia</v>
      </c>
      <c r="E20" s="36"/>
      <c r="G20" s="37" t="s">
        <v>43</v>
      </c>
      <c r="H20" s="34" t="b">
        <f>IF(E25=2,C25,IF(E26=2,C26,IF(E27=2,C27,IF(E28=2,C28))))</f>
        <v>0</v>
      </c>
      <c r="I20" s="35" t="b">
        <f>IF(E25=2,D25,IF(E26=2,D26,IF(E27=2,D27,IF(E28=2,D28))))</f>
        <v>0</v>
      </c>
      <c r="J20" s="36"/>
      <c r="L20" s="53" t="s">
        <v>31</v>
      </c>
      <c r="M20" s="50" t="b">
        <f>IF(J20=1,H20,IF(J21=1,H21,IF(J22=1,H22,IF(J23=1,H23))))</f>
        <v>0</v>
      </c>
      <c r="N20" s="51" t="b">
        <f>IF(J20=1,I20,IF(J21=1,I21,IF(J22=1,I22,IF(J23=1,I23))))</f>
        <v>0</v>
      </c>
      <c r="O20" s="52"/>
      <c r="V20" s="33" t="s">
        <v>44</v>
      </c>
      <c r="W20" s="34" t="b">
        <f>IF(T12=1,R12,IF(T13=1,R13,IF(T14=1,R14,IF(T15=1,R15))))</f>
        <v>0</v>
      </c>
      <c r="X20" s="35" t="b">
        <f>IF(T12=1,S12,IF(T13=1,S13,IF(T14=1,S14,IF(T15=1,S15))))</f>
        <v>0</v>
      </c>
      <c r="Y20" s="36"/>
      <c r="AA20" s="54">
        <v>13</v>
      </c>
      <c r="AB20" s="40" t="b">
        <f>IF(O17=4,M17,IF(O18=4,M18,IF(O19=4,M19,IF(O20=4,M20))))</f>
        <v>0</v>
      </c>
      <c r="AC20" s="13" t="b">
        <f>IF(O17=4,N17,IF(O18=4,N18,IF(O19=4,N19,IF(O20=4,N20))))</f>
        <v>0</v>
      </c>
      <c r="AD20" s="55"/>
    </row>
    <row r="21" spans="2:30" ht="12.75">
      <c r="B21" s="39">
        <v>25</v>
      </c>
      <c r="C21" s="40" t="str">
        <f>'Competitors List'!B34</f>
        <v>Askarov Renat</v>
      </c>
      <c r="D21" s="14" t="str">
        <f>'Competitors List'!C34</f>
        <v>Russia</v>
      </c>
      <c r="E21" s="36"/>
      <c r="G21" s="41" t="s">
        <v>45</v>
      </c>
      <c r="H21" s="42" t="b">
        <f>IF(E30=2,C30,IF(E31=2,C31,IF(E32=2,C32,IF(E33=2,C33))))</f>
        <v>0</v>
      </c>
      <c r="I21" s="14" t="b">
        <f>IF(E30=2,D30,IF(E31=2,D31,IF(E32=2,D32,IF(E33=2,D33))))</f>
        <v>0</v>
      </c>
      <c r="J21" s="36"/>
      <c r="V21" s="39" t="s">
        <v>46</v>
      </c>
      <c r="W21" s="42" t="b">
        <f>IF(T32=1,R32,IF(T33=1,R33,IF(T34=1,R34,IF(T35=1,R35))))</f>
        <v>0</v>
      </c>
      <c r="X21" s="14" t="b">
        <f>IF(T32=1,S32,IF(T33=1,S33,IF(T34=1,S34,IF(T35=1,S35))))</f>
        <v>0</v>
      </c>
      <c r="Y21" s="36"/>
      <c r="AA21" s="54">
        <v>13</v>
      </c>
      <c r="AB21" s="40" t="b">
        <f>IF(O27=4,M27,IF(O28=4,M28,IF(O29=4,M29,IF(O30=4,M30))))</f>
        <v>0</v>
      </c>
      <c r="AC21" s="13" t="b">
        <f>IF(O27=4,N27,IF(O28=4,N28,IF(O29=4,N29,IF(O30=4,N30))))</f>
        <v>0</v>
      </c>
      <c r="AD21" s="55"/>
    </row>
    <row r="22" spans="2:30" ht="12.75">
      <c r="B22" s="39">
        <v>40</v>
      </c>
      <c r="C22" s="40">
        <f>'Competitors List'!B49</f>
        <v>0</v>
      </c>
      <c r="D22" s="14">
        <f>'Competitors List'!C49</f>
        <v>0</v>
      </c>
      <c r="E22" s="36"/>
      <c r="G22" s="41" t="s">
        <v>47</v>
      </c>
      <c r="H22" s="42" t="b">
        <f>IF(E35=1,C35,IF(E36=1,C36,IF(E37=1,C37,IF(E38=1,C38))))</f>
        <v>0</v>
      </c>
      <c r="I22" s="14" t="b">
        <f>IF(E35=1,D35,IF(E36=1,D36,IF(E37=1,D37,IF(E38=1,D38))))</f>
        <v>0</v>
      </c>
      <c r="J22" s="36"/>
      <c r="V22" s="39" t="s">
        <v>48</v>
      </c>
      <c r="W22" s="42" t="b">
        <f>IF(T12=2,R12,IF(T13=2,R13,IF(T14=2,R14,IF(T15=2,R15))))</f>
        <v>0</v>
      </c>
      <c r="X22" s="14" t="b">
        <f>IF(T12=2,S12,IF(T13=2,S13,IF(T14=2,S14,IF(T15=2,S15))))</f>
        <v>0</v>
      </c>
      <c r="Y22" s="36"/>
      <c r="AA22" s="57">
        <v>13</v>
      </c>
      <c r="AB22" s="50" t="b">
        <f>IF(O37=4,M37,IF(O38=4,M38,IF(O39=4,M39,IF(O40=4,M40))))</f>
        <v>0</v>
      </c>
      <c r="AC22" s="58" t="b">
        <f>IF(O37=4,N37,IF(O38=4,N38,IF(O39=4,N39,IF(O40=4,N40))))</f>
        <v>0</v>
      </c>
      <c r="AD22" s="59"/>
    </row>
    <row r="23" spans="2:30" ht="12.75">
      <c r="B23" s="49">
        <v>57</v>
      </c>
      <c r="C23" s="50">
        <f>'Competitors List'!B66</f>
        <v>0</v>
      </c>
      <c r="D23" s="51">
        <f>'Competitors List'!C66</f>
        <v>0</v>
      </c>
      <c r="E23" s="52"/>
      <c r="G23" s="53" t="s">
        <v>49</v>
      </c>
      <c r="H23" s="50" t="b">
        <f>IF(E40=1,C40,IF(E41=1,C41,IF(E42=1,C42,IF(E43=1,C43))))</f>
        <v>0</v>
      </c>
      <c r="I23" s="51" t="b">
        <f>IF(E40=1,D40,IF(E41=1,D41,IF(E42=1,D42,IF(E43=1,D43))))</f>
        <v>0</v>
      </c>
      <c r="J23" s="52"/>
      <c r="V23" s="49" t="s">
        <v>50</v>
      </c>
      <c r="W23" s="50" t="b">
        <f>IF(T32=2,R32,IF(T33=2,R33,IF(T34=2,R34,IF(T35=2,R35))))</f>
        <v>0</v>
      </c>
      <c r="X23" s="51" t="b">
        <f>IF(T32=2,S32,IF(T33=2,S33,IF(T34=2,S34,IF(T35=2,S35))))</f>
        <v>0</v>
      </c>
      <c r="Y23" s="52"/>
      <c r="AA23" s="47">
        <v>17</v>
      </c>
      <c r="AB23" s="34" t="b">
        <f>IF(J5=3,H5,IF(J6=3,H6,IF(J7=3,H7,IF(J8=3,H8))))</f>
        <v>0</v>
      </c>
      <c r="AC23" s="38" t="b">
        <f>IF(J5=3,I5,IF(J6=3,I6,IF(J7=3,I7,IF(J8=3,I8))))</f>
        <v>0</v>
      </c>
      <c r="AD23" s="48"/>
    </row>
    <row r="24" spans="5:30" ht="12.75">
      <c r="E24" s="32" t="s">
        <v>16</v>
      </c>
      <c r="G24" s="24" t="s">
        <v>51</v>
      </c>
      <c r="J24" s="32" t="s">
        <v>16</v>
      </c>
      <c r="AA24" s="54">
        <v>17</v>
      </c>
      <c r="AB24" s="40" t="b">
        <f>IF(J10=3,H10,IF(J11=3,H11,IF(J12=3,H12,IF(J13=3,H13))))</f>
        <v>0</v>
      </c>
      <c r="AC24" s="13" t="b">
        <f>IF(J10=3,I10,IF(J11=3,I11,IF(J12=3,I12,IF(J13=3,I13))))</f>
        <v>0</v>
      </c>
      <c r="AD24" s="55"/>
    </row>
    <row r="25" spans="1:30" ht="12.75">
      <c r="A25" s="24" t="s">
        <v>51</v>
      </c>
      <c r="B25" s="33">
        <v>5</v>
      </c>
      <c r="C25" s="34" t="str">
        <f>'Competitors List'!B14</f>
        <v>Shevarutin Dmitry</v>
      </c>
      <c r="D25" s="35" t="str">
        <f>'Competitors List'!C14</f>
        <v>Russia</v>
      </c>
      <c r="E25" s="36"/>
      <c r="G25" s="37" t="s">
        <v>52</v>
      </c>
      <c r="H25" s="34" t="b">
        <f>IF(E51=1,C51,IF(E52=1,C52,IF(E53=1,C53,IF(E54=1,C54))))</f>
        <v>0</v>
      </c>
      <c r="I25" s="35" t="b">
        <f>IF(E51=1,D51,IF(E52=1,D52,IF(E53=1,D53,IF(E54=1,D54))))</f>
        <v>0</v>
      </c>
      <c r="J25" s="36"/>
      <c r="AA25" s="54">
        <v>17</v>
      </c>
      <c r="AB25" s="40" t="b">
        <f>IF(J15=3,H15,IF(J16=3,H16,IF(J17=3,H17,IF(J18=3,H18))))</f>
        <v>0</v>
      </c>
      <c r="AC25" s="13" t="b">
        <f>IF(J15=3,I15,IF(J16=3,I16,IF(J17=3,I17,IF(J18=3,I18))))</f>
        <v>0</v>
      </c>
      <c r="AD25" s="55"/>
    </row>
    <row r="26" spans="2:30" ht="12.75">
      <c r="B26" s="39">
        <v>28</v>
      </c>
      <c r="C26" s="40" t="str">
        <f>'Competitors List'!B37</f>
        <v>Krotov Alexey</v>
      </c>
      <c r="D26" s="14" t="str">
        <f>'Competitors List'!C37</f>
        <v>Russia</v>
      </c>
      <c r="E26" s="36"/>
      <c r="G26" s="41" t="s">
        <v>53</v>
      </c>
      <c r="H26" s="42" t="b">
        <f>IF(E56=1,C56,IF(E57=1,C57,IF(E58=1,C58,IF(E59=1,C59))))</f>
        <v>0</v>
      </c>
      <c r="I26" s="14" t="b">
        <f>IF(E56=1,D56,IF(E57=1,D57,IF(E58=1,D58,IF(E59=1,D59))))</f>
        <v>0</v>
      </c>
      <c r="J26" s="36"/>
      <c r="L26" s="24" t="s">
        <v>54</v>
      </c>
      <c r="O26" s="32" t="s">
        <v>16</v>
      </c>
      <c r="AA26" s="54">
        <v>17</v>
      </c>
      <c r="AB26" s="40" t="b">
        <f>IF(J20=3,H20,IF(J21=3,H21,IF(J22=3,H22,IF(J23=3,H23))))</f>
        <v>0</v>
      </c>
      <c r="AC26" s="13" t="b">
        <f>IF(J20=3,I20,IF(J21=3,I21,IF(J22=3,I22,IF(J23=3,I23))))</f>
        <v>0</v>
      </c>
      <c r="AD26" s="55"/>
    </row>
    <row r="27" spans="2:30" ht="12.75">
      <c r="B27" s="39">
        <v>37</v>
      </c>
      <c r="C27" s="40">
        <f>'Competitors List'!B46</f>
        <v>0</v>
      </c>
      <c r="D27" s="14">
        <f>'Competitors List'!C46</f>
        <v>0</v>
      </c>
      <c r="E27" s="36"/>
      <c r="G27" s="41" t="s">
        <v>55</v>
      </c>
      <c r="H27" s="42" t="b">
        <f>IF(E61=2,C61,IF(E62=2,C62,IF(E63=2,C63,IF(E64=2,C64))))</f>
        <v>0</v>
      </c>
      <c r="I27" s="14" t="b">
        <f>IF(E61=2,D61,IF(E62=2,D62,IF(E63=2,D63,IF(E64=2,D64))))</f>
        <v>0</v>
      </c>
      <c r="J27" s="36"/>
      <c r="L27" s="37" t="s">
        <v>35</v>
      </c>
      <c r="M27" s="34" t="b">
        <f>IF(J25=1,H25,IF(J26=1,H26,IF(J27=1,H27,IF(J28=1,H28))))</f>
        <v>0</v>
      </c>
      <c r="N27" s="35" t="b">
        <f>IF(J25=1,I25,IF(J26=1,I26,IF(J27=1,I27,IF(J28=1,I28))))</f>
        <v>0</v>
      </c>
      <c r="O27" s="36"/>
      <c r="AA27" s="54">
        <v>17</v>
      </c>
      <c r="AB27" s="40" t="b">
        <f>IF(J25=3,H25,IF(J26=3,H26,IF(J27=3,H27,IF(J28=3,H28))))</f>
        <v>0</v>
      </c>
      <c r="AC27" s="13" t="b">
        <f>IF(J25=3,I25,IF(J26=3,I26,IF(J27=3,I27,IF(J28=3,I28))))</f>
        <v>0</v>
      </c>
      <c r="AD27" s="55"/>
    </row>
    <row r="28" spans="2:30" ht="12.75">
      <c r="B28" s="49">
        <v>60</v>
      </c>
      <c r="C28" s="50">
        <f>'Competitors List'!B69</f>
        <v>0</v>
      </c>
      <c r="D28" s="51">
        <f>'Competitors List'!C69</f>
        <v>0</v>
      </c>
      <c r="E28" s="52"/>
      <c r="G28" s="53" t="s">
        <v>56</v>
      </c>
      <c r="H28" s="50" t="b">
        <f>IF(E66=2,C66,IF(E67=2,C67,IF(E68=2,C68,IF(E69=2,C69))))</f>
        <v>0</v>
      </c>
      <c r="I28" s="51" t="b">
        <f>IF(E66=2,D66,IF(E67=2,D67,IF(E68=2,D68,IF(E69=2,D69))))</f>
        <v>0</v>
      </c>
      <c r="J28" s="52"/>
      <c r="L28" s="41" t="s">
        <v>37</v>
      </c>
      <c r="M28" s="42" t="b">
        <f>IF(J30=1,H30,IF(J31=1,H31,IF(J32=1,H32,IF(J33=1,H33))))</f>
        <v>0</v>
      </c>
      <c r="N28" s="14" t="b">
        <f>IF(J30=1,I30,IF(J31=1,I31,IF(J32=1,I32,IF(J33=1,I33))))</f>
        <v>0</v>
      </c>
      <c r="O28" s="36"/>
      <c r="AA28" s="54">
        <v>17</v>
      </c>
      <c r="AB28" s="40" t="b">
        <f>IF(J30=3,H30,IF(J31=3,H31,IF(J32=3,H32,IF(J33=3,H33))))</f>
        <v>0</v>
      </c>
      <c r="AC28" s="13" t="b">
        <f>IF(J30=3,I30,IF(J31=3,I31,IF(J32=3,I32,IF(J33=3,I33))))</f>
        <v>0</v>
      </c>
      <c r="AD28" s="55"/>
    </row>
    <row r="29" spans="5:30" ht="12.75">
      <c r="E29" s="32" t="s">
        <v>16</v>
      </c>
      <c r="G29" s="24" t="s">
        <v>57</v>
      </c>
      <c r="J29" s="32" t="s">
        <v>16</v>
      </c>
      <c r="L29" s="41" t="s">
        <v>39</v>
      </c>
      <c r="M29" s="42" t="b">
        <f>IF(J35=2,H35,IF(J36=2,H36,IF(J37=2,H37,IF(J38=2,H38))))</f>
        <v>0</v>
      </c>
      <c r="N29" s="14" t="b">
        <f>IF(J35=2,I35,IF(J36=2,I36,IF(J37=2,I37,IF(J38=2,I38))))</f>
        <v>0</v>
      </c>
      <c r="O29" s="36"/>
      <c r="AA29" s="54">
        <v>17</v>
      </c>
      <c r="AB29" s="40" t="b">
        <f>IF(J35=3,H35,IF(J36=3,H36,IF(J37=3,H37,IF(J38=3,H38))))</f>
        <v>0</v>
      </c>
      <c r="AC29" s="13" t="b">
        <f>IF(J35=3,I35,IF(J36=3,I36,IF(J37=3,I37,IF(J38=3,I38))))</f>
        <v>0</v>
      </c>
      <c r="AD29" s="55"/>
    </row>
    <row r="30" spans="1:30" ht="12.75">
      <c r="A30" s="24" t="s">
        <v>57</v>
      </c>
      <c r="B30" s="33">
        <v>12</v>
      </c>
      <c r="C30" s="34" t="str">
        <f>'Competitors List'!B21</f>
        <v>Tsokolov Alexey</v>
      </c>
      <c r="D30" s="35" t="str">
        <f>'Competitors List'!C21</f>
        <v>Russia</v>
      </c>
      <c r="E30" s="36"/>
      <c r="G30" s="37" t="s">
        <v>58</v>
      </c>
      <c r="H30" s="34" t="b">
        <f>IF(E51=2,C51,IF(E52=2,C52,IF(E53=2,C53,IF(E54=2,C54))))</f>
        <v>0</v>
      </c>
      <c r="I30" s="35" t="b">
        <f>IF(E51=2,D51,IF(E52=2,D52,IF(E53=2,D53,IF(E54=2,D54))))</f>
        <v>0</v>
      </c>
      <c r="J30" s="36"/>
      <c r="L30" s="53" t="s">
        <v>40</v>
      </c>
      <c r="M30" s="50" t="b">
        <f>IF(J40=2,H40,IF(J41=2,H41,IF(J42=2,H42,IF(J43=2,H43))))</f>
        <v>0</v>
      </c>
      <c r="N30" s="51" t="b">
        <f>IF(J40=2,I40,IF(J41=2,I41,IF(J42=2,I42,IF(J43=2,I43))))</f>
        <v>0</v>
      </c>
      <c r="O30" s="52"/>
      <c r="AA30" s="57">
        <v>17</v>
      </c>
      <c r="AB30" s="50" t="b">
        <f>IF(J40=3,H40,IF(J41=3,H41,IF(J42=3,H42,IF(J43=3,H43))))</f>
        <v>0</v>
      </c>
      <c r="AC30" s="58" t="b">
        <f>IF(J40=3,I40,IF(J41=3,I41,IF(J42=3,I42,IF(J43=3,I43))))</f>
        <v>0</v>
      </c>
      <c r="AD30" s="59"/>
    </row>
    <row r="31" spans="2:30" ht="12.75">
      <c r="B31" s="39">
        <v>21</v>
      </c>
      <c r="C31" s="40" t="str">
        <f>'Competitors List'!B30</f>
        <v>Rychkov Alexey</v>
      </c>
      <c r="D31" s="14" t="str">
        <f>'Competitors List'!C30</f>
        <v>Russia</v>
      </c>
      <c r="E31" s="36"/>
      <c r="G31" s="41" t="s">
        <v>59</v>
      </c>
      <c r="H31" s="42" t="b">
        <f>IF(E56=2,C56,IF(E57=2,C57,IF(E58=2,C58,IF(E59=2,C59))))</f>
        <v>0</v>
      </c>
      <c r="I31" s="14" t="b">
        <f>IF(E56=2,D56,IF(E57=2,D57,IF(E58=2,D58,IF(E59=2,D59))))</f>
        <v>0</v>
      </c>
      <c r="J31" s="36"/>
      <c r="Q31" s="24" t="s">
        <v>60</v>
      </c>
      <c r="T31" s="32" t="s">
        <v>16</v>
      </c>
      <c r="V31" s="24" t="s">
        <v>61</v>
      </c>
      <c r="Y31" s="32" t="s">
        <v>16</v>
      </c>
      <c r="AA31" s="47">
        <v>25</v>
      </c>
      <c r="AB31" s="34" t="b">
        <f>IF(J5=4,H5,IF(J6=4,H6,IF(J7=4,H7,IF(J8=4,H8))))</f>
        <v>0</v>
      </c>
      <c r="AC31" s="38" t="b">
        <f>IF(J5=4,I5,IF(J6=4,I6,IF(J7=4,I7,IF(J8=4,I8))))</f>
        <v>0</v>
      </c>
      <c r="AD31" s="48"/>
    </row>
    <row r="32" spans="2:30" ht="12.75">
      <c r="B32" s="39">
        <v>44</v>
      </c>
      <c r="C32" s="40">
        <f>'Competitors List'!B53</f>
        <v>0</v>
      </c>
      <c r="D32" s="14">
        <f>'Competitors List'!C53</f>
        <v>0</v>
      </c>
      <c r="E32" s="36"/>
      <c r="G32" s="41" t="s">
        <v>62</v>
      </c>
      <c r="H32" s="42" t="b">
        <f>IF(E61=1,C61,IF(E62=1,C62,IF(E63=1,C63,IF(E64=1,C64))))</f>
        <v>0</v>
      </c>
      <c r="I32" s="14" t="b">
        <f>IF(E61=1,D61,IF(E62=1,D62,IF(E63=1,D63,IF(E64=1,D64))))</f>
        <v>0</v>
      </c>
      <c r="J32" s="36"/>
      <c r="Q32" s="37" t="s">
        <v>63</v>
      </c>
      <c r="R32" s="34" t="b">
        <f>IF(O7=2,M7,IF(O8=2,M8,IF(O9=2,M9,IF(O10=2,M10))))</f>
        <v>0</v>
      </c>
      <c r="S32" s="35" t="b">
        <f>IF(O7=2,N7,IF(O8=2,N8,IF(O9=2,N9,IF(O10=2,N10))))</f>
        <v>0</v>
      </c>
      <c r="T32" s="36"/>
      <c r="V32" s="33" t="s">
        <v>64</v>
      </c>
      <c r="W32" s="34" t="b">
        <f>IF(T12=3,R12,IF(T13=3,R13,IF(T14=3,R14,IF(T15=3,R15))))</f>
        <v>0</v>
      </c>
      <c r="X32" s="35" t="b">
        <f>IF(T12=3,S12,IF(T13=3,S13,IF(T14=3,S14,IF(T15=3,S15))))</f>
        <v>0</v>
      </c>
      <c r="Y32" s="36"/>
      <c r="AA32" s="54">
        <v>25</v>
      </c>
      <c r="AB32" s="40" t="b">
        <f>IF(J10=4,H10,IF(J11=4,H11,IF(J12=4,H12,IF(J13=4,H13))))</f>
        <v>0</v>
      </c>
      <c r="AC32" s="13" t="b">
        <f>IF(J10=4,I10,IF(J11=4,I11,IF(J12=4,I12,IF(J13=4,I13))))</f>
        <v>0</v>
      </c>
      <c r="AD32" s="55"/>
    </row>
    <row r="33" spans="2:30" ht="12.75">
      <c r="B33" s="49">
        <v>53</v>
      </c>
      <c r="C33" s="50">
        <f>'Competitors List'!B62</f>
        <v>0</v>
      </c>
      <c r="D33" s="51">
        <f>'Competitors List'!C62</f>
        <v>0</v>
      </c>
      <c r="E33" s="52"/>
      <c r="G33" s="53" t="s">
        <v>65</v>
      </c>
      <c r="H33" s="50" t="b">
        <f>IF(E66=1,C66,IF(E67=1,C67,IF(E68=1,C68,IF(E69=1,C69))))</f>
        <v>0</v>
      </c>
      <c r="I33" s="51" t="b">
        <f>IF(E66=1,D66,IF(E67=1,D67,IF(E68=1,D68,IF(E69=1,D69))))</f>
        <v>0</v>
      </c>
      <c r="J33" s="52"/>
      <c r="Q33" s="41" t="s">
        <v>66</v>
      </c>
      <c r="R33" s="40" t="b">
        <f>IF(O17=2,M17,IF(O18=2,M18,IF(O19=2,M19,IF(O20=2,M20))))</f>
        <v>0</v>
      </c>
      <c r="S33" s="14" t="b">
        <f>IF(O17=2,N17,IF(O18=2,N18,IF(O19=2,N19,IF(O20=2,N20))))</f>
        <v>0</v>
      </c>
      <c r="T33" s="36"/>
      <c r="V33" s="39" t="s">
        <v>67</v>
      </c>
      <c r="W33" s="40" t="b">
        <f>IF(T32=3,R32,IF(T33=3,R33,IF(T34=3,R34,IF(T35=3,R35))))</f>
        <v>0</v>
      </c>
      <c r="X33" s="14" t="b">
        <f>IF(T32=3,S32,IF(T33=3,S33,IF(T34=3,S34,IF(T35=3,S35))))</f>
        <v>0</v>
      </c>
      <c r="Y33" s="36"/>
      <c r="AA33" s="54">
        <v>25</v>
      </c>
      <c r="AB33" s="40" t="b">
        <f>IF(J15=4,H15,IF(J16=4,H16,IF(J17=4,H17,IF(J18=4,H18))))</f>
        <v>0</v>
      </c>
      <c r="AC33" s="13" t="b">
        <f>IF(J15=4,I15,IF(J16=4,I16,IF(J17=4,I17,IF(J18=4,I18))))</f>
        <v>0</v>
      </c>
      <c r="AD33" s="55"/>
    </row>
    <row r="34" spans="5:30" ht="12.75">
      <c r="E34" s="32" t="s">
        <v>16</v>
      </c>
      <c r="G34" s="24" t="s">
        <v>68</v>
      </c>
      <c r="J34" s="32" t="s">
        <v>16</v>
      </c>
      <c r="Q34" s="41" t="s">
        <v>69</v>
      </c>
      <c r="R34" s="40" t="b">
        <f>IF(O27=1,M27,IF(O28=1,M28,IF(O29=1,M29,IF(O30=1,M30))))</f>
        <v>0</v>
      </c>
      <c r="S34" s="14" t="b">
        <f>IF(O27=1,N27,IF(O28=1,N28,IF(O29=1,N29,IF(O30=1,N30))))</f>
        <v>0</v>
      </c>
      <c r="T34" s="36"/>
      <c r="V34" s="39" t="s">
        <v>70</v>
      </c>
      <c r="W34" s="40" t="b">
        <f>IF(T12=4,R12,IF(T13=4,R13,IF(T14=4,R14,IF(T15=4,R15))))</f>
        <v>0</v>
      </c>
      <c r="X34" s="14" t="b">
        <f>IF(T12=4,S12,IF(T13=4,S13,IF(T14=4,S14,IF(T15=4,S15))))</f>
        <v>0</v>
      </c>
      <c r="Y34" s="36"/>
      <c r="AA34" s="54">
        <v>25</v>
      </c>
      <c r="AB34" s="40" t="b">
        <f>IF(J20=4,H20,IF(J21=4,H21,IF(J22=4,H22,IF(J23=4,H23))))</f>
        <v>0</v>
      </c>
      <c r="AC34" s="13" t="b">
        <f>IF(J20=4,I20,IF(J21=4,I21,IF(J22=4,I22,IF(J23=4,I23))))</f>
        <v>0</v>
      </c>
      <c r="AD34" s="55"/>
    </row>
    <row r="35" spans="1:30" ht="12.75">
      <c r="A35" s="24" t="s">
        <v>68</v>
      </c>
      <c r="B35" s="33">
        <v>13</v>
      </c>
      <c r="C35" s="34" t="str">
        <f>'Competitors List'!B22</f>
        <v>Islamov Denis</v>
      </c>
      <c r="D35" s="35" t="str">
        <f>'Competitors List'!C22</f>
        <v>Russia</v>
      </c>
      <c r="E35" s="36"/>
      <c r="G35" s="37" t="s">
        <v>71</v>
      </c>
      <c r="H35" s="34" t="b">
        <f>IF(E71=1,C71,IF(E72=1,C72,IF(E73=1,C73,IF(E74=1,C74))))</f>
        <v>0</v>
      </c>
      <c r="I35" s="35" t="b">
        <f>IF(E71=1,D71,IF(E72=1,D72,IF(E73=1,D73,IF(E74=1,D74))))</f>
        <v>0</v>
      </c>
      <c r="J35" s="36"/>
      <c r="Q35" s="53" t="s">
        <v>72</v>
      </c>
      <c r="R35" s="50" t="b">
        <f>IF(O37=1,M37,IF(O38=1,M38,IF(O39=1,M39,IF(O40=1,M40))))</f>
        <v>0</v>
      </c>
      <c r="S35" s="51" t="b">
        <f>IF(O37=1,N37,IF(O38=1,N38,IF(O39=1,N39,IF(O40=1,N40))))</f>
        <v>0</v>
      </c>
      <c r="T35" s="52"/>
      <c r="V35" s="49" t="s">
        <v>73</v>
      </c>
      <c r="W35" s="50" t="b">
        <f>IF(T32=4,R32,IF(T33=4,R33,IF(T34=4,R34,IF(T35=4,R35))))</f>
        <v>0</v>
      </c>
      <c r="X35" s="51" t="b">
        <f>IF(T32=4,S32,IF(T33=4,S33,IF(T34=4,S34,IF(T35=4,S35))))</f>
        <v>0</v>
      </c>
      <c r="Y35" s="52"/>
      <c r="AA35" s="54">
        <v>25</v>
      </c>
      <c r="AB35" s="40" t="b">
        <f>IF(J25=4,H25,IF(J26=4,H26,IF(J27=4,H27,IF(J28=4,H28))))</f>
        <v>0</v>
      </c>
      <c r="AC35" s="13" t="b">
        <f>IF(J25=4,I25,IF(J26=4,I26,IF(J27=4,I27,IF(J28=4,I28))))</f>
        <v>0</v>
      </c>
      <c r="AD35" s="55"/>
    </row>
    <row r="36" spans="2:30" ht="12.75">
      <c r="B36" s="39">
        <v>20</v>
      </c>
      <c r="C36" s="40" t="str">
        <f>'Competitors List'!B29</f>
        <v>Archipov Nikita</v>
      </c>
      <c r="D36" s="14" t="str">
        <f>'Competitors List'!C29</f>
        <v>Russia</v>
      </c>
      <c r="E36" s="36"/>
      <c r="G36" s="41" t="s">
        <v>74</v>
      </c>
      <c r="H36" s="42" t="b">
        <f>IF(E76=1,C76,IF(E77=1,C77,IF(E78=1,C78,IF(E79=1,C79))))</f>
        <v>0</v>
      </c>
      <c r="I36" s="14" t="b">
        <f>IF(E76=1,D76,IF(E77=1,D77,IF(E78=1,D78,IF(E79=1,D79))))</f>
        <v>0</v>
      </c>
      <c r="J36" s="36"/>
      <c r="L36" s="24" t="s">
        <v>75</v>
      </c>
      <c r="O36" s="32" t="s">
        <v>16</v>
      </c>
      <c r="AA36" s="54">
        <v>25</v>
      </c>
      <c r="AB36" s="40" t="b">
        <f>IF(J30=4,H30,IF(J31=4,H31,IF(J32=4,H32,IF(J33=4,H33))))</f>
        <v>0</v>
      </c>
      <c r="AC36" s="13" t="b">
        <f>IF(J30=4,I30,IF(J31=4,I31,IF(J32=4,I32,IF(J33=4,I33))))</f>
        <v>0</v>
      </c>
      <c r="AD36" s="55"/>
    </row>
    <row r="37" spans="2:30" ht="12.75">
      <c r="B37" s="39">
        <v>45</v>
      </c>
      <c r="C37" s="40">
        <f>'Competitors List'!B54</f>
        <v>0</v>
      </c>
      <c r="D37" s="14">
        <f>'Competitors List'!C54</f>
        <v>0</v>
      </c>
      <c r="E37" s="36"/>
      <c r="G37" s="41" t="s">
        <v>76</v>
      </c>
      <c r="H37" s="42" t="b">
        <f>IF(E81=2,C81,IF(E82=2,C82,IF(E83=2,C83,IF(E84=2,C84))))</f>
        <v>0</v>
      </c>
      <c r="I37" s="14" t="b">
        <f>IF(E81=2,D81,IF(E82=2,D82,IF(E83=2,D83,IF(E84=2,D84))))</f>
        <v>0</v>
      </c>
      <c r="J37" s="36"/>
      <c r="L37" s="37" t="s">
        <v>43</v>
      </c>
      <c r="M37" s="34" t="b">
        <f>IF(J25=2,H25,IF(J26=2,H26,IF(J27=2,H27,IF(J28=2,H28))))</f>
        <v>0</v>
      </c>
      <c r="N37" s="35" t="b">
        <f>IF(J25=2,I25,IF(J26=2,I26,IF(J27=2,I27,IF(J28=2,I28))))</f>
        <v>0</v>
      </c>
      <c r="O37" s="36"/>
      <c r="AA37" s="54">
        <v>25</v>
      </c>
      <c r="AB37" s="40" t="b">
        <f>IF(J35=4,H35,IF(J36=4,H36,IF(J37=4,H37,IF(J38=4,H38))))</f>
        <v>0</v>
      </c>
      <c r="AC37" s="13" t="b">
        <f>IF(J35=4,I35,IF(J36=4,I36,IF(J37=4,I37,IF(J38=4,I38))))</f>
        <v>0</v>
      </c>
      <c r="AD37" s="55"/>
    </row>
    <row r="38" spans="2:30" ht="12.75">
      <c r="B38" s="49">
        <v>52</v>
      </c>
      <c r="C38" s="50">
        <f>'Competitors List'!B61</f>
        <v>0</v>
      </c>
      <c r="D38" s="51">
        <f>'Competitors List'!C61</f>
        <v>0</v>
      </c>
      <c r="E38" s="52"/>
      <c r="G38" s="53" t="s">
        <v>77</v>
      </c>
      <c r="H38" s="50" t="b">
        <f>IF(E86=2,C86,IF(E87=2,C87,IF(E88=2,C88,IF(E89=2,C89))))</f>
        <v>0</v>
      </c>
      <c r="I38" s="51" t="b">
        <f>IF(E86=2,D86,IF(E87=2,D87,IF(E88=2,D88,IF(E89=2,D89))))</f>
        <v>0</v>
      </c>
      <c r="J38" s="52"/>
      <c r="L38" s="41" t="s">
        <v>45</v>
      </c>
      <c r="M38" s="40" t="b">
        <f>IF(J30=2,H30,IF(J31=2,H31,IF(J32=2,H32,IF(J33=2,H33))))</f>
        <v>0</v>
      </c>
      <c r="N38" s="14" t="b">
        <f>IF(J30=2,I30,IF(J31=2,I31,IF(J32=2,I32,IF(J33=2,I33))))</f>
        <v>0</v>
      </c>
      <c r="O38" s="36"/>
      <c r="AA38" s="57">
        <v>25</v>
      </c>
      <c r="AB38" s="50" t="b">
        <f>IF(J40=4,H40,IF(J41=4,H41,IF(J42=4,H42,IF(J43=4,H43))))</f>
        <v>0</v>
      </c>
      <c r="AC38" s="58" t="b">
        <f>IF(J40=4,I40,IF(J41=4,I41,IF(J42=4,I42,IF(J43=4,I43))))</f>
        <v>0</v>
      </c>
      <c r="AD38" s="59"/>
    </row>
    <row r="39" spans="5:30" ht="12.75">
      <c r="E39" s="32" t="s">
        <v>16</v>
      </c>
      <c r="G39" s="24" t="s">
        <v>78</v>
      </c>
      <c r="J39" s="32" t="s">
        <v>16</v>
      </c>
      <c r="L39" s="41" t="s">
        <v>47</v>
      </c>
      <c r="M39" s="40" t="b">
        <f>IF(J35=1,H35,IF(J36=1,H36,IF(J37=1,H37,IF(J38=1,H38))))</f>
        <v>0</v>
      </c>
      <c r="N39" s="14" t="b">
        <f>IF(J35=1,I35,IF(J36=1,I36,IF(J37=1,I37,IF(J38=1,I38))))</f>
        <v>0</v>
      </c>
      <c r="O39" s="36"/>
      <c r="AA39" s="47">
        <v>33</v>
      </c>
      <c r="AB39" s="34" t="b">
        <f>IF(E5=3,C5,IF(E6=3,C6,IF(E7=3,C7,IF(E8=3,C8))))</f>
        <v>0</v>
      </c>
      <c r="AC39" s="38" t="b">
        <f>IF(E5=3,D5,IF(E6=3,D6,IF(E7=3,D7,IF(E8=3,D8))))</f>
        <v>0</v>
      </c>
      <c r="AD39" s="48"/>
    </row>
    <row r="40" spans="1:30" ht="12.75">
      <c r="A40" s="24" t="s">
        <v>78</v>
      </c>
      <c r="B40" s="33">
        <v>4</v>
      </c>
      <c r="C40" s="34" t="str">
        <f>'Competitors List'!B13</f>
        <v>Le Xuan</v>
      </c>
      <c r="D40" s="35" t="str">
        <f>'Competitors List'!C13</f>
        <v>France</v>
      </c>
      <c r="E40" s="36"/>
      <c r="G40" s="37" t="s">
        <v>79</v>
      </c>
      <c r="H40" s="34" t="b">
        <f>IF(E71=2,C71,IF(E72=2,C72,IF(E73=2,C73,IF(E74=2,C74))))</f>
        <v>0</v>
      </c>
      <c r="I40" s="35" t="b">
        <f>IF(E71=2,D71,IF(E72=2,D72,IF(E73=2,D73,IF(E74=2,D74))))</f>
        <v>0</v>
      </c>
      <c r="J40" s="36"/>
      <c r="L40" s="53" t="s">
        <v>49</v>
      </c>
      <c r="M40" s="50" t="b">
        <f>IF(J40=1,H40,IF(J41=1,H41,IF(J42=1,H42,IF(J43=1,H43))))</f>
        <v>0</v>
      </c>
      <c r="N40" s="51" t="b">
        <f>IF(J40=1,I40,IF(J41=1,I41,IF(J42=1,I42,IF(J43=1,I43))))</f>
        <v>0</v>
      </c>
      <c r="O40" s="52"/>
      <c r="AA40" s="54">
        <v>33</v>
      </c>
      <c r="AB40" s="40" t="b">
        <f>IF(E10=3,C10,IF(E11=3,C11,IF(E12=3,C12,IF(E13=3,C13))))</f>
        <v>0</v>
      </c>
      <c r="AC40" s="13" t="b">
        <f>IF(E10=3,D10,IF(E11=3,D11,IF(E12=3,D12,IF(E13=3,D13))))</f>
        <v>0</v>
      </c>
      <c r="AD40" s="55"/>
    </row>
    <row r="41" spans="2:30" ht="12.75">
      <c r="B41" s="39">
        <v>29</v>
      </c>
      <c r="C41" s="40" t="str">
        <f>'Competitors List'!B38</f>
        <v>Yusipov Gayaz</v>
      </c>
      <c r="D41" s="14" t="str">
        <f>'Competitors List'!C38</f>
        <v>Russia</v>
      </c>
      <c r="E41" s="36"/>
      <c r="G41" s="41" t="s">
        <v>80</v>
      </c>
      <c r="H41" s="40" t="b">
        <f>IF(E76=2,C76,IF(E77=2,C77,IF(E78=2,C78,IF(E79=2,C79))))</f>
        <v>0</v>
      </c>
      <c r="I41" s="14" t="b">
        <f>IF(E76=2,D76,IF(E77=2,D77,IF(E78=2,D78,IF(E79=2,D79))))</f>
        <v>0</v>
      </c>
      <c r="J41" s="36"/>
      <c r="AA41" s="54">
        <v>33</v>
      </c>
      <c r="AB41" s="40" t="b">
        <f>IF(E15=3,C15,IF(E16=3,C16,IF(E17=3,C17,IF(E18=3,C18))))</f>
        <v>0</v>
      </c>
      <c r="AC41" s="13" t="b">
        <f>IF(E15=3,D15,IF(E16=3,D16,IF(E17=3,D17,IF(E18=3,D18))))</f>
        <v>0</v>
      </c>
      <c r="AD41" s="55"/>
    </row>
    <row r="42" spans="2:30" ht="12.75">
      <c r="B42" s="39">
        <v>36</v>
      </c>
      <c r="C42" s="40">
        <f>'Competitors List'!B45</f>
        <v>0</v>
      </c>
      <c r="D42" s="14">
        <f>'Competitors List'!C45</f>
        <v>0</v>
      </c>
      <c r="E42" s="36"/>
      <c r="G42" s="41" t="s">
        <v>81</v>
      </c>
      <c r="H42" s="40" t="b">
        <f>IF(E81=1,C81,IF(E82=1,C82,IF(E83=1,C83,IF(E84=1,C84))))</f>
        <v>0</v>
      </c>
      <c r="I42" s="14" t="b">
        <f>IF(E81=1,D81,IF(E82=1,D82,IF(E83=1,D83,IF(E84=1,D84))))</f>
        <v>0</v>
      </c>
      <c r="J42" s="36"/>
      <c r="AA42" s="54">
        <v>33</v>
      </c>
      <c r="AB42" s="40" t="b">
        <f>IF(E20=3,C20,IF(E21=3,C21,IF(E22=3,C22,IF(E23=3,C23))))</f>
        <v>0</v>
      </c>
      <c r="AC42" s="13" t="b">
        <f>IF(E20=3,D20,IF(E21=3,D21,IF(E22=3,D22,IF(E23=3,D23))))</f>
        <v>0</v>
      </c>
      <c r="AD42" s="55"/>
    </row>
    <row r="43" spans="2:30" ht="12.75">
      <c r="B43" s="49">
        <v>61</v>
      </c>
      <c r="C43" s="50">
        <f>'Competitors List'!B70</f>
        <v>0</v>
      </c>
      <c r="D43" s="51">
        <f>'Competitors List'!C70</f>
        <v>0</v>
      </c>
      <c r="E43" s="52"/>
      <c r="G43" s="53" t="s">
        <v>82</v>
      </c>
      <c r="H43" s="50" t="b">
        <f>IF(E86=1,C86,IF(E87=1,C87,IF(E88=1,C88,IF(E89=1,C89))))</f>
        <v>0</v>
      </c>
      <c r="I43" s="51" t="b">
        <f>IF(E86=1,D86,IF(E87=1,D87,IF(E88=1,D88,IF(E89=1,D89))))</f>
        <v>0</v>
      </c>
      <c r="J43" s="52"/>
      <c r="AA43" s="54">
        <v>33</v>
      </c>
      <c r="AB43" s="40" t="b">
        <f>IF(E25=3,C25,IF(E26=3,C26,IF(E27=3,C27,IF(E28=3,C28))))</f>
        <v>0</v>
      </c>
      <c r="AC43" s="13" t="b">
        <f>IF(E25=3,D25,IF(E26=3,D26,IF(E27=3,D27,IF(E28=3,D28))))</f>
        <v>0</v>
      </c>
      <c r="AD43" s="55"/>
    </row>
    <row r="44" spans="3:30" ht="12.75">
      <c r="C44"/>
      <c r="D44"/>
      <c r="H44"/>
      <c r="I44"/>
      <c r="AA44" s="54">
        <v>33</v>
      </c>
      <c r="AB44" s="40" t="b">
        <f>IF(E30=3,C30,IF(E31=3,C31,IF(E32=3,C32,IF(E33=3,C33))))</f>
        <v>0</v>
      </c>
      <c r="AC44" s="13" t="b">
        <f>IF(E30=3,D30,IF(E31=3,D31,IF(E32=3,D32,IF(E33=3,D33))))</f>
        <v>0</v>
      </c>
      <c r="AD44" s="55"/>
    </row>
    <row r="45" spans="3:30" ht="12.75">
      <c r="C45"/>
      <c r="D45"/>
      <c r="H45"/>
      <c r="I45"/>
      <c r="AA45" s="54">
        <v>33</v>
      </c>
      <c r="AB45" s="40" t="b">
        <f>IF(E35=3,C35,IF(E36=3,C36,IF(E37=3,C37,IF(E38=3,C38))))</f>
        <v>0</v>
      </c>
      <c r="AC45" s="13" t="b">
        <f>IF(E35=3,D35,IF(E36=3,D36,IF(E37=3,D37,IF(E38=3,D38))))</f>
        <v>0</v>
      </c>
      <c r="AD45" s="55"/>
    </row>
    <row r="46" spans="3:30" ht="12.75">
      <c r="C46"/>
      <c r="D46"/>
      <c r="H46"/>
      <c r="I46"/>
      <c r="AA46" s="54">
        <v>33</v>
      </c>
      <c r="AB46" s="40" t="b">
        <f>IF(E40=3,C40,IF(E41=3,C41,IF(E42=3,C42,IF(E43=3,C43))))</f>
        <v>0</v>
      </c>
      <c r="AC46" s="13" t="b">
        <f>IF(E40=3,D40,IF(E41=3,D41,IF(E42=3,D42,IF(E43=3,D43))))</f>
        <v>0</v>
      </c>
      <c r="AD46" s="55"/>
    </row>
    <row r="47" spans="3:30" ht="12.75">
      <c r="C47"/>
      <c r="D47"/>
      <c r="H47"/>
      <c r="I47"/>
      <c r="AA47" s="54">
        <v>33</v>
      </c>
      <c r="AB47" s="40" t="b">
        <f>IF(E51=3,C51,IF(E52=3,C52,IF(E53=3,C53,IF(E54=3,C54))))</f>
        <v>0</v>
      </c>
      <c r="AC47" s="13" t="b">
        <f>IF(E51=3,D51,IF(E52=3,D52,IF(E53=3,D53,IF(E54=3,D54))))</f>
        <v>0</v>
      </c>
      <c r="AD47" s="55"/>
    </row>
    <row r="48" spans="3:30" ht="12.75">
      <c r="C48"/>
      <c r="D48"/>
      <c r="H48"/>
      <c r="I48"/>
      <c r="AA48" s="54">
        <v>33</v>
      </c>
      <c r="AB48" s="40" t="b">
        <f>IF(E56=3,C56,IF(E57=3,C57,IF(E58=3,C58,IF(E59=3,C59))))</f>
        <v>0</v>
      </c>
      <c r="AC48" s="13" t="b">
        <f>IF(E56=3,D56,IF(E57=3,D57,IF(E58=3,D58,IF(E59=3,D59))))</f>
        <v>0</v>
      </c>
      <c r="AD48" s="55"/>
    </row>
    <row r="49" spans="3:30" ht="12.75">
      <c r="C49"/>
      <c r="D49"/>
      <c r="H49"/>
      <c r="I49"/>
      <c r="AA49" s="54">
        <v>33</v>
      </c>
      <c r="AB49" s="40" t="b">
        <f>IF(E61=3,C61,IF(E62=3,C62,IF(E63=3,C63,IF(E64=3,C64))))</f>
        <v>0</v>
      </c>
      <c r="AC49" s="13" t="b">
        <f>IF(E61=3,D61,IF(E62=3,D62,IF(E63=3,D63,IF(E64=3,D64))))</f>
        <v>0</v>
      </c>
      <c r="AD49" s="55"/>
    </row>
    <row r="50" spans="5:30" ht="12.75">
      <c r="E50" s="32" t="s">
        <v>16</v>
      </c>
      <c r="AA50" s="54">
        <v>33</v>
      </c>
      <c r="AB50" s="40" t="b">
        <f>IF(E66=3,C66,IF(E67=3,C67,IF(E68=3,C68,IF(E69=3,C69))))</f>
        <v>0</v>
      </c>
      <c r="AC50" s="13" t="b">
        <f>IF(E66=3,D66,IF(E67=3,D67,IF(E68=3,D68,IF(E69=3,D69))))</f>
        <v>0</v>
      </c>
      <c r="AD50" s="55"/>
    </row>
    <row r="51" spans="1:30" ht="12.75">
      <c r="A51" s="24" t="s">
        <v>83</v>
      </c>
      <c r="B51" s="33">
        <v>3</v>
      </c>
      <c r="C51" s="34" t="str">
        <f>'Competitors List'!B12</f>
        <v>Kim Sung Jin</v>
      </c>
      <c r="D51" s="35" t="str">
        <f>'Competitors List'!C12</f>
        <v>South Korea</v>
      </c>
      <c r="E51" s="36"/>
      <c r="AA51" s="54">
        <v>33</v>
      </c>
      <c r="AB51" s="40" t="b">
        <f>IF(E71=3,C71,IF(E72=3,C72,IF(E73=3,C73,IF(E74=3,C74))))</f>
        <v>0</v>
      </c>
      <c r="AC51" s="13" t="b">
        <f>IF(E71=3,D71,IF(E72=3,D72,IF(E73=3,D73,IF(E74=3,D74))))</f>
        <v>0</v>
      </c>
      <c r="AD51" s="55"/>
    </row>
    <row r="52" spans="2:30" ht="12.75">
      <c r="B52" s="39">
        <v>30</v>
      </c>
      <c r="C52" s="40" t="str">
        <f>'Competitors List'!B39</f>
        <v>Yashin Danya</v>
      </c>
      <c r="D52" s="14" t="str">
        <f>'Competitors List'!C39</f>
        <v>Russia</v>
      </c>
      <c r="E52" s="36"/>
      <c r="AA52" s="54">
        <v>33</v>
      </c>
      <c r="AB52" s="40" t="b">
        <f>IF(E76=3,C76,IF(E77=3,C77,IF(E78=3,C78,IF(E79=3,C79))))</f>
        <v>0</v>
      </c>
      <c r="AC52" s="13" t="b">
        <f>IF(E76=3,D76,IF(E77=3,D77,IF(E78=3,D78,IF(E79=3,D79))))</f>
        <v>0</v>
      </c>
      <c r="AD52" s="55"/>
    </row>
    <row r="53" spans="2:30" ht="12.75">
      <c r="B53" s="39">
        <v>35</v>
      </c>
      <c r="C53" s="40">
        <f>'Competitors List'!B44</f>
        <v>0</v>
      </c>
      <c r="D53" s="14">
        <f>'Competitors List'!C44</f>
        <v>0</v>
      </c>
      <c r="E53" s="36"/>
      <c r="AA53" s="54">
        <v>33</v>
      </c>
      <c r="AB53" s="40" t="b">
        <f>IF(E81=3,C81,IF(E82=3,C82,IF(E83=3,C83,IF(E84=3,C84))))</f>
        <v>0</v>
      </c>
      <c r="AC53" s="13" t="b">
        <f>IF(E81=3,D81,IF(E82=3,D82,IF(E83=3,D83,IF(E84=3,D84))))</f>
        <v>0</v>
      </c>
      <c r="AD53" s="55"/>
    </row>
    <row r="54" spans="2:30" ht="12.75">
      <c r="B54" s="49">
        <v>62</v>
      </c>
      <c r="C54" s="50">
        <f>'Competitors List'!B71</f>
        <v>0</v>
      </c>
      <c r="D54" s="51">
        <f>'Competitors List'!C71</f>
        <v>0</v>
      </c>
      <c r="E54" s="52"/>
      <c r="AA54" s="57">
        <v>33</v>
      </c>
      <c r="AB54" s="50" t="b">
        <f>IF(E86=3,C86,IF(E87=3,C87,IF(E88=3,C88,IF(E89=3,C89))))</f>
        <v>0</v>
      </c>
      <c r="AC54" s="58" t="b">
        <f>IF(E86=3,D86,IF(E87=3,D87,IF(E88=3,D88,IF(E89=3,D89))))</f>
        <v>0</v>
      </c>
      <c r="AD54" s="59"/>
    </row>
    <row r="55" spans="5:30" ht="12.75">
      <c r="E55" s="32" t="s">
        <v>16</v>
      </c>
      <c r="AA55" s="47">
        <v>49</v>
      </c>
      <c r="AB55" s="34" t="b">
        <f>IF(E5=4,C5,IF(E6=4,C6,IF(E7=4,C7,IF(E8=4,C8))))</f>
        <v>0</v>
      </c>
      <c r="AC55" s="38" t="b">
        <f>IF(E5=4,D5,IF(E6=4,D6,IF(E7=4,D7,IF(E8=4,D8))))</f>
        <v>0</v>
      </c>
      <c r="AD55" s="48"/>
    </row>
    <row r="56" spans="1:30" ht="12.75">
      <c r="A56" s="24" t="s">
        <v>84</v>
      </c>
      <c r="B56" s="33">
        <v>14</v>
      </c>
      <c r="C56" s="34" t="str">
        <f>'Competitors List'!B23</f>
        <v>Anin Max</v>
      </c>
      <c r="D56" s="35" t="str">
        <f>'Competitors List'!C23</f>
        <v>Russia</v>
      </c>
      <c r="E56" s="36"/>
      <c r="AA56" s="54">
        <v>49</v>
      </c>
      <c r="AB56" s="40" t="b">
        <f>IF(E10=4,C10,IF(E11=4,C11,IF(E12=4,C12,IF(E13=4,C13))))</f>
        <v>0</v>
      </c>
      <c r="AC56" s="13" t="b">
        <f>IF(E10=4,D10,IF(E11=4,D11,IF(E12=4,D12,IF(E13=4,D13))))</f>
        <v>0</v>
      </c>
      <c r="AD56" s="55"/>
    </row>
    <row r="57" spans="2:30" ht="12.75">
      <c r="B57" s="39">
        <v>19</v>
      </c>
      <c r="C57" s="40" t="str">
        <f>'Competitors List'!B28</f>
        <v>Estrada-Betancourt Anton</v>
      </c>
      <c r="D57" s="14" t="str">
        <f>'Competitors List'!C28</f>
        <v>Ukrain</v>
      </c>
      <c r="E57" s="36"/>
      <c r="AA57" s="54">
        <v>49</v>
      </c>
      <c r="AB57" s="40" t="b">
        <f>IF(E15=4,C15,IF(E16=4,C16,IF(E17=4,C17,IF(E18=4,C18))))</f>
        <v>0</v>
      </c>
      <c r="AC57" s="13" t="b">
        <f>IF(E15=4,D15,IF(E16=4,D16,IF(E17=4,D17,IF(E18=4,D18))))</f>
        <v>0</v>
      </c>
      <c r="AD57" s="55"/>
    </row>
    <row r="58" spans="2:30" ht="12.75">
      <c r="B58" s="39">
        <v>46</v>
      </c>
      <c r="C58" s="40">
        <f>'Competitors List'!B55</f>
        <v>0</v>
      </c>
      <c r="D58" s="14">
        <f>'Competitors List'!C55</f>
        <v>0</v>
      </c>
      <c r="E58" s="36"/>
      <c r="AA58" s="54">
        <v>49</v>
      </c>
      <c r="AB58" s="40" t="b">
        <f>IF(E20=4,C20,IF(E21=4,C21,IF(E22=4,C22,IF(E23=4,C23))))</f>
        <v>0</v>
      </c>
      <c r="AC58" s="13" t="b">
        <f>IF(E20=4,D20,IF(E21=4,D21,IF(E22=4,D22,IF(E23=4,D23))))</f>
        <v>0</v>
      </c>
      <c r="AD58" s="55"/>
    </row>
    <row r="59" spans="2:30" ht="12.75">
      <c r="B59" s="49">
        <v>51</v>
      </c>
      <c r="C59" s="50">
        <f>'Competitors List'!B60</f>
        <v>0</v>
      </c>
      <c r="D59" s="51">
        <f>'Competitors List'!C60</f>
        <v>0</v>
      </c>
      <c r="E59" s="52"/>
      <c r="AA59" s="54">
        <v>49</v>
      </c>
      <c r="AB59" s="40" t="b">
        <f>IF(E25=4,C25,IF(E26=4,C26,IF(E27=4,C27,IF(E28=4,C28))))</f>
        <v>0</v>
      </c>
      <c r="AC59" s="13" t="b">
        <f>IF(E25=4E+25,IF(E26=4,D26,IF(E27=4,D27,IF(E28=4,D28))))</f>
        <v>0</v>
      </c>
      <c r="AD59" s="55"/>
    </row>
    <row r="60" spans="5:30" ht="12.75">
      <c r="E60" s="32" t="s">
        <v>16</v>
      </c>
      <c r="AA60" s="54">
        <v>49</v>
      </c>
      <c r="AB60" s="40" t="b">
        <f>IF(E30=4,C30,IF(E31=4,C31,IF(E32=4,C32,IF(E33=4,C33))))</f>
        <v>0</v>
      </c>
      <c r="AC60" s="13" t="b">
        <f>IF(E30=4,D30,IF(E31=4,D31,IF(E32=4,D32,IF(E33=4,D33))))</f>
        <v>0</v>
      </c>
      <c r="AD60" s="55"/>
    </row>
    <row r="61" spans="1:30" ht="12.75">
      <c r="A61" s="24" t="s">
        <v>85</v>
      </c>
      <c r="B61" s="33">
        <v>11</v>
      </c>
      <c r="C61" s="34" t="str">
        <f>'Competitors List'!B20</f>
        <v>Shulhan Alex</v>
      </c>
      <c r="D61" s="35" t="str">
        <f>'Competitors List'!C20</f>
        <v>Belarus</v>
      </c>
      <c r="E61" s="36"/>
      <c r="AA61" s="54">
        <v>49</v>
      </c>
      <c r="AB61" s="40" t="b">
        <f>IF(E35=4,C35,IF(E36=4,C36,IF(E37=4,C37,IF(E38=4,C38))))</f>
        <v>0</v>
      </c>
      <c r="AC61" s="13" t="b">
        <f>IF(E35=4,D35,IF(E36=4,D36,IF(E37=4,D37,IF(E38=4,D38))))</f>
        <v>0</v>
      </c>
      <c r="AD61" s="55"/>
    </row>
    <row r="62" spans="2:30" ht="12.75">
      <c r="B62" s="39">
        <v>22</v>
      </c>
      <c r="C62" s="40" t="str">
        <f>'Competitors List'!B31</f>
        <v>Alexandrov Nikolay</v>
      </c>
      <c r="D62" s="14" t="str">
        <f>'Competitors List'!C31</f>
        <v>Russia</v>
      </c>
      <c r="E62" s="36"/>
      <c r="AA62" s="54">
        <v>49</v>
      </c>
      <c r="AB62" s="40" t="b">
        <f>IF(E40=4,C40,IF(E41=4,C41,IF(E42=4,C42,IF(E43=4,C43))))</f>
        <v>0</v>
      </c>
      <c r="AC62" s="13" t="b">
        <f>IF(E40=4,D40,IF(E41=4,D41,IF(E42=4,D42,IF(E43=4,D43))))</f>
        <v>0</v>
      </c>
      <c r="AD62" s="55"/>
    </row>
    <row r="63" spans="2:30" ht="12.75">
      <c r="B63" s="39">
        <v>43</v>
      </c>
      <c r="C63" s="40">
        <f>'Competitors List'!B52</f>
        <v>0</v>
      </c>
      <c r="D63" s="14">
        <f>'Competitors List'!C52</f>
        <v>0</v>
      </c>
      <c r="E63" s="36"/>
      <c r="AA63" s="54">
        <v>49</v>
      </c>
      <c r="AB63" s="40" t="b">
        <f>IF(E51=4,C51,IF(E52=4,C52,IF(E53=4,C53,IF(E54=4,C54))))</f>
        <v>0</v>
      </c>
      <c r="AC63" s="13" t="b">
        <f>IF(E51=4,D51,IF(E52=4,D52,IF(E53=4,D53,IF(E54=4,D54))))</f>
        <v>0</v>
      </c>
      <c r="AD63" s="55"/>
    </row>
    <row r="64" spans="2:30" ht="12.75">
      <c r="B64" s="49">
        <v>54</v>
      </c>
      <c r="C64" s="50">
        <f>'Competitors List'!B63</f>
        <v>0</v>
      </c>
      <c r="D64" s="51">
        <f>'Competitors List'!C63</f>
        <v>0</v>
      </c>
      <c r="E64" s="52"/>
      <c r="AA64" s="54">
        <v>49</v>
      </c>
      <c r="AB64" s="40" t="b">
        <f>IF(E56=4,C56,IF(E57=4,C57,IF(E58=4,C58,IF(E59=4,C59))))</f>
        <v>0</v>
      </c>
      <c r="AC64" s="13" t="b">
        <f>IF(E56=4,D56,IF(E57=4,D57,IF(E58=4,D58,IF(E59=4,D59))))</f>
        <v>0</v>
      </c>
      <c r="AD64" s="55"/>
    </row>
    <row r="65" spans="5:30" ht="12.75">
      <c r="E65" s="32" t="s">
        <v>16</v>
      </c>
      <c r="AA65" s="54">
        <v>49</v>
      </c>
      <c r="AB65" s="40" t="b">
        <f>IF(E61=4,C61,IF(E62=4,C62,IF(E63=4,C63,IF(E64=4,C64))))</f>
        <v>0</v>
      </c>
      <c r="AC65" s="13" t="b">
        <f>IF(E61=4,D61,IF(E62=4,D62,IF(E63=4,D63,IF(E64=4,D64))))</f>
        <v>0</v>
      </c>
      <c r="AD65" s="55"/>
    </row>
    <row r="66" spans="1:30" ht="12.75">
      <c r="A66" s="24" t="s">
        <v>86</v>
      </c>
      <c r="B66" s="33">
        <v>6</v>
      </c>
      <c r="C66" s="34" t="str">
        <f>'Competitors List'!B15</f>
        <v>Ryazantsev Kirill</v>
      </c>
      <c r="D66" s="35" t="str">
        <f>'Competitors List'!C15</f>
        <v>Russia</v>
      </c>
      <c r="E66" s="36"/>
      <c r="AA66" s="54">
        <v>49</v>
      </c>
      <c r="AB66" s="40" t="b">
        <f>IF(E66=4,C66,IF(E67=4,C67,IF(E68=4,C68,IF(E69=4,C69))))</f>
        <v>0</v>
      </c>
      <c r="AC66" s="13" t="b">
        <f>IF(E66=4,D66,IF(E67=4,D67,IF(E68=4,D68,IF(E69=4,D69))))</f>
        <v>0</v>
      </c>
      <c r="AD66" s="55"/>
    </row>
    <row r="67" spans="2:30" ht="12.75">
      <c r="B67" s="39">
        <v>27</v>
      </c>
      <c r="C67" s="40" t="str">
        <f>'Competitors List'!B36</f>
        <v>Shevchenko Alex</v>
      </c>
      <c r="D67" s="14" t="str">
        <f>'Competitors List'!C36</f>
        <v>Russia</v>
      </c>
      <c r="E67" s="36"/>
      <c r="AA67" s="54">
        <v>49</v>
      </c>
      <c r="AB67" s="40" t="b">
        <f>IF(E71=4,C71,IF(E72=4,C72,IF(E73=4,C73,IF(E74=4,C74))))</f>
        <v>0</v>
      </c>
      <c r="AC67" s="13" t="b">
        <f>IF(E71=4,D71,IF(E72=4,D72,IF(E73=4,D73,IF(E74=4,D74))))</f>
        <v>0</v>
      </c>
      <c r="AD67" s="55"/>
    </row>
    <row r="68" spans="2:30" ht="12.75">
      <c r="B68" s="39">
        <v>38</v>
      </c>
      <c r="C68" s="40">
        <f>'Competitors List'!B47</f>
        <v>0</v>
      </c>
      <c r="D68" s="14">
        <f>'Competitors List'!C47</f>
        <v>0</v>
      </c>
      <c r="E68" s="36"/>
      <c r="AA68" s="54">
        <v>49</v>
      </c>
      <c r="AB68" s="40" t="b">
        <f>IF(E76=4,C76,IF(E77=4,C77,IF(E78=4,C78,IF(E79=4,C79))))</f>
        <v>0</v>
      </c>
      <c r="AC68" s="13" t="b">
        <f>IF(E76=4,D76,IF(E77=4,D77,IF(E78=4,D78,IF(E79=4,D79))))</f>
        <v>0</v>
      </c>
      <c r="AD68" s="55"/>
    </row>
    <row r="69" spans="2:30" ht="12.75">
      <c r="B69" s="49">
        <v>59</v>
      </c>
      <c r="C69" s="50">
        <f>'Competitors List'!B68</f>
        <v>0</v>
      </c>
      <c r="D69" s="51">
        <f>'Competitors List'!C68</f>
        <v>0</v>
      </c>
      <c r="E69" s="52"/>
      <c r="AA69" s="54">
        <v>49</v>
      </c>
      <c r="AB69" s="40" t="b">
        <f>IF(E81=4,C81,IF(E82=4,C82,IF(E83=4,C83,IF(E84=4,C84))))</f>
        <v>0</v>
      </c>
      <c r="AC69" s="13" t="b">
        <f>IF(E81=4,D81,IF(E82=4,D82,IF(E83=4,D83,IF(E84=4,D84))))</f>
        <v>0</v>
      </c>
      <c r="AD69" s="55"/>
    </row>
    <row r="70" spans="5:30" ht="12.75">
      <c r="E70" s="32" t="s">
        <v>16</v>
      </c>
      <c r="AA70" s="57">
        <v>49</v>
      </c>
      <c r="AB70" s="50" t="b">
        <f>IF(E86=4,C86,IF(E87=4,C87,IF(E88=4,C88,IF(E89=4,C89))))</f>
        <v>0</v>
      </c>
      <c r="AC70" s="58" t="b">
        <f>IF(E86=4,D86,IF(E87=4,D87,IF(E88=4,D88,IF(E89=4,D89))))</f>
        <v>0</v>
      </c>
      <c r="AD70" s="59"/>
    </row>
    <row r="71" spans="1:5" ht="12.75">
      <c r="A71" s="24" t="s">
        <v>87</v>
      </c>
      <c r="B71" s="33">
        <v>7</v>
      </c>
      <c r="C71" s="34" t="str">
        <f>'Competitors List'!B16</f>
        <v>Gordin Roman</v>
      </c>
      <c r="D71" s="35" t="str">
        <f>'Competitors List'!C16</f>
        <v>Russia</v>
      </c>
      <c r="E71" s="36"/>
    </row>
    <row r="72" spans="2:5" ht="12.75">
      <c r="B72" s="39">
        <v>26</v>
      </c>
      <c r="C72" s="40" t="str">
        <f>'Competitors List'!B35</f>
        <v>Peshekhonov Mikhail</v>
      </c>
      <c r="D72" s="14" t="str">
        <f>'Competitors List'!C35</f>
        <v>Russia</v>
      </c>
      <c r="E72" s="36"/>
    </row>
    <row r="73" spans="2:5" ht="12.75">
      <c r="B73" s="39">
        <v>39</v>
      </c>
      <c r="C73" s="40">
        <f>'Competitors List'!B48</f>
        <v>0</v>
      </c>
      <c r="D73" s="14">
        <f>'Competitors List'!C48</f>
        <v>0</v>
      </c>
      <c r="E73" s="36"/>
    </row>
    <row r="74" spans="2:5" ht="12.75">
      <c r="B74" s="49">
        <v>58</v>
      </c>
      <c r="C74" s="50">
        <f>'Competitors List'!B67</f>
        <v>0</v>
      </c>
      <c r="D74" s="51">
        <f>'Competitors List'!C67</f>
        <v>0</v>
      </c>
      <c r="E74" s="52"/>
    </row>
    <row r="75" ht="12.75">
      <c r="E75" s="32" t="s">
        <v>16</v>
      </c>
    </row>
    <row r="76" spans="1:5" ht="12.75">
      <c r="A76" s="24" t="s">
        <v>88</v>
      </c>
      <c r="B76" s="33">
        <v>10</v>
      </c>
      <c r="C76" s="34" t="str">
        <f>'Competitors List'!B19</f>
        <v>Gurevich Mischa</v>
      </c>
      <c r="D76" s="35" t="str">
        <f>'Competitors List'!C19</f>
        <v>Germany</v>
      </c>
      <c r="E76" s="36"/>
    </row>
    <row r="77" spans="2:5" ht="12.75">
      <c r="B77" s="39">
        <v>23</v>
      </c>
      <c r="C77" s="40" t="str">
        <f>'Competitors List'!B32</f>
        <v>Shevchenko Valera</v>
      </c>
      <c r="D77" s="14" t="str">
        <f>'Competitors List'!C32</f>
        <v>Russia</v>
      </c>
      <c r="E77" s="36"/>
    </row>
    <row r="78" spans="2:5" ht="12.75">
      <c r="B78" s="39">
        <v>42</v>
      </c>
      <c r="C78" s="40">
        <f>'Competitors List'!B51</f>
        <v>0</v>
      </c>
      <c r="D78" s="14">
        <f>'Competitors List'!C51</f>
        <v>0</v>
      </c>
      <c r="E78" s="36"/>
    </row>
    <row r="79" spans="2:5" ht="12.75">
      <c r="B79" s="49">
        <v>55</v>
      </c>
      <c r="C79" s="50">
        <f>'Competitors List'!B64</f>
        <v>0</v>
      </c>
      <c r="D79" s="51">
        <f>'Competitors List'!C64</f>
        <v>0</v>
      </c>
      <c r="E79" s="52"/>
    </row>
    <row r="80" ht="12.75">
      <c r="E80" s="32" t="s">
        <v>16</v>
      </c>
    </row>
    <row r="81" spans="1:5" ht="12.75">
      <c r="A81" s="24" t="s">
        <v>89</v>
      </c>
      <c r="B81" s="33">
        <v>15</v>
      </c>
      <c r="C81" s="34" t="str">
        <f>'Competitors List'!B24</f>
        <v>Misevra Ivan</v>
      </c>
      <c r="D81" s="35" t="str">
        <f>'Competitors List'!C24</f>
        <v>Russia</v>
      </c>
      <c r="E81" s="36"/>
    </row>
    <row r="82" spans="2:5" ht="12.75">
      <c r="B82" s="39">
        <v>18</v>
      </c>
      <c r="C82" s="40" t="str">
        <f>'Competitors List'!B27</f>
        <v>Tyagur Timofey</v>
      </c>
      <c r="D82" s="14" t="str">
        <f>'Competitors List'!C27</f>
        <v>Russia</v>
      </c>
      <c r="E82" s="36"/>
    </row>
    <row r="83" spans="2:5" ht="12.75">
      <c r="B83" s="39">
        <v>47</v>
      </c>
      <c r="C83" s="40">
        <f>'Competitors List'!B56</f>
        <v>0</v>
      </c>
      <c r="D83" s="14">
        <f>'Competitors List'!C56</f>
        <v>0</v>
      </c>
      <c r="E83" s="36"/>
    </row>
    <row r="84" spans="2:5" ht="12.75">
      <c r="B84" s="49">
        <v>50</v>
      </c>
      <c r="C84" s="50">
        <f>'Competitors List'!B59</f>
        <v>0</v>
      </c>
      <c r="D84" s="51">
        <f>'Competitors List'!C59</f>
        <v>0</v>
      </c>
      <c r="E84" s="52"/>
    </row>
    <row r="85" ht="12.75">
      <c r="E85" s="32" t="s">
        <v>16</v>
      </c>
    </row>
    <row r="86" spans="1:5" ht="12.75">
      <c r="A86" s="24" t="s">
        <v>90</v>
      </c>
      <c r="B86" s="33">
        <v>2</v>
      </c>
      <c r="C86" s="34" t="str">
        <f>'Competitors List'!B11</f>
        <v>Cheremetieff Igor</v>
      </c>
      <c r="D86" s="35" t="str">
        <f>'Competitors List'!C11</f>
        <v>France</v>
      </c>
      <c r="E86" s="36"/>
    </row>
    <row r="87" spans="2:5" ht="12.75">
      <c r="B87" s="39">
        <v>31</v>
      </c>
      <c r="C87" s="40">
        <f>'Competitors List'!B40</f>
        <v>0</v>
      </c>
      <c r="D87" s="14">
        <f>'Competitors List'!C40</f>
        <v>0</v>
      </c>
      <c r="E87" s="36"/>
    </row>
    <row r="88" spans="2:5" ht="12.75">
      <c r="B88" s="39">
        <v>34</v>
      </c>
      <c r="C88" s="40">
        <f>'Competitors List'!B43</f>
        <v>0</v>
      </c>
      <c r="D88" s="14">
        <f>'Competitors List'!C43</f>
        <v>0</v>
      </c>
      <c r="E88" s="36"/>
    </row>
    <row r="89" spans="2:5" ht="12.75">
      <c r="B89" s="49">
        <v>63</v>
      </c>
      <c r="C89" s="50">
        <f>'Competitors List'!B72</f>
        <v>0</v>
      </c>
      <c r="D89" s="51">
        <f>'Competitors List'!C72</f>
        <v>0</v>
      </c>
      <c r="E89" s="52"/>
    </row>
  </sheetData>
  <sheetProtection/>
  <mergeCells count="7">
    <mergeCell ref="Q3:T3"/>
    <mergeCell ref="V3:Y3"/>
    <mergeCell ref="AA3:AD5"/>
    <mergeCell ref="A1:G1"/>
    <mergeCell ref="A3:E3"/>
    <mergeCell ref="G3:J3"/>
    <mergeCell ref="L3:O3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64"/>
  <sheetViews>
    <sheetView zoomScale="75" zoomScaleNormal="75" zoomScalePageLayoutView="0" workbookViewId="0" topLeftCell="A7">
      <selection activeCell="Y15" sqref="Y15"/>
    </sheetView>
  </sheetViews>
  <sheetFormatPr defaultColWidth="11.7109375" defaultRowHeight="12.75"/>
  <cols>
    <col min="1" max="1" width="5.28125" style="0" customWidth="1"/>
    <col min="2" max="2" width="3.7109375" style="0" customWidth="1"/>
    <col min="3" max="3" width="22.421875" style="0" customWidth="1"/>
    <col min="4" max="4" width="6.8515625" style="0" customWidth="1"/>
    <col min="5" max="5" width="5.8515625" style="0" customWidth="1"/>
    <col min="6" max="6" width="11.7109375" style="0" customWidth="1"/>
    <col min="7" max="7" width="8.140625" style="0" customWidth="1"/>
    <col min="8" max="8" width="22.421875" style="0" customWidth="1"/>
    <col min="9" max="9" width="7.7109375" style="0" customWidth="1"/>
    <col min="10" max="10" width="5.8515625" style="0" customWidth="1"/>
    <col min="11" max="11" width="11.7109375" style="0" customWidth="1"/>
    <col min="12" max="12" width="7.00390625" style="0" customWidth="1"/>
    <col min="13" max="13" width="24.140625" style="0" customWidth="1"/>
    <col min="14" max="14" width="7.7109375" style="0" customWidth="1"/>
    <col min="15" max="15" width="5.8515625" style="0" customWidth="1"/>
    <col min="16" max="16" width="11.7109375" style="0" customWidth="1"/>
    <col min="17" max="17" width="8.140625" style="0" customWidth="1"/>
    <col min="18" max="18" width="22.8515625" style="0" customWidth="1"/>
    <col min="19" max="19" width="7.7109375" style="0" customWidth="1"/>
    <col min="20" max="20" width="5.8515625" style="0" customWidth="1"/>
    <col min="21" max="21" width="11.7109375" style="0" customWidth="1"/>
    <col min="22" max="22" width="7.8515625" style="0" customWidth="1"/>
    <col min="23" max="23" width="24.7109375" style="0" customWidth="1"/>
    <col min="24" max="24" width="7.7109375" style="0" customWidth="1"/>
    <col min="25" max="25" width="5.8515625" style="0" customWidth="1"/>
    <col min="26" max="26" width="11.7109375" style="0" customWidth="1"/>
    <col min="27" max="27" width="6.140625" style="0" customWidth="1"/>
    <col min="28" max="28" width="19.8515625" style="0" customWidth="1"/>
    <col min="29" max="29" width="8.421875" style="0" customWidth="1"/>
    <col min="30" max="30" width="13.57421875" style="0" customWidth="1"/>
  </cols>
  <sheetData>
    <row r="1" spans="1:29" ht="12.75">
      <c r="A1" s="98" t="s">
        <v>91</v>
      </c>
      <c r="B1" s="98"/>
      <c r="C1" s="98"/>
      <c r="D1" s="98"/>
      <c r="E1" s="98"/>
      <c r="F1" s="98"/>
      <c r="H1" s="1"/>
      <c r="I1" s="2"/>
      <c r="M1" s="1"/>
      <c r="N1" s="2"/>
      <c r="R1" s="1"/>
      <c r="S1" s="2"/>
      <c r="W1" s="1"/>
      <c r="X1" s="2"/>
      <c r="AA1" s="25"/>
      <c r="AB1" s="1"/>
      <c r="AC1" s="2"/>
    </row>
    <row r="2" spans="1:30" ht="12.75">
      <c r="A2" s="27"/>
      <c r="B2" s="28"/>
      <c r="C2" s="29"/>
      <c r="D2" s="30"/>
      <c r="E2" s="28"/>
      <c r="F2" s="28"/>
      <c r="G2" s="28"/>
      <c r="H2" s="29"/>
      <c r="I2" s="30"/>
      <c r="J2" s="28"/>
      <c r="K2" s="28"/>
      <c r="L2" s="28"/>
      <c r="M2" s="29"/>
      <c r="N2" s="30"/>
      <c r="O2" s="28"/>
      <c r="P2" s="28"/>
      <c r="Q2" s="28"/>
      <c r="R2" s="29"/>
      <c r="S2" s="30"/>
      <c r="T2" s="28"/>
      <c r="U2" s="28"/>
      <c r="V2" s="28"/>
      <c r="W2" s="29"/>
      <c r="X2" s="30"/>
      <c r="Y2" s="28"/>
      <c r="Z2" s="28"/>
      <c r="AA2" s="31"/>
      <c r="AB2" s="29"/>
      <c r="AC2" s="30"/>
      <c r="AD2" s="28"/>
    </row>
    <row r="3" spans="1:30" ht="18.75">
      <c r="A3" s="99" t="s">
        <v>10</v>
      </c>
      <c r="B3" s="99"/>
      <c r="C3" s="99"/>
      <c r="D3" s="99"/>
      <c r="E3" s="99"/>
      <c r="G3" s="96" t="s">
        <v>11</v>
      </c>
      <c r="H3" s="96"/>
      <c r="I3" s="96"/>
      <c r="J3" s="96"/>
      <c r="L3" s="96" t="s">
        <v>12</v>
      </c>
      <c r="M3" s="96"/>
      <c r="N3" s="96"/>
      <c r="O3" s="96"/>
      <c r="Q3" s="96" t="s">
        <v>13</v>
      </c>
      <c r="R3" s="96"/>
      <c r="S3" s="96"/>
      <c r="T3" s="96"/>
      <c r="V3" s="96" t="s">
        <v>14</v>
      </c>
      <c r="W3" s="96"/>
      <c r="X3" s="96"/>
      <c r="Y3" s="96"/>
      <c r="AA3" s="97" t="s">
        <v>15</v>
      </c>
      <c r="AB3" s="97"/>
      <c r="AC3" s="97"/>
      <c r="AD3" s="97"/>
    </row>
    <row r="4" spans="1:30" ht="12.75">
      <c r="A4" s="24"/>
      <c r="C4" s="1"/>
      <c r="D4" s="2"/>
      <c r="E4" s="32" t="s">
        <v>16</v>
      </c>
      <c r="G4" s="24" t="s">
        <v>17</v>
      </c>
      <c r="H4" s="1"/>
      <c r="I4" s="2"/>
      <c r="J4" s="32" t="s">
        <v>16</v>
      </c>
      <c r="L4" s="24" t="s">
        <v>20</v>
      </c>
      <c r="M4" s="1"/>
      <c r="N4" s="2"/>
      <c r="O4" s="32" t="s">
        <v>16</v>
      </c>
      <c r="R4" s="1"/>
      <c r="S4" s="2"/>
      <c r="W4" s="1"/>
      <c r="X4" s="2"/>
      <c r="AA4" s="97"/>
      <c r="AB4" s="97"/>
      <c r="AC4" s="97"/>
      <c r="AD4" s="97"/>
    </row>
    <row r="5" spans="1:30" ht="12.75">
      <c r="A5" s="24" t="s">
        <v>17</v>
      </c>
      <c r="B5" s="33">
        <v>1</v>
      </c>
      <c r="C5" s="34" t="str">
        <f>'Competitors List'!B10</f>
        <v>Sloboda Martin</v>
      </c>
      <c r="D5" s="35" t="str">
        <f>'Competitors List'!C10</f>
        <v>Germany</v>
      </c>
      <c r="E5" s="36"/>
      <c r="G5" s="37" t="s">
        <v>18</v>
      </c>
      <c r="H5" s="34" t="b">
        <f>IF(E5=1,C5,IF(E6=1,C6,IF(E7=1,C7,IF(E8=1,C8))))</f>
        <v>0</v>
      </c>
      <c r="I5" s="38" t="b">
        <f>IF(E5=1,D5,IF(E6=1,D6,IF(E7=1,D7,IF(E8=1,D8))))</f>
        <v>0</v>
      </c>
      <c r="J5" s="36"/>
      <c r="L5" s="37" t="s">
        <v>18</v>
      </c>
      <c r="M5" s="34" t="b">
        <f>IF(J5=1,H5,IF(J6=1,H6,IF(J7=1,H7)))</f>
        <v>0</v>
      </c>
      <c r="N5" s="35" t="b">
        <f>IF(J5=1,I5,IF(J6=1,I6,IF(J7=1,I7)))</f>
        <v>0</v>
      </c>
      <c r="O5" s="36"/>
      <c r="Q5" s="24" t="s">
        <v>28</v>
      </c>
      <c r="R5" s="1"/>
      <c r="S5" s="2"/>
      <c r="T5" s="32" t="s">
        <v>16</v>
      </c>
      <c r="W5" s="1"/>
      <c r="X5" s="2"/>
      <c r="AA5" s="97"/>
      <c r="AB5" s="97"/>
      <c r="AC5" s="97"/>
      <c r="AD5" s="97"/>
    </row>
    <row r="6" spans="1:30" ht="12.75">
      <c r="A6" s="24"/>
      <c r="B6" s="39">
        <v>24</v>
      </c>
      <c r="C6" s="40" t="str">
        <f>'Competitors List'!B33</f>
        <v>Bazhutov Artem</v>
      </c>
      <c r="D6" s="14" t="str">
        <f>'Competitors List'!C33</f>
        <v>Russia</v>
      </c>
      <c r="E6" s="36"/>
      <c r="G6" s="41" t="s">
        <v>23</v>
      </c>
      <c r="H6" s="42" t="b">
        <f>IF(E15=2,C15,IF(E16=2,C16,IF(E17=2,C17,IF(E18=2,C18))))</f>
        <v>0</v>
      </c>
      <c r="I6" s="14" t="b">
        <f>IF(E10=1,D10,IF(E11=1,D11,IF(E12=1,D12,IF(E13=1,D13))))</f>
        <v>0</v>
      </c>
      <c r="J6" s="36"/>
      <c r="L6" s="41" t="s">
        <v>19</v>
      </c>
      <c r="M6" s="42" t="b">
        <f>IF(J10=1,H10,IF(J11=1,H11,IF(J12=1,H12)))</f>
        <v>0</v>
      </c>
      <c r="N6" s="14" t="b">
        <f>IF(J10=1,I10,IF(J11=1,I11,IF(J12=1,I12)))</f>
        <v>0</v>
      </c>
      <c r="O6" s="36"/>
      <c r="Q6" s="37" t="s">
        <v>30</v>
      </c>
      <c r="R6" s="34" t="b">
        <f>IF(O5=1,M5,IF(O6=1,M6,IF(O7=1,M7,IF(O8=1,M8))))</f>
        <v>0</v>
      </c>
      <c r="S6" s="35" t="b">
        <f>IF(O5=1,N5,IF(O6=1,N6,IF(O7=1,N7,IF(O8=1,N8))))</f>
        <v>0</v>
      </c>
      <c r="T6" s="36"/>
      <c r="W6" s="1"/>
      <c r="X6" s="2"/>
      <c r="AA6" s="43" t="s">
        <v>16</v>
      </c>
      <c r="AB6" s="44" t="s">
        <v>6</v>
      </c>
      <c r="AC6" s="45" t="s">
        <v>21</v>
      </c>
      <c r="AD6" s="46" t="s">
        <v>22</v>
      </c>
    </row>
    <row r="7" spans="1:30" ht="12.75">
      <c r="A7" s="24"/>
      <c r="B7" s="39">
        <v>25</v>
      </c>
      <c r="C7" s="40" t="str">
        <f>'Competitors List'!B34</f>
        <v>Askarov Renat</v>
      </c>
      <c r="D7" s="14" t="str">
        <f>'Competitors List'!C34</f>
        <v>Russia</v>
      </c>
      <c r="E7" s="36"/>
      <c r="G7" s="53" t="s">
        <v>24</v>
      </c>
      <c r="H7" s="50" t="b">
        <f>IF(E20=2,C20,IF(E21=2,C21,IF(E22=2,C22,IF(E23=2,C23))))</f>
        <v>0</v>
      </c>
      <c r="I7" s="51" t="b">
        <f>IF(E20=2,D20,IF(E21=2,D21,IF(E22=2,D22,IF(E23=2,D23))))</f>
        <v>0</v>
      </c>
      <c r="J7" s="52"/>
      <c r="L7" s="41" t="s">
        <v>23</v>
      </c>
      <c r="M7" s="42" t="b">
        <f>IF(J15=2,H15,IF(J16=2,H16,IF(J17=2,H17)))</f>
        <v>0</v>
      </c>
      <c r="N7" s="14" t="b">
        <f>IF(J15=2,I15,IF(J16=2,I16,IF(J17=2,I17)))</f>
        <v>0</v>
      </c>
      <c r="O7" s="36"/>
      <c r="Q7" s="41" t="s">
        <v>32</v>
      </c>
      <c r="R7" s="42" t="b">
        <f>IF(O11=1,M11,IF(O12=1,M12,IF(O13=1,M13,IF(O14=1,M14))))</f>
        <v>0</v>
      </c>
      <c r="S7" s="14" t="b">
        <f>IF(O11=1,N11,IF(O12=1,N12,IF(O13=1,N13,IF(O14=1,N14))))</f>
        <v>0</v>
      </c>
      <c r="T7" s="36"/>
      <c r="W7" s="1"/>
      <c r="X7" s="2"/>
      <c r="AA7" s="47">
        <v>1</v>
      </c>
      <c r="AB7" s="34" t="b">
        <f>IF(Y9=1,W9,IF(Y10=1,W10,IF(Y11=1,W11,IF(Y12=1,W12))))</f>
        <v>0</v>
      </c>
      <c r="AC7" s="38" t="b">
        <f>IF(Y9=1,X9,IF(Y10=1,X10,IF(Y11=1,X11,IF(Y12=1,X12))))</f>
        <v>0</v>
      </c>
      <c r="AD7" s="48"/>
    </row>
    <row r="8" spans="1:30" ht="12.75">
      <c r="A8" s="24"/>
      <c r="B8" s="49">
        <v>48</v>
      </c>
      <c r="C8" s="50">
        <f>'Competitors List'!B57</f>
        <v>0</v>
      </c>
      <c r="D8" s="51">
        <f>'Competitors List'!C57</f>
        <v>0</v>
      </c>
      <c r="E8" s="52"/>
      <c r="H8" s="1"/>
      <c r="I8" s="2"/>
      <c r="L8" s="53" t="s">
        <v>24</v>
      </c>
      <c r="M8" s="50" t="b">
        <f>IF(J20=2,H20,IF(J21=2,H21,IF(J22=2,H22)))</f>
        <v>0</v>
      </c>
      <c r="N8" s="51" t="b">
        <f>IF(J20=2,I20,IF(J21=2,I21,IF(J22=2,I22)))</f>
        <v>0</v>
      </c>
      <c r="O8" s="52"/>
      <c r="Q8" s="41" t="s">
        <v>34</v>
      </c>
      <c r="R8" s="42" t="b">
        <f>IF(O17=2,M17,IF(O18=2,M18,IF(O19=2,M19,IF(O20=2,M20))))</f>
        <v>0</v>
      </c>
      <c r="S8" s="14" t="b">
        <f>IF(O17=2,N17,IF(O18=2,N18,IF(O19=2,N19,IF(O20=2,N20))))</f>
        <v>0</v>
      </c>
      <c r="T8" s="36"/>
      <c r="V8" s="24" t="s">
        <v>42</v>
      </c>
      <c r="W8" s="1"/>
      <c r="X8" s="2"/>
      <c r="Y8" s="32" t="s">
        <v>16</v>
      </c>
      <c r="AA8" s="54">
        <v>2</v>
      </c>
      <c r="AB8" s="40" t="b">
        <f>IF(Y9=2,W9,IF(Y10=2,W10,IF(Y11=2,W11,IF(Y12=2,W12))))</f>
        <v>0</v>
      </c>
      <c r="AC8" s="60" t="b">
        <f>IF(Y9=2,X9,IF(Y10=2,X10,IF(Y11=2,X11,IF(Y12=2,X12))))</f>
        <v>0</v>
      </c>
      <c r="AD8" s="55"/>
    </row>
    <row r="9" spans="1:30" ht="12.75">
      <c r="A9" s="24"/>
      <c r="C9" s="1"/>
      <c r="D9" s="2"/>
      <c r="E9" s="32" t="s">
        <v>16</v>
      </c>
      <c r="G9" s="24" t="s">
        <v>25</v>
      </c>
      <c r="H9" s="1"/>
      <c r="I9" s="2"/>
      <c r="J9" s="32" t="s">
        <v>16</v>
      </c>
      <c r="M9" s="1"/>
      <c r="N9" s="2"/>
      <c r="Q9" s="53" t="s">
        <v>36</v>
      </c>
      <c r="R9" s="50" t="b">
        <f>IF(O23=2,M23,IF(O24=2,M24,IF(O25=2,M25,IF(O26=2,M26))))</f>
        <v>0</v>
      </c>
      <c r="S9" s="51" t="b">
        <f>IF(O23=2,N23,IF(O24=2,N24,IF(O25=2,N25,IF(O26=2,N26))))</f>
        <v>0</v>
      </c>
      <c r="T9" s="52"/>
      <c r="V9" s="33" t="s">
        <v>44</v>
      </c>
      <c r="W9" s="34" t="b">
        <f>IF(T6=1,R6,IF(T7=1,R7,IF(T8=1,R8,IF(T9=1,R9))))</f>
        <v>0</v>
      </c>
      <c r="X9" s="35" t="b">
        <f>IF(T6=1,S6,IF(T7=1,S7,IF(T8=1,S8,IF(T9=1,S9))))</f>
        <v>0</v>
      </c>
      <c r="Y9" s="36"/>
      <c r="AA9" s="54">
        <v>3</v>
      </c>
      <c r="AB9" s="40" t="b">
        <f>IF(Y9=3,W9,IF(Y10=3,W10,IF(Y11=3,W11,IF(Y12=3,W12))))</f>
        <v>0</v>
      </c>
      <c r="AC9" s="60" t="b">
        <f>IF(Y9=3,X9,IF(Y10=3,X10,IF(Y11=3,X11,IF(Y12=3,X12))))</f>
        <v>0</v>
      </c>
      <c r="AD9" s="55"/>
    </row>
    <row r="10" spans="1:30" ht="12.75">
      <c r="A10" s="24" t="s">
        <v>25</v>
      </c>
      <c r="B10" s="33">
        <v>12</v>
      </c>
      <c r="C10" s="34" t="str">
        <f>'Competitors List'!B21</f>
        <v>Tsokolov Alexey</v>
      </c>
      <c r="D10" s="35" t="str">
        <f>'Competitors List'!C21</f>
        <v>Russia</v>
      </c>
      <c r="E10" s="36"/>
      <c r="G10" s="37" t="s">
        <v>26</v>
      </c>
      <c r="H10" s="34" t="b">
        <f>IF(E5=2,C5,IF(E6=2,C6,IF(E7=2,C7,IF(E8=2,C8))))</f>
        <v>0</v>
      </c>
      <c r="I10" s="35" t="b">
        <f>IF(E5=2,D5,IF(E6=2,D6,IF(E7=2,D7,IF(E8=2,D8))))</f>
        <v>0</v>
      </c>
      <c r="J10" s="36"/>
      <c r="L10" s="24" t="s">
        <v>38</v>
      </c>
      <c r="M10" s="1"/>
      <c r="N10" s="2"/>
      <c r="O10" s="32" t="s">
        <v>16</v>
      </c>
      <c r="R10" s="1"/>
      <c r="S10" s="2"/>
      <c r="V10" s="39" t="s">
        <v>46</v>
      </c>
      <c r="W10" s="42" t="b">
        <f>IF(T12=1,R12,IF(T13=1,R13,IF(T14=1,R14,IF(T15=1,R15))))</f>
        <v>0</v>
      </c>
      <c r="X10" s="14" t="b">
        <f>IF(T12=1,S12,IF(T13=1,S13,IF(T14=1,S14,IF(T15=1,S15))))</f>
        <v>0</v>
      </c>
      <c r="Y10" s="36"/>
      <c r="AA10" s="54">
        <v>4</v>
      </c>
      <c r="AB10" s="40" t="b">
        <f>IF(Y9=4,W9,IF(Y10=4,W10,IF(Y11=4,W11,IF(Y12=4,W12))))</f>
        <v>0</v>
      </c>
      <c r="AC10" s="60" t="b">
        <f>IF(Y9=4,X9,IF(Y10=4,X10,IF(Y11=4,X11,IF(Y12=4,X12))))</f>
        <v>0</v>
      </c>
      <c r="AD10" s="55"/>
    </row>
    <row r="11" spans="1:30" ht="12.75">
      <c r="A11" s="24"/>
      <c r="B11" s="39">
        <v>13</v>
      </c>
      <c r="C11" s="40" t="str">
        <f>'Competitors List'!B22</f>
        <v>Islamov Denis</v>
      </c>
      <c r="D11" s="14" t="str">
        <f>'Competitors List'!C22</f>
        <v>Russia</v>
      </c>
      <c r="E11" s="36"/>
      <c r="G11" s="41" t="s">
        <v>29</v>
      </c>
      <c r="H11" s="42" t="b">
        <f>IF(E15=1,C15,IF(E16=1,C16,IF(E17=1,C17,IF(E18=1,C18))))</f>
        <v>0</v>
      </c>
      <c r="I11" s="14" t="b">
        <f>IF(E15=1,D15,IF(E16=1,D16,IF(E17=1,D17,IF(E18=1,D18))))</f>
        <v>0</v>
      </c>
      <c r="J11" s="36"/>
      <c r="L11" s="37" t="s">
        <v>26</v>
      </c>
      <c r="M11" s="34" t="b">
        <f>IF(J5=2,H5,IF(J6=2,H6,IF(J7=2,H7)))</f>
        <v>0</v>
      </c>
      <c r="N11" s="35" t="b">
        <f>IF(J5=2,I5,IF(J6=2,I6,IF(J7=2,I7)))</f>
        <v>0</v>
      </c>
      <c r="O11" s="36"/>
      <c r="Q11" s="24" t="s">
        <v>60</v>
      </c>
      <c r="R11" s="1"/>
      <c r="S11" s="2"/>
      <c r="T11" s="32" t="s">
        <v>16</v>
      </c>
      <c r="V11" s="39" t="s">
        <v>48</v>
      </c>
      <c r="W11" s="42" t="b">
        <f>IF(T6=2,R6,IF(T7=2,R7,IF(T8=2,R8,IF(T9=2,R9))))</f>
        <v>0</v>
      </c>
      <c r="X11" s="14" t="b">
        <f>IF(T6=2,S6,IF(T7=2,S7,IF(T8=2,S8,IF(T9=2,S9))))</f>
        <v>0</v>
      </c>
      <c r="Y11" s="36"/>
      <c r="AA11" s="54">
        <v>5</v>
      </c>
      <c r="AB11" s="40" t="b">
        <f>IF(Y17=1,W17,IF(Y18=1,W18,IF(Y19=1,W19,IF(Y20=1,W20))))</f>
        <v>0</v>
      </c>
      <c r="AC11" s="60" t="b">
        <f>IF(Y17=1,X17,IF(Y18=1,X18,IF(Y19=1,X19,IF(Y20=1,X20))))</f>
        <v>0</v>
      </c>
      <c r="AD11" s="55"/>
    </row>
    <row r="12" spans="1:30" ht="12.75">
      <c r="A12" s="24"/>
      <c r="B12" s="39">
        <v>36</v>
      </c>
      <c r="C12" s="40">
        <f>'Competitors List'!B45</f>
        <v>0</v>
      </c>
      <c r="D12" s="14">
        <f>'Competitors List'!C45</f>
        <v>0</v>
      </c>
      <c r="E12" s="36"/>
      <c r="G12" s="53" t="s">
        <v>31</v>
      </c>
      <c r="H12" s="50" t="b">
        <f>IF(E20=1,C20,IF(E21=1,C21,IF(E22=1,C22,IF(E23=1,C23))))</f>
        <v>0</v>
      </c>
      <c r="I12" s="51" t="b">
        <f>IF(E20=1,D20,IF(E21=1,D21,IF(E22=1,D22,IF(E23=1,D23))))</f>
        <v>0</v>
      </c>
      <c r="J12" s="52"/>
      <c r="L12" s="41" t="s">
        <v>27</v>
      </c>
      <c r="M12" s="40" t="b">
        <f>IF(J10=2,H10,IF(J11=2,H11,IF(J12=2,H12)))</f>
        <v>0</v>
      </c>
      <c r="N12" s="14" t="b">
        <f>IF(J10=2,I10,IF(J11=2,I11,IF(J12=2,I12)))</f>
        <v>0</v>
      </c>
      <c r="O12" s="36"/>
      <c r="Q12" s="37" t="s">
        <v>63</v>
      </c>
      <c r="R12" s="34" t="b">
        <f>IF(O5=2,M5,IF(O6=2,M6,IF(O7=2,M7,IF(O8=2,M8))))</f>
        <v>0</v>
      </c>
      <c r="S12" s="35" t="b">
        <f>IF(O5=2,N5,IF(O6=2,N6,IF(O7=2,N7,IF(O8=2,N8))))</f>
        <v>0</v>
      </c>
      <c r="T12" s="36"/>
      <c r="V12" s="49" t="s">
        <v>50</v>
      </c>
      <c r="W12" s="50" t="b">
        <f>IF(T12=2,R12,IF(T13=2,R13,IF(T14=2,R14,IF(T15=2,R15))))</f>
        <v>0</v>
      </c>
      <c r="X12" s="51" t="b">
        <f>IF(T12=2,S12,IF(T13=2,S13,IF(T14=2,S14,IF(T15=2,S15))))</f>
        <v>0</v>
      </c>
      <c r="Y12" s="52"/>
      <c r="AA12" s="54">
        <v>6</v>
      </c>
      <c r="AB12" s="40" t="b">
        <f>IF(Y17=2,W17,IF(Y18=2,W18,IF(Y19=2,W19,IF(Y20=2,W20))))</f>
        <v>0</v>
      </c>
      <c r="AC12" s="60" t="b">
        <f>IF(Y17=2,X17,IF(Y18=2,X18,IF(Y19=2,X19,IF(Y20=2,X20))))</f>
        <v>0</v>
      </c>
      <c r="AD12" s="55"/>
    </row>
    <row r="13" spans="1:30" ht="12.75">
      <c r="A13" s="24"/>
      <c r="B13" s="49">
        <v>37</v>
      </c>
      <c r="C13" s="50">
        <f>'Competitors List'!B46</f>
        <v>0</v>
      </c>
      <c r="D13" s="51">
        <f>'Competitors List'!C46</f>
        <v>0</v>
      </c>
      <c r="E13" s="52"/>
      <c r="H13" s="1"/>
      <c r="I13" s="2"/>
      <c r="L13" s="41" t="s">
        <v>29</v>
      </c>
      <c r="M13" s="40" t="b">
        <f>IF(J15=1,H15,IF(J16=1,H16,IF(J17=1,H17)))</f>
        <v>0</v>
      </c>
      <c r="N13" s="14" t="b">
        <f>IF(J15=1,I15,IF(J16=1,I16,IF(J17=1,I17)))</f>
        <v>0</v>
      </c>
      <c r="O13" s="36"/>
      <c r="Q13" s="41" t="s">
        <v>66</v>
      </c>
      <c r="R13" s="40" t="b">
        <f>IF(O11=2,M11,IF(O12=2,M12,IF(O13=2,M13,IF(O14=2,M14))))</f>
        <v>0</v>
      </c>
      <c r="S13" s="14" t="b">
        <f>IF(O11=2,N11,IF(O12=2,N12,IF(O13=2,N13,IF(O14=2,N14))))</f>
        <v>0</v>
      </c>
      <c r="T13" s="36"/>
      <c r="W13" s="1"/>
      <c r="X13" s="2"/>
      <c r="AA13" s="54">
        <v>7</v>
      </c>
      <c r="AB13" s="40" t="b">
        <f>IF(Y17=3,W17,IF(Y18=3,W18,IF(Y19=3,W19,IF(Y20=3,W20))))</f>
        <v>0</v>
      </c>
      <c r="AC13" s="60" t="b">
        <f>IF(Y17=3,X17,IF(Y18=3,X18,IF(Y19=3,X19,IF(Y20=3,X20))))</f>
        <v>0</v>
      </c>
      <c r="AD13" s="55"/>
    </row>
    <row r="14" spans="1:30" ht="12.75">
      <c r="A14" s="24"/>
      <c r="C14" s="1"/>
      <c r="D14" s="2"/>
      <c r="E14" s="32" t="s">
        <v>16</v>
      </c>
      <c r="G14" s="24" t="s">
        <v>33</v>
      </c>
      <c r="H14" s="1"/>
      <c r="I14" s="2"/>
      <c r="J14" s="32" t="s">
        <v>16</v>
      </c>
      <c r="L14" s="53" t="s">
        <v>31</v>
      </c>
      <c r="M14" s="50" t="b">
        <f>IF(J20=1,H20,IF(J21=1,H21,IF(J22=1,H22)))</f>
        <v>0</v>
      </c>
      <c r="N14" s="51" t="b">
        <f>IF(J20=1,I20,IF(J21=1,I21,IF(J22=1,I22)))</f>
        <v>0</v>
      </c>
      <c r="O14" s="52"/>
      <c r="Q14" s="41" t="s">
        <v>69</v>
      </c>
      <c r="R14" s="40" t="b">
        <f>IF(O17=1,M17,IF(O18=1,M18,IF(O19=1,M19,IF(O20=1,M20))))</f>
        <v>0</v>
      </c>
      <c r="S14" s="14" t="b">
        <f>IF(O17=1,N17,IF(O18=1,N18,IF(O19=1,N19,IF(O20=1,N20))))</f>
        <v>0</v>
      </c>
      <c r="T14" s="36"/>
      <c r="W14" s="1"/>
      <c r="X14" s="2"/>
      <c r="AA14" s="57">
        <v>8</v>
      </c>
      <c r="AB14" s="50" t="b">
        <f>IF(Y17=4,W17,IF(Y18=4,W18,IF(Y19=4,W19,IF(Y20=4,W20))))</f>
        <v>0</v>
      </c>
      <c r="AC14" s="58" t="b">
        <f>IF(Y17=4,X17,IF(Y18=4,X18,IF(Y19=4,X19,IF(Y20=4,X20))))</f>
        <v>0</v>
      </c>
      <c r="AD14" s="59"/>
    </row>
    <row r="15" spans="1:30" ht="12.75">
      <c r="A15" s="24" t="s">
        <v>33</v>
      </c>
      <c r="B15" s="33">
        <v>6</v>
      </c>
      <c r="C15" s="34" t="str">
        <f>'Competitors List'!B15</f>
        <v>Ryazantsev Kirill</v>
      </c>
      <c r="D15" s="35" t="str">
        <f>'Competitors List'!C15</f>
        <v>Russia</v>
      </c>
      <c r="E15" s="36"/>
      <c r="G15" s="37" t="s">
        <v>19</v>
      </c>
      <c r="H15" s="34" t="b">
        <f>IF(E10=1,C10,IF(E11=1,C11,IF(E12=1,C12,IF(E13=1,C13))))</f>
        <v>0</v>
      </c>
      <c r="I15" s="35" t="b">
        <f>IF(E10=1,D10,IF(E11=1,D11,IF(E12=1,D12,IF(E13=1,D13))))</f>
        <v>0</v>
      </c>
      <c r="J15" s="36"/>
      <c r="M15" s="1"/>
      <c r="N15" s="2"/>
      <c r="Q15" s="53" t="s">
        <v>72</v>
      </c>
      <c r="R15" s="50" t="b">
        <f>IF(O23=1,M23,IF(O24=1,M24,IF(O25=1,M25,IF(O26=1,M26))))</f>
        <v>0</v>
      </c>
      <c r="S15" s="51" t="b">
        <f>IF(O23=1,N23,IF(O24=1,N24,IF(O25=1,N25,IF(O26=1,N26))))</f>
        <v>0</v>
      </c>
      <c r="T15" s="52"/>
      <c r="W15" s="1"/>
      <c r="X15" s="2"/>
      <c r="AA15" s="47">
        <v>9</v>
      </c>
      <c r="AB15" s="34" t="b">
        <f>IF(O5=3,M5,IF(O6=3,M6,IF(O7=3,M7,IF(O8=3,M8))))</f>
        <v>0</v>
      </c>
      <c r="AC15" s="38" t="b">
        <f>IF(O5=3,N5,IF(O6=3,N6,IF(O7=3,N7,IF(O8=3,N8))))</f>
        <v>0</v>
      </c>
      <c r="AD15" s="48"/>
    </row>
    <row r="16" spans="1:30" ht="12.75">
      <c r="A16" s="24"/>
      <c r="B16" s="39">
        <v>19</v>
      </c>
      <c r="C16" s="40" t="str">
        <f>'Competitors List'!B28</f>
        <v>Estrada-Betancourt Anton</v>
      </c>
      <c r="D16" s="14" t="str">
        <f>'Competitors List'!C28</f>
        <v>Ukrain</v>
      </c>
      <c r="E16" s="36"/>
      <c r="G16" s="41" t="s">
        <v>35</v>
      </c>
      <c r="H16" s="42" t="b">
        <f>IF(E25=1,C25,IF(E26=1,C26,IF(E27=1,C27,IF(E28=1,C28))))</f>
        <v>0</v>
      </c>
      <c r="I16" s="14" t="b">
        <f>IF(E25=1,D25,IF(E26=1,D26,IF(E27=1,D27,IF(E28=1,D28))))</f>
        <v>0</v>
      </c>
      <c r="J16" s="36"/>
      <c r="L16" s="24" t="s">
        <v>54</v>
      </c>
      <c r="M16" s="1"/>
      <c r="N16" s="2"/>
      <c r="O16" s="32" t="s">
        <v>16</v>
      </c>
      <c r="R16" s="1"/>
      <c r="S16" s="2"/>
      <c r="V16" s="24" t="s">
        <v>61</v>
      </c>
      <c r="W16" s="1"/>
      <c r="X16" s="2"/>
      <c r="Y16" s="32" t="s">
        <v>16</v>
      </c>
      <c r="AA16" s="54">
        <v>9</v>
      </c>
      <c r="AB16" s="40" t="b">
        <f>IF(O11=3,M11,IF(O12=3,M12,IF(O13=3,M13,IF(O14=3,M14))))</f>
        <v>0</v>
      </c>
      <c r="AC16" s="60" t="b">
        <f>IF(O11=3,N11,IF(O12=3,N12,IF(O13=3,N13,IF(O14=3,N14))))</f>
        <v>0</v>
      </c>
      <c r="AD16" s="55"/>
    </row>
    <row r="17" spans="1:30" ht="12.75">
      <c r="A17" s="24"/>
      <c r="B17" s="39">
        <v>30</v>
      </c>
      <c r="C17" s="40" t="str">
        <f>'Competitors List'!B39</f>
        <v>Yashin Danya</v>
      </c>
      <c r="D17" s="14" t="str">
        <f>'Competitors List'!C39</f>
        <v>Russia</v>
      </c>
      <c r="E17" s="36"/>
      <c r="G17" s="53" t="s">
        <v>45</v>
      </c>
      <c r="H17" s="50" t="b">
        <f>IF(E30=2,C30,IF(E31=2,C31,IF(E32=2,C32,IF(E33=2,C33))))</f>
        <v>0</v>
      </c>
      <c r="I17" s="51" t="b">
        <f>IF(E30=2,D30,IF(E31=2,D31,IF(E32=2,D32,IF(E33=2,D33))))</f>
        <v>0</v>
      </c>
      <c r="J17" s="52"/>
      <c r="L17" s="37" t="s">
        <v>35</v>
      </c>
      <c r="M17" s="34" t="b">
        <f>IF(J25=1,H25,IF(J26=1,H26,IF(J27=1,H27)))</f>
        <v>0</v>
      </c>
      <c r="N17" s="35" t="b">
        <f>IF(J25=1,I25,IF(J26=1,I26,IF(J27=1,I27)))</f>
        <v>0</v>
      </c>
      <c r="O17" s="36"/>
      <c r="R17" s="1"/>
      <c r="S17" s="2"/>
      <c r="V17" s="33" t="s">
        <v>64</v>
      </c>
      <c r="W17" s="34" t="b">
        <f>IF(T6=3,R6,IF(T7=3,R7,IF(T8=3,R8,IF(T9=3,R9))))</f>
        <v>0</v>
      </c>
      <c r="X17" s="35" t="b">
        <f>IF(T6=3,S6,IF(T7=3,S7,IF(T8=3,S8,IF(T9=3,S9))))</f>
        <v>0</v>
      </c>
      <c r="Y17" s="36"/>
      <c r="AA17" s="54">
        <v>9</v>
      </c>
      <c r="AB17" s="40" t="b">
        <f>IF(O17=3,M17,IF(O18=3,M18,IF(O19=3,M19,IF(O20=3,M20))))</f>
        <v>0</v>
      </c>
      <c r="AC17" s="60" t="b">
        <f>IF(O17=3,N17,IF(O18=3,N18,IF(O19=3,N19,IF(O20=3,N20))))</f>
        <v>0</v>
      </c>
      <c r="AD17" s="55"/>
    </row>
    <row r="18" spans="1:30" ht="12.75">
      <c r="A18" s="24"/>
      <c r="B18" s="49">
        <v>43</v>
      </c>
      <c r="C18" s="50">
        <f>'Competitors List'!B52</f>
        <v>0</v>
      </c>
      <c r="D18" s="51">
        <f>'Competitors List'!C52</f>
        <v>0</v>
      </c>
      <c r="E18" s="52"/>
      <c r="H18" s="1"/>
      <c r="I18" s="2"/>
      <c r="L18" s="41" t="s">
        <v>37</v>
      </c>
      <c r="M18" s="42" t="b">
        <f>IF(J30=1,H30,IF(J31=1,H31,IF(J32=1,H32)))</f>
        <v>0</v>
      </c>
      <c r="N18" s="14" t="b">
        <f>IF(J30=1,I30,IF(J31=1,I31,IF(J32=1,I32)))</f>
        <v>0</v>
      </c>
      <c r="O18" s="36"/>
      <c r="R18" s="1"/>
      <c r="S18" s="2"/>
      <c r="V18" s="39" t="s">
        <v>67</v>
      </c>
      <c r="W18" s="40" t="b">
        <f>IF(T12=3,R12,IF(T13=3,R13,IF(T14=3,R14,IF(T15=3,R15))))</f>
        <v>0</v>
      </c>
      <c r="X18" s="14" t="b">
        <f>IF(T12=3,S12,IF(T13=3,S13,IF(T14=3,S14,IF(T15=3,S15))))</f>
        <v>0</v>
      </c>
      <c r="Y18" s="36"/>
      <c r="AA18" s="57">
        <v>9</v>
      </c>
      <c r="AB18" s="50" t="b">
        <f>IF(O23=3,M23,IF(O24=3,M24,IF(O25=3,M25,IF(O26=3,M26))))</f>
        <v>0</v>
      </c>
      <c r="AC18" s="58" t="b">
        <f>IF(O23=3,N23,IF(O24=3,N24,IF(O25=3,N25,IF(O26=3,N26))))</f>
        <v>0</v>
      </c>
      <c r="AD18" s="59"/>
    </row>
    <row r="19" spans="1:30" ht="12.75">
      <c r="A19" s="24"/>
      <c r="C19" s="1"/>
      <c r="D19" s="2"/>
      <c r="E19" s="32" t="s">
        <v>16</v>
      </c>
      <c r="G19" s="24" t="s">
        <v>41</v>
      </c>
      <c r="H19" s="1"/>
      <c r="I19" s="2"/>
      <c r="J19" s="32" t="s">
        <v>16</v>
      </c>
      <c r="L19" s="41" t="s">
        <v>39</v>
      </c>
      <c r="M19" s="42" t="b">
        <f>IF(J35=2,H35,IF(J36=2,H36,IF(J37=2,H37)))</f>
        <v>0</v>
      </c>
      <c r="N19" s="14" t="b">
        <f>IF(J35=2,I35,IF(J36=2,I36,IF(J37=2,I37)))</f>
        <v>0</v>
      </c>
      <c r="O19" s="36"/>
      <c r="R19" s="1"/>
      <c r="S19" s="2"/>
      <c r="V19" s="39" t="s">
        <v>70</v>
      </c>
      <c r="W19" s="40" t="b">
        <f>IF(T6=4,R6,IF(T7=4,R7,IF(T8=4,R8,IF(T9=4,R9))))</f>
        <v>0</v>
      </c>
      <c r="X19" s="14" t="b">
        <f>IF(T6=4,S6,IF(T7=4,S7,IF(T8=4,S8,IF(T9=4,S9))))</f>
        <v>0</v>
      </c>
      <c r="Y19" s="36"/>
      <c r="AA19" s="47">
        <v>13</v>
      </c>
      <c r="AB19" s="34" t="b">
        <f>IF(O5=4,M5,IF(O6=4,M6,IF(O7=4,M7,IF(O8=4,M8))))</f>
        <v>0</v>
      </c>
      <c r="AC19" s="38" t="b">
        <f>IF(O5=4,N5,IF(O6=4,N6,IF(O7=4,N7,IF(O8=4,N8))))</f>
        <v>0</v>
      </c>
      <c r="AD19" s="48"/>
    </row>
    <row r="20" spans="1:30" ht="12.75">
      <c r="A20" s="24" t="s">
        <v>41</v>
      </c>
      <c r="B20" s="33">
        <v>7</v>
      </c>
      <c r="C20" s="34" t="str">
        <f>'Competitors List'!B16</f>
        <v>Gordin Roman</v>
      </c>
      <c r="D20" s="35" t="str">
        <f>'Competitors List'!C16</f>
        <v>Russia</v>
      </c>
      <c r="E20" s="36"/>
      <c r="G20" s="37" t="s">
        <v>27</v>
      </c>
      <c r="H20" s="34" t="b">
        <f>IF(E10=2,C10,IF(E11=2,C11,IF(E12=2,C12,IF(E13=2,C13))))</f>
        <v>0</v>
      </c>
      <c r="I20" s="35" t="b">
        <f>IF(E10=2,D10,IF(E11=2,D11,IF(E12=2,D12,IF(E13=2,D13))))</f>
        <v>0</v>
      </c>
      <c r="J20" s="36"/>
      <c r="L20" s="53" t="s">
        <v>40</v>
      </c>
      <c r="M20" s="50" t="b">
        <f>IF(J40=2,H40,IF(J41=2,H41,IF(J42=2,H42)))</f>
        <v>0</v>
      </c>
      <c r="N20" s="51" t="b">
        <f>IF(J40=2,I40,IF(J41=2,I41,IF(J42=2,I42)))</f>
        <v>0</v>
      </c>
      <c r="O20" s="52"/>
      <c r="R20" s="1"/>
      <c r="S20" s="2"/>
      <c r="V20" s="49" t="s">
        <v>73</v>
      </c>
      <c r="W20" s="50" t="b">
        <f>IF(T12=4,R12,IF(T13=4,R13,IF(T14=4,R14,IF(T15=4,R15))))</f>
        <v>0</v>
      </c>
      <c r="X20" s="51" t="b">
        <f>IF(T12=4,S12,IF(T13=4,S13,IF(T14=4,S14,IF(T15=4,S15))))</f>
        <v>0</v>
      </c>
      <c r="Y20" s="52"/>
      <c r="AA20" s="54">
        <v>13</v>
      </c>
      <c r="AB20" s="40" t="b">
        <f>IF(O11=4,M11,IF(O12=4,M12,IF(O13=4,M13,IF(O14=4,M14))))</f>
        <v>0</v>
      </c>
      <c r="AC20" s="60" t="b">
        <f>IF(O11=4,N11,IF(O12=4,N12,IF(O13=4,N13,IF(O14=4,N14))))</f>
        <v>0</v>
      </c>
      <c r="AD20" s="55"/>
    </row>
    <row r="21" spans="1:30" ht="12.75">
      <c r="A21" s="24"/>
      <c r="B21" s="39">
        <v>18</v>
      </c>
      <c r="C21" s="40" t="str">
        <f>'Competitors List'!B27</f>
        <v>Tyagur Timofey</v>
      </c>
      <c r="D21" s="14" t="str">
        <f>'Competitors List'!C27</f>
        <v>Russia</v>
      </c>
      <c r="E21" s="36"/>
      <c r="G21" s="41" t="s">
        <v>43</v>
      </c>
      <c r="H21" s="42" t="b">
        <f>IF(E25=2,C25,IF(E26=2,C26,IF(E27=2,C27,IF(E28=2,C28))))</f>
        <v>0</v>
      </c>
      <c r="I21" s="14" t="b">
        <f>IF(E25=2,D25,IF(E26=2,D26,IF(E27=2,D27,IF(E28=2,D28))))</f>
        <v>0</v>
      </c>
      <c r="J21" s="36"/>
      <c r="M21" s="1"/>
      <c r="N21" s="2"/>
      <c r="R21" s="1"/>
      <c r="S21" s="2"/>
      <c r="W21" s="1"/>
      <c r="X21" s="2"/>
      <c r="AA21" s="54">
        <v>13</v>
      </c>
      <c r="AB21" s="40" t="b">
        <f>IF(O17=4,M17,IF(O18=4,M18,IF(O19=4,M19,IF(O20=4,M20))))</f>
        <v>0</v>
      </c>
      <c r="AC21" s="60" t="b">
        <f>IF(O17=4,N17,IF(O18=4,N18,IF(O19=4,N19,IF(O20=4,N20))))</f>
        <v>0</v>
      </c>
      <c r="AD21" s="55"/>
    </row>
    <row r="22" spans="1:30" ht="12.75">
      <c r="A22" s="24"/>
      <c r="B22" s="39">
        <v>31</v>
      </c>
      <c r="C22" s="40">
        <f>'Competitors List'!B40</f>
        <v>0</v>
      </c>
      <c r="D22" s="14">
        <f>'Competitors List'!C40</f>
        <v>0</v>
      </c>
      <c r="E22" s="36"/>
      <c r="G22" s="53" t="s">
        <v>37</v>
      </c>
      <c r="H22" s="50" t="b">
        <f>IF(E30=1,C30,IF(E31=1,C31,IF(E32=1,C32,IF(E33=1,C33))))</f>
        <v>0</v>
      </c>
      <c r="I22" s="51" t="b">
        <f>IF(E30=1,D30,IF(E31=1,D31,IF(E32=1,D32,IF(E33=1,D33))))</f>
        <v>0</v>
      </c>
      <c r="J22" s="52"/>
      <c r="L22" s="24" t="s">
        <v>75</v>
      </c>
      <c r="M22" s="1"/>
      <c r="N22" s="2"/>
      <c r="O22" s="32" t="s">
        <v>16</v>
      </c>
      <c r="R22" s="1"/>
      <c r="S22" s="2"/>
      <c r="W22" s="1"/>
      <c r="X22" s="2"/>
      <c r="AA22" s="57">
        <v>13</v>
      </c>
      <c r="AB22" s="50" t="b">
        <f>IF(O23=4,M23,IF(O24=4,M24,IF(O25=4,M25,IF(O26=4,M26))))</f>
        <v>0</v>
      </c>
      <c r="AC22" s="58" t="b">
        <f>IF(O23=4,N23,IF(O24=4,N24,IF(O25=4,N25,IF(O26=4,N26))))</f>
        <v>0</v>
      </c>
      <c r="AD22" s="59"/>
    </row>
    <row r="23" spans="1:30" ht="12.75">
      <c r="A23" s="24"/>
      <c r="B23" s="49">
        <v>42</v>
      </c>
      <c r="C23" s="50">
        <f>'Competitors List'!B51</f>
        <v>0</v>
      </c>
      <c r="D23" s="51">
        <f>'Competitors List'!C51</f>
        <v>0</v>
      </c>
      <c r="E23" s="52"/>
      <c r="H23" s="1"/>
      <c r="I23" s="2"/>
      <c r="L23" s="37" t="s">
        <v>43</v>
      </c>
      <c r="M23" s="34" t="b">
        <f>IF(J25=2,H25,IF(J26=2,H26,IF(J27=2,H27)))</f>
        <v>0</v>
      </c>
      <c r="N23" s="35" t="b">
        <f>IF(J25=2,I25,IF(J26=2,I26,IF(J27=2,I27)))</f>
        <v>0</v>
      </c>
      <c r="O23" s="36"/>
      <c r="R23" s="1"/>
      <c r="S23" s="2"/>
      <c r="W23" s="1"/>
      <c r="X23" s="2"/>
      <c r="AA23" s="47">
        <v>17</v>
      </c>
      <c r="AB23" s="34" t="b">
        <f>IF(J5=3,H5,IF(J6=3,H6,IF(J7=3,H7)))</f>
        <v>0</v>
      </c>
      <c r="AC23" s="38" t="b">
        <f>IF(J5=3,I5,IF(J6=3,I6,IF(J7=3,I7)))</f>
        <v>0</v>
      </c>
      <c r="AD23" s="48"/>
    </row>
    <row r="24" spans="1:30" ht="12.75">
      <c r="A24" s="24"/>
      <c r="C24" s="1"/>
      <c r="D24" s="2"/>
      <c r="E24" s="32" t="s">
        <v>16</v>
      </c>
      <c r="G24" s="24" t="s">
        <v>51</v>
      </c>
      <c r="H24" s="1"/>
      <c r="I24" s="2"/>
      <c r="J24" s="32" t="s">
        <v>16</v>
      </c>
      <c r="L24" s="41" t="s">
        <v>45</v>
      </c>
      <c r="M24" s="40" t="b">
        <f>IF(J30=2,H30,IF(J31=2,H31,IF(J32=2,H32)))</f>
        <v>0</v>
      </c>
      <c r="N24" s="14" t="b">
        <f>IF(J30=2,I30,IF(J31=2,I31,IF(J32=2,I32)))</f>
        <v>0</v>
      </c>
      <c r="O24" s="36"/>
      <c r="R24" s="1"/>
      <c r="S24" s="2"/>
      <c r="W24" s="1"/>
      <c r="X24" s="2"/>
      <c r="AA24" s="54">
        <v>17</v>
      </c>
      <c r="AB24" s="40" t="b">
        <f>IF(J10=3,H10,IF(J11=3,H11,IF(J12=3,H12)))</f>
        <v>0</v>
      </c>
      <c r="AC24" s="60" t="b">
        <f>IF(J10=3,I10,IF(J11=3,I11,IF(J12=3,I12)))</f>
        <v>0</v>
      </c>
      <c r="AD24" s="55"/>
    </row>
    <row r="25" spans="1:30" ht="12.75">
      <c r="A25" s="24" t="s">
        <v>51</v>
      </c>
      <c r="B25" s="33">
        <v>9</v>
      </c>
      <c r="C25" s="34" t="str">
        <f>'Competitors List'!B18</f>
        <v>Meleshkevich Viktor</v>
      </c>
      <c r="D25" s="35" t="str">
        <f>'Competitors List'!C18</f>
        <v>Russia</v>
      </c>
      <c r="E25" s="36"/>
      <c r="G25" s="37" t="s">
        <v>47</v>
      </c>
      <c r="H25" s="34" t="b">
        <f>IF(E35=1,C35,IF(E36=1,C36,IF(E37=1,C37,IF(E38=1,C38))))</f>
        <v>0</v>
      </c>
      <c r="I25" s="35" t="b">
        <f>IF(E35=1,D35,IF(E36=1,D36,IF(E37=1,D37,IF(E38=1,D38))))</f>
        <v>0</v>
      </c>
      <c r="J25" s="36"/>
      <c r="L25" s="41" t="s">
        <v>47</v>
      </c>
      <c r="M25" s="40" t="b">
        <f>IF(J35=1,H35,IF(J36=1,H36,IF(J37=1,H37)))</f>
        <v>0</v>
      </c>
      <c r="N25" s="14" t="b">
        <f>IF(J35=1,I35,IF(J36=1,I36,IF(J37=1,I37)))</f>
        <v>0</v>
      </c>
      <c r="O25" s="36"/>
      <c r="R25" s="1"/>
      <c r="S25" s="2"/>
      <c r="W25" s="1"/>
      <c r="X25" s="2"/>
      <c r="AA25" s="54">
        <v>17</v>
      </c>
      <c r="AB25" s="40" t="b">
        <f>IF(J15=3,H15,IF(J16=3,H16,IF(J17=3,H17)))</f>
        <v>0</v>
      </c>
      <c r="AC25" s="60" t="b">
        <f>IF(J15=3,I15,IF(J16=3,I16,IF(J17=3,I17)))</f>
        <v>0</v>
      </c>
      <c r="AD25" s="55"/>
    </row>
    <row r="26" spans="1:30" ht="12.75">
      <c r="A26" s="24"/>
      <c r="B26" s="39">
        <v>16</v>
      </c>
      <c r="C26" s="40" t="str">
        <f>'Competitors List'!B25</f>
        <v>Gulyagin Alexey</v>
      </c>
      <c r="D26" s="14" t="str">
        <f>'Competitors List'!C25</f>
        <v>Russia</v>
      </c>
      <c r="E26" s="36"/>
      <c r="G26" s="41" t="s">
        <v>58</v>
      </c>
      <c r="H26" s="42" t="b">
        <f>IF(E45=2,C45,IF(E46=2,C46,IF(E47=2,C47,IF(E48=2,C48))))</f>
        <v>0</v>
      </c>
      <c r="I26" s="14" t="b">
        <f>IF(E45=2,D45,IF(E46=2,D46,IF(E47=2,D47,IF(E48=2,D48))))</f>
        <v>0</v>
      </c>
      <c r="J26" s="36"/>
      <c r="L26" s="53" t="s">
        <v>49</v>
      </c>
      <c r="M26" s="50" t="b">
        <f>IF(J40=1,H40,IF(J41=1,H41,IF(J42=1,H42)))</f>
        <v>0</v>
      </c>
      <c r="N26" s="51" t="b">
        <f>IF(J40=1,I40,IF(J41=1,I41,IF(J42=1,I42)))</f>
        <v>0</v>
      </c>
      <c r="O26" s="52"/>
      <c r="R26" s="1"/>
      <c r="S26" s="2"/>
      <c r="W26" s="1"/>
      <c r="X26" s="2"/>
      <c r="AA26" s="54">
        <v>17</v>
      </c>
      <c r="AB26" s="40" t="b">
        <f>IF(J20=3,H20,IF(J21=3,H21,IF(J22=3,H22)))</f>
        <v>0</v>
      </c>
      <c r="AC26" s="60" t="b">
        <f>IF(J20=3,I20,IF(J21=3,I21,IF(J22=3,I22)))</f>
        <v>0</v>
      </c>
      <c r="AD26" s="55"/>
    </row>
    <row r="27" spans="1:30" ht="12.75">
      <c r="A27" s="24"/>
      <c r="B27" s="39">
        <v>33</v>
      </c>
      <c r="C27" s="40">
        <f>'Competitors List'!B42</f>
        <v>0</v>
      </c>
      <c r="D27" s="14">
        <f>'Competitors List'!C42</f>
        <v>0</v>
      </c>
      <c r="E27" s="36"/>
      <c r="G27" s="53" t="s">
        <v>59</v>
      </c>
      <c r="H27" s="50" t="b">
        <f>IF(E50=2,C50,IF(E51=2,C51,IF(E52=2,C52,IF(E53=2,C53))))</f>
        <v>0</v>
      </c>
      <c r="I27" s="51" t="b">
        <f>IF(E50=2,D50,IF(E51=2,D51,IF(E52=2,D52,IF(E53=2,D53))))</f>
        <v>0</v>
      </c>
      <c r="J27" s="52"/>
      <c r="M27" s="1"/>
      <c r="N27" s="2"/>
      <c r="R27" s="1"/>
      <c r="S27" s="2"/>
      <c r="W27" s="1"/>
      <c r="X27" s="2"/>
      <c r="AA27" s="54">
        <v>17</v>
      </c>
      <c r="AB27" s="40" t="b">
        <f>IF(J25=3,H25,IF(J26=3,H26,IF(J27=3,H27)))</f>
        <v>0</v>
      </c>
      <c r="AC27" s="60" t="b">
        <f>IF(J25=3,I25,IF(J26=3,I26,IF(J27=3,I27)))</f>
        <v>0</v>
      </c>
      <c r="AD27" s="55"/>
    </row>
    <row r="28" spans="1:30" ht="12.75">
      <c r="A28" s="24"/>
      <c r="B28" s="49">
        <v>40</v>
      </c>
      <c r="C28" s="50">
        <f>'Competitors List'!B49</f>
        <v>0</v>
      </c>
      <c r="D28" s="51">
        <f>'Competitors List'!C49</f>
        <v>0</v>
      </c>
      <c r="E28" s="52"/>
      <c r="M28" s="1"/>
      <c r="N28" s="2"/>
      <c r="R28" s="1"/>
      <c r="S28" s="2"/>
      <c r="W28" s="1"/>
      <c r="X28" s="2"/>
      <c r="AA28" s="54">
        <v>17</v>
      </c>
      <c r="AB28" s="40" t="b">
        <f>IF(J30=3,H30,IF(J31=3,H31,IF(J32=3,H32)))</f>
        <v>0</v>
      </c>
      <c r="AC28" s="60" t="b">
        <f>IF(J30=3,I30,IF(J31=3,I31,IF(J32=3,I32)))</f>
        <v>0</v>
      </c>
      <c r="AD28" s="55"/>
    </row>
    <row r="29" spans="1:30" ht="12.75">
      <c r="A29" s="24"/>
      <c r="C29" s="1"/>
      <c r="D29" s="2"/>
      <c r="E29" s="32" t="s">
        <v>16</v>
      </c>
      <c r="G29" s="24" t="s">
        <v>57</v>
      </c>
      <c r="H29" s="1"/>
      <c r="I29" s="2"/>
      <c r="J29" s="32" t="s">
        <v>16</v>
      </c>
      <c r="M29" s="1"/>
      <c r="N29" s="2"/>
      <c r="R29" s="1"/>
      <c r="S29" s="2"/>
      <c r="W29" s="1"/>
      <c r="X29" s="2"/>
      <c r="AA29" s="54">
        <v>17</v>
      </c>
      <c r="AB29" s="40" t="b">
        <f>IF(J35=3,H35,IF(J36=3,H36,IF(J37=3,H37)))</f>
        <v>0</v>
      </c>
      <c r="AC29" s="60" t="b">
        <f>IF(J35=3,I35,IF(J36=3,I36,IF(J37=3,I37)))</f>
        <v>0</v>
      </c>
      <c r="AD29" s="55"/>
    </row>
    <row r="30" spans="1:30" ht="12.75">
      <c r="A30" s="24" t="s">
        <v>57</v>
      </c>
      <c r="B30" s="33">
        <v>4</v>
      </c>
      <c r="C30" s="34" t="str">
        <f>'Competitors List'!B13</f>
        <v>Le Xuan</v>
      </c>
      <c r="D30" s="35" t="str">
        <f>'Competitors List'!C13</f>
        <v>France</v>
      </c>
      <c r="E30" s="36"/>
      <c r="G30" s="37" t="s">
        <v>39</v>
      </c>
      <c r="H30" s="34" t="b">
        <f>IF(E35=2,C35,IF(E36=2,C36,IF(E37=2,C37,IF(E38=2,C38))))</f>
        <v>0</v>
      </c>
      <c r="I30" s="35" t="b">
        <f>IF(E35=2,D35,IF(E36=2,D36,IF(E37=2,D37,IF(E38=2,D38))))</f>
        <v>0</v>
      </c>
      <c r="J30" s="36"/>
      <c r="M30" s="1"/>
      <c r="N30" s="2"/>
      <c r="R30" s="1"/>
      <c r="S30" s="2"/>
      <c r="W30" s="1"/>
      <c r="X30" s="2"/>
      <c r="AA30" s="57">
        <v>17</v>
      </c>
      <c r="AB30" s="50" t="b">
        <f>IF(J40=3,H40,IF(J41=3,H41,IF(J42=3,H42)))</f>
        <v>0</v>
      </c>
      <c r="AC30" s="58" t="b">
        <f>IF(J40=3,I40,IF(J41=3,I41,IF(J42=3,I42)))</f>
        <v>0</v>
      </c>
      <c r="AD30" s="59"/>
    </row>
    <row r="31" spans="1:30" ht="12.75">
      <c r="A31" s="24"/>
      <c r="B31" s="39">
        <v>21</v>
      </c>
      <c r="C31" s="40" t="str">
        <f>'Competitors List'!B30</f>
        <v>Rychkov Alexey</v>
      </c>
      <c r="D31" s="14" t="str">
        <f>'Competitors List'!C30</f>
        <v>Russia</v>
      </c>
      <c r="E31" s="36"/>
      <c r="G31" s="41" t="s">
        <v>52</v>
      </c>
      <c r="H31" s="42" t="b">
        <f>IF(E45=1,C45,IF(E46=1,C46,IF(E47=1,C47,IF(E48=1,C48))))</f>
        <v>0</v>
      </c>
      <c r="I31" s="14" t="b">
        <f>IF(E45=1,D45,IF(E46=1,D46,IF(E47=1,D47,IF(E48=1,D48))))</f>
        <v>0</v>
      </c>
      <c r="J31" s="36"/>
      <c r="M31" s="1"/>
      <c r="N31" s="2"/>
      <c r="R31" s="1"/>
      <c r="S31" s="2"/>
      <c r="AA31" s="47">
        <v>25</v>
      </c>
      <c r="AB31" s="34" t="b">
        <f>IF(E5=3,C5,IF(E6=3,C6,IF(E7=3,C7,IF(E8=3,C8))))</f>
        <v>0</v>
      </c>
      <c r="AC31" s="38" t="b">
        <f>IF(E5=3,D5,IF(E6=3,D6,IF(E7=3,D7,IF(E8=3,D8))))</f>
        <v>0</v>
      </c>
      <c r="AD31" s="48"/>
    </row>
    <row r="32" spans="1:30" ht="12.75">
      <c r="A32" s="24"/>
      <c r="B32" s="39">
        <v>28</v>
      </c>
      <c r="C32" s="40" t="str">
        <f>'Competitors List'!B37</f>
        <v>Krotov Alexey</v>
      </c>
      <c r="D32" s="14" t="str">
        <f>'Competitors List'!C37</f>
        <v>Russia</v>
      </c>
      <c r="E32" s="36"/>
      <c r="G32" s="53" t="s">
        <v>53</v>
      </c>
      <c r="H32" s="50" t="b">
        <f>IF(E50=1,C50,IF(E51=1,C51,IF(E52=1,C52,IF(E53=1,C53))))</f>
        <v>0</v>
      </c>
      <c r="I32" s="51" t="b">
        <f>IF(E50=1,D50,IF(E51=1,D51,IF(E52=1,D52,IF(E53=1,D53))))</f>
        <v>0</v>
      </c>
      <c r="J32" s="52"/>
      <c r="M32" s="1"/>
      <c r="N32" s="2"/>
      <c r="AA32" s="54">
        <v>25</v>
      </c>
      <c r="AB32" s="40" t="b">
        <f>IF(E10=3,C10,IF(E11=3,C11,IF(E12=3,C12,IF(E13=3,C13))))</f>
        <v>0</v>
      </c>
      <c r="AC32" s="60" t="b">
        <f>IF(E10=3,D10,IF(E11=3,D11,IF(E12=3,D12,IF(E13=3,D13))))</f>
        <v>0</v>
      </c>
      <c r="AD32" s="55"/>
    </row>
    <row r="33" spans="1:30" ht="12.75">
      <c r="A33" s="24"/>
      <c r="B33" s="49">
        <v>45</v>
      </c>
      <c r="C33" s="50">
        <f>'Competitors List'!B54</f>
        <v>0</v>
      </c>
      <c r="D33" s="51">
        <f>'Competitors List'!C54</f>
        <v>0</v>
      </c>
      <c r="E33" s="52"/>
      <c r="M33" s="1"/>
      <c r="N33" s="2"/>
      <c r="AA33" s="54">
        <v>25</v>
      </c>
      <c r="AB33" s="40" t="b">
        <f>IF(E15=3,C15,IF(E16=3,C16,IF(E17=3,C17,IF(E18=3,C18))))</f>
        <v>0</v>
      </c>
      <c r="AC33" s="60" t="b">
        <f>IF(E15=3,D15,IF(E16=3,D16,IF(E17=3,D17,IF(E18=3,D18))))</f>
        <v>0</v>
      </c>
      <c r="AD33" s="55"/>
    </row>
    <row r="34" spans="1:30" ht="12.75">
      <c r="A34" s="24"/>
      <c r="C34" s="1"/>
      <c r="D34" s="2"/>
      <c r="E34" s="32" t="s">
        <v>16</v>
      </c>
      <c r="G34" s="24" t="s">
        <v>68</v>
      </c>
      <c r="H34" s="1"/>
      <c r="I34" s="2"/>
      <c r="J34" s="32" t="s">
        <v>16</v>
      </c>
      <c r="M34" s="1"/>
      <c r="N34" s="2"/>
      <c r="AA34" s="54">
        <v>25</v>
      </c>
      <c r="AB34" s="40" t="b">
        <f>IF(E20=3,C20,IF(E21=3,C21,IF(E22=3,C22,IF(E23=3,C23))))</f>
        <v>0</v>
      </c>
      <c r="AC34" s="60" t="b">
        <f>IF(E20=3,D20,IF(E21=3,D21,IF(E22=3,D22,IF(E23=3,D23))))</f>
        <v>0</v>
      </c>
      <c r="AD34" s="55"/>
    </row>
    <row r="35" spans="1:30" ht="12.75">
      <c r="A35" s="24" t="s">
        <v>68</v>
      </c>
      <c r="B35" s="33">
        <v>3</v>
      </c>
      <c r="C35" s="34" t="str">
        <f>'Competitors List'!B12</f>
        <v>Kim Sung Jin</v>
      </c>
      <c r="D35" s="35" t="str">
        <f>'Competitors List'!C12</f>
        <v>South Korea</v>
      </c>
      <c r="E35" s="36"/>
      <c r="G35" s="37" t="s">
        <v>49</v>
      </c>
      <c r="H35" s="34" t="b">
        <f>IF(E40=1,C40,IF(E41=1,C41,IF(E42=1,C42,IF(E43=1,C43))))</f>
        <v>0</v>
      </c>
      <c r="I35" s="35" t="b">
        <f>IF(E40=1,D40,IF(E41=1,D41,IF(E42=1,D42,IF(E43=1,D43))))</f>
        <v>0</v>
      </c>
      <c r="J35" s="36"/>
      <c r="M35" s="1"/>
      <c r="N35" s="2"/>
      <c r="AA35" s="54">
        <v>25</v>
      </c>
      <c r="AB35" s="40" t="b">
        <f>IF(E25=3,C25,IF(E26=3,C26,IF(E27=3,C27,IF(E28=3,C28))))</f>
        <v>0</v>
      </c>
      <c r="AC35" s="60" t="b">
        <f>IF(E25=3,D25,IF(E26=3,D26,IF(E27=3,D27,IF(E28=3,D28))))</f>
        <v>0</v>
      </c>
      <c r="AD35" s="55"/>
    </row>
    <row r="36" spans="1:30" ht="12.75">
      <c r="A36" s="24"/>
      <c r="B36" s="39">
        <v>22</v>
      </c>
      <c r="C36" s="40" t="str">
        <f>'Competitors List'!B31</f>
        <v>Alexandrov Nikolay</v>
      </c>
      <c r="D36" s="14" t="str">
        <f>'Competitors List'!C31</f>
        <v>Russia</v>
      </c>
      <c r="E36" s="36"/>
      <c r="G36" s="41" t="s">
        <v>62</v>
      </c>
      <c r="H36" s="42" t="b">
        <f>IF(E55=1,C55,IF(E56=1,C56,IF(E57=1,C57,IF(E58=1,C58))))</f>
        <v>0</v>
      </c>
      <c r="I36" s="14" t="b">
        <f>IF(E55=1,D55,IF(E56=1,D56,IF(E57=1,D57,IF(E58=1,D58))))</f>
        <v>0</v>
      </c>
      <c r="J36" s="36"/>
      <c r="AA36" s="54">
        <v>25</v>
      </c>
      <c r="AB36" s="40" t="b">
        <f>IF(E30=3,C30,IF(E31=3,C31,IF(E32=3,C32,IF(E33=3,C33))))</f>
        <v>0</v>
      </c>
      <c r="AC36" s="60" t="b">
        <f>IF(E30=3,D30,IF(E31=3,D31,IF(E32=3,D32,IF(E33=3,D33))))</f>
        <v>0</v>
      </c>
      <c r="AD36" s="55"/>
    </row>
    <row r="37" spans="1:30" ht="12.75">
      <c r="A37" s="24"/>
      <c r="B37" s="39">
        <v>27</v>
      </c>
      <c r="C37" s="40" t="str">
        <f>'Competitors List'!B36</f>
        <v>Shevchenko Alex</v>
      </c>
      <c r="D37" s="14" t="str">
        <f>'Competitors List'!C36</f>
        <v>Russia</v>
      </c>
      <c r="E37" s="36"/>
      <c r="G37" s="53" t="s">
        <v>56</v>
      </c>
      <c r="H37" s="50" t="b">
        <f>IF(E60=2,C60,IF(E61=2,C61,IF(E62=2,C62,IF(E63=2,C63))))</f>
        <v>0</v>
      </c>
      <c r="I37" s="51" t="b">
        <f>IF(E60=2,D60,IF(E61=2,D61,IF(E62=2,D62,IF(E63=2,D63))))</f>
        <v>0</v>
      </c>
      <c r="J37" s="52"/>
      <c r="AA37" s="54">
        <v>25</v>
      </c>
      <c r="AB37" s="40" t="b">
        <f>IF(E35=3,C35,IF(E36=3,C36,IF(E37=3,C37,IF(E38=3,C38))))</f>
        <v>0</v>
      </c>
      <c r="AC37" s="60" t="b">
        <f>IF(E35=3,D35,IF(E36=3,D36,IF(E37=3,D37,IF(E38=3,D38))))</f>
        <v>0</v>
      </c>
      <c r="AD37" s="55"/>
    </row>
    <row r="38" spans="1:30" ht="12.75">
      <c r="A38" s="24"/>
      <c r="B38" s="49">
        <v>46</v>
      </c>
      <c r="C38" s="50">
        <f>'Competitors List'!B55</f>
        <v>0</v>
      </c>
      <c r="D38" s="51">
        <f>'Competitors List'!C55</f>
        <v>0</v>
      </c>
      <c r="E38" s="52"/>
      <c r="AA38" s="54">
        <v>25</v>
      </c>
      <c r="AB38" s="42" t="b">
        <f>IF(E40=3,C40,IF(E41=3,C41,IF(E42=3,C42,IF(E43=3,C43))))</f>
        <v>0</v>
      </c>
      <c r="AC38" s="61" t="b">
        <f>IF(E40=3,D40,IF(E41=3,D41,IF(E42=3,D42,IF(E43=3,D43))))</f>
        <v>0</v>
      </c>
      <c r="AD38" s="55"/>
    </row>
    <row r="39" spans="1:30" ht="12.75">
      <c r="A39" s="24"/>
      <c r="C39" s="1"/>
      <c r="D39" s="2"/>
      <c r="E39" s="32" t="s">
        <v>16</v>
      </c>
      <c r="G39" s="24" t="s">
        <v>78</v>
      </c>
      <c r="H39" s="1"/>
      <c r="I39" s="2"/>
      <c r="J39" s="32" t="s">
        <v>16</v>
      </c>
      <c r="AA39" s="54">
        <v>25</v>
      </c>
      <c r="AB39" s="42" t="b">
        <f>IF(E45=3,C45,IF(E46=3,C46,IF(E47=3,C47,IF(E48=3,C48))))</f>
        <v>0</v>
      </c>
      <c r="AC39" s="61" t="b">
        <f>IF(E45=3,D45,IF(E46=3,D46,IF(E47=3,D47,IF(E48=3,D48))))</f>
        <v>0</v>
      </c>
      <c r="AD39" s="55"/>
    </row>
    <row r="40" spans="1:30" ht="12.75">
      <c r="A40" s="24" t="s">
        <v>78</v>
      </c>
      <c r="B40" s="33">
        <v>10</v>
      </c>
      <c r="C40" s="34" t="str">
        <f>'Competitors List'!B19</f>
        <v>Gurevich Mischa</v>
      </c>
      <c r="D40" s="35" t="str">
        <f>'Competitors List'!C19</f>
        <v>Germany</v>
      </c>
      <c r="E40" s="36"/>
      <c r="G40" s="37" t="s">
        <v>40</v>
      </c>
      <c r="H40" s="34" t="b">
        <f>IF(E40=2,C40,IF(E41=2,C41,IF(E42=2,C42,IF(E43=2,C43))))</f>
        <v>0</v>
      </c>
      <c r="I40" s="35" t="b">
        <f>IF(E40=2,D40,IF(E41=2,D41,IF(E42=2,D42,IF(E43=2,D43))))</f>
        <v>0</v>
      </c>
      <c r="J40" s="36"/>
      <c r="AA40" s="54">
        <v>25</v>
      </c>
      <c r="AB40" s="40" t="b">
        <f>IF(E50=3,C50,IF(E51=3,C51,IF(E52=3,C52,IF(E53=3,C53))))</f>
        <v>0</v>
      </c>
      <c r="AC40" s="60" t="b">
        <f>IF(E50=3,D50,IF(E51=3,D51,IF(E52=3,D52,IF(E53=3,D53))))</f>
        <v>0</v>
      </c>
      <c r="AD40" s="55"/>
    </row>
    <row r="41" spans="1:30" ht="12.75">
      <c r="A41" s="24"/>
      <c r="B41" s="39">
        <v>15</v>
      </c>
      <c r="C41" s="40" t="str">
        <f>'Competitors List'!B24</f>
        <v>Misevra Ivan</v>
      </c>
      <c r="D41" s="14" t="str">
        <f>'Competitors List'!C24</f>
        <v>Russia</v>
      </c>
      <c r="E41" s="36"/>
      <c r="G41" s="41" t="s">
        <v>55</v>
      </c>
      <c r="H41" s="40" t="b">
        <f>IF(E55=2,C55,IF(E56=2,C56,IF(E57=2,C57,IF(E58=2,C58))))</f>
        <v>0</v>
      </c>
      <c r="I41" s="14" t="b">
        <f>IF(E55=2,D55,IF(E56=2,D56,IF(E57=2,D57,IF(E58=2,D58))))</f>
        <v>0</v>
      </c>
      <c r="J41" s="36"/>
      <c r="AA41" s="54">
        <v>25</v>
      </c>
      <c r="AB41" s="40" t="b">
        <f>IF(E55=3,C55,IF(E56=3,C56,IF(E57=3,C57,IF(E58=3,C58))))</f>
        <v>0</v>
      </c>
      <c r="AC41" s="60" t="b">
        <f>IF(E55=3,D55,IF(E56=3,D56,IF(E57=3,D57,IF(E58=3,D58))))</f>
        <v>0</v>
      </c>
      <c r="AD41" s="55"/>
    </row>
    <row r="42" spans="1:30" ht="12.75">
      <c r="A42" s="24"/>
      <c r="B42" s="39">
        <v>34</v>
      </c>
      <c r="C42" s="40">
        <f>'Competitors List'!B43</f>
        <v>0</v>
      </c>
      <c r="D42" s="14">
        <f>'Competitors List'!C43</f>
        <v>0</v>
      </c>
      <c r="E42" s="36"/>
      <c r="G42" s="53" t="s">
        <v>65</v>
      </c>
      <c r="H42" s="50" t="b">
        <f>IF(E60=1,C60,IF(E61=1,C61,IF(E62=1,C62,IF(E63=1,C63))))</f>
        <v>0</v>
      </c>
      <c r="I42" s="51" t="b">
        <f>IF(E60=1,D60,IF(E61=1,D61,IF(E62=1,D62,IF(E63=1,D63))))</f>
        <v>0</v>
      </c>
      <c r="J42" s="52"/>
      <c r="AA42" s="57">
        <v>25</v>
      </c>
      <c r="AB42" s="50" t="b">
        <f>IF(E60=3,C60,IF(E61=3,C61,IF(E62=3,C62,IF(E63=3,C63))))</f>
        <v>0</v>
      </c>
      <c r="AC42" s="62" t="b">
        <f>IF(E60=3,D60,IF(E61=3,D61,IF(E62=3,D62,IF(E63=3,D63))))</f>
        <v>0</v>
      </c>
      <c r="AD42" s="59"/>
    </row>
    <row r="43" spans="1:30" ht="12.75">
      <c r="A43" s="24"/>
      <c r="B43" s="49">
        <v>39</v>
      </c>
      <c r="C43" s="50">
        <f>'Competitors List'!B48</f>
        <v>0</v>
      </c>
      <c r="D43" s="51">
        <f>'Competitors List'!C48</f>
        <v>0</v>
      </c>
      <c r="E43" s="52"/>
      <c r="AA43" s="54">
        <v>37</v>
      </c>
      <c r="AB43" s="40" t="b">
        <f>IF(E5=4,C5,IF(E6=4,C6,IF(E7=4,C7,IF(E8=4,C8))))</f>
        <v>0</v>
      </c>
      <c r="AC43" s="60" t="b">
        <f>IF(E5=4,D5,IF(E6=4,D6,IF(E7=4,D7,IF(E8=4,D8))))</f>
        <v>0</v>
      </c>
      <c r="AD43" s="55"/>
    </row>
    <row r="44" spans="1:30" ht="12.75">
      <c r="A44" s="24"/>
      <c r="C44" s="1"/>
      <c r="D44" s="2"/>
      <c r="E44" s="32" t="s">
        <v>16</v>
      </c>
      <c r="AA44" s="54">
        <v>37</v>
      </c>
      <c r="AB44" s="40" t="b">
        <f>IF(E10=4,C10,IF(E11=4,C11,IF(E12=4,C12,IF(E13=4,C13))))</f>
        <v>0</v>
      </c>
      <c r="AC44" s="60" t="b">
        <f>IF(E10=4,D10,IF(E11=4,D11,IF(E12=4,D12,IF(E13=4,D13))))</f>
        <v>0</v>
      </c>
      <c r="AD44" s="55"/>
    </row>
    <row r="45" spans="1:30" ht="12.75">
      <c r="A45" s="24" t="s">
        <v>83</v>
      </c>
      <c r="B45" s="33">
        <v>5</v>
      </c>
      <c r="C45" s="34" t="str">
        <f>'Competitors List'!B14</f>
        <v>Shevarutin Dmitry</v>
      </c>
      <c r="D45" s="35" t="str">
        <f>'Competitors List'!C14</f>
        <v>Russia</v>
      </c>
      <c r="E45" s="36"/>
      <c r="AA45" s="54">
        <v>37</v>
      </c>
      <c r="AB45" s="40" t="b">
        <f>IF(E15=4,C15,IF(E16=4,C16,IF(E17=4,C17,IF(E18=4,C18))))</f>
        <v>0</v>
      </c>
      <c r="AC45" s="60" t="b">
        <f>IF(E15=4,D15,IF(E16=4,D16,IF(E17=4,D17,IF(E18=4,D18))))</f>
        <v>0</v>
      </c>
      <c r="AD45" s="55"/>
    </row>
    <row r="46" spans="1:30" ht="12.75">
      <c r="A46" s="24"/>
      <c r="B46" s="39">
        <v>20</v>
      </c>
      <c r="C46" s="40" t="str">
        <f>'Competitors List'!B29</f>
        <v>Archipov Nikita</v>
      </c>
      <c r="D46" s="14" t="str">
        <f>'Competitors List'!C29</f>
        <v>Russia</v>
      </c>
      <c r="E46" s="36"/>
      <c r="H46" s="1"/>
      <c r="I46" s="2"/>
      <c r="AA46" s="54">
        <v>37</v>
      </c>
      <c r="AB46" s="40" t="b">
        <f>IF(E20=4,C20,IF(E21=4,C21,IF(E22=4,C22,IF(E23=4,C23))))</f>
        <v>0</v>
      </c>
      <c r="AC46" s="60" t="b">
        <f>IF(E20=4,D20,IF(E21=4,D21,IF(E22=4,D22,IF(E23=4,D23))))</f>
        <v>0</v>
      </c>
      <c r="AD46" s="55"/>
    </row>
    <row r="47" spans="1:30" ht="12.75">
      <c r="A47" s="24"/>
      <c r="B47" s="39">
        <v>29</v>
      </c>
      <c r="C47" s="40" t="str">
        <f>'Competitors List'!B38</f>
        <v>Yusipov Gayaz</v>
      </c>
      <c r="D47" s="14" t="str">
        <f>'Competitors List'!C38</f>
        <v>Russia</v>
      </c>
      <c r="E47" s="36"/>
      <c r="AA47" s="54">
        <v>37</v>
      </c>
      <c r="AB47" s="40" t="b">
        <f>IF(E25=4,C25,IF(E26=4,C26,IF(E27=4,C27,IF(E28=4,C28))))</f>
        <v>0</v>
      </c>
      <c r="AC47" s="60" t="b">
        <f>IF(E25=4,D25,IF(E26=4,D26,IF(E27=4,D27,IF(E28=4,D28))))</f>
        <v>0</v>
      </c>
      <c r="AD47" s="55"/>
    </row>
    <row r="48" spans="1:30" ht="12.75">
      <c r="A48" s="24"/>
      <c r="B48" s="49">
        <v>44</v>
      </c>
      <c r="C48" s="50">
        <f>'Competitors List'!B53</f>
        <v>0</v>
      </c>
      <c r="D48" s="51">
        <f>'Competitors List'!C53</f>
        <v>0</v>
      </c>
      <c r="E48" s="52"/>
      <c r="AA48" s="54">
        <v>37</v>
      </c>
      <c r="AB48" s="40" t="b">
        <f>IF(E30=4,C30,IF(E31=4,C31,IF(E32=4,C32,IF(E33=4,C33))))</f>
        <v>0</v>
      </c>
      <c r="AC48" s="60" t="b">
        <f>IF(E30=4,D30,IF(E31=4,D31,IF(E32=4,D32,IF(E33=4,D33))))</f>
        <v>0</v>
      </c>
      <c r="AD48" s="55"/>
    </row>
    <row r="49" spans="1:30" ht="12.75">
      <c r="A49" s="24"/>
      <c r="C49" s="1"/>
      <c r="D49" s="2"/>
      <c r="E49" s="32" t="s">
        <v>16</v>
      </c>
      <c r="AA49" s="54">
        <v>37</v>
      </c>
      <c r="AB49" s="40" t="b">
        <f>IF(E35=4,C35,IF(E36=4,C36,IF(E37=4,C37,IF(E38=4,C38))))</f>
        <v>0</v>
      </c>
      <c r="AC49" s="60" t="b">
        <f>IF(E35=4,D35,IF(E36=4,D36,IF(E37=4,D37,IF(E38=4,D38))))</f>
        <v>0</v>
      </c>
      <c r="AD49" s="55"/>
    </row>
    <row r="50" spans="1:30" ht="12.75">
      <c r="A50" s="24" t="s">
        <v>84</v>
      </c>
      <c r="B50" s="33">
        <v>8</v>
      </c>
      <c r="C50" s="34" t="str">
        <f>'Competitors List'!B17</f>
        <v>Shitov Andrey</v>
      </c>
      <c r="D50" s="35" t="str">
        <f>'Competitors List'!C17</f>
        <v>Russia</v>
      </c>
      <c r="E50" s="36"/>
      <c r="AA50" s="54">
        <v>37</v>
      </c>
      <c r="AB50" s="40" t="b">
        <f>IF(E40=4,C40,IF(E41=4,C41,IF(E42=4,C42,IF(E43=4,C43))))</f>
        <v>0</v>
      </c>
      <c r="AC50" s="60" t="b">
        <f>IF(E40=4,D40,IF(E41=4,D41,IF(E42=4,D42,IF(E43=4,D43))))</f>
        <v>0</v>
      </c>
      <c r="AD50" s="55"/>
    </row>
    <row r="51" spans="1:30" ht="12.75">
      <c r="A51" s="24"/>
      <c r="B51" s="39">
        <v>17</v>
      </c>
      <c r="C51" s="40" t="str">
        <f>'Competitors List'!B26</f>
        <v>Pavlov Nikita</v>
      </c>
      <c r="D51" s="14" t="str">
        <f>'Competitors List'!C26</f>
        <v>Russia</v>
      </c>
      <c r="E51" s="36"/>
      <c r="AA51" s="54">
        <v>37</v>
      </c>
      <c r="AB51" s="40" t="b">
        <f>IF(E45=4,C45,IF(E46=4,C46,IF(E47=4,C47,IF(E48=4,C48))))</f>
        <v>0</v>
      </c>
      <c r="AC51" s="60" t="b">
        <f>IF(E45=4,D45,IF(E46=4,D46,IF(E47=4,D47,IF(E48=4,D48))))</f>
        <v>0</v>
      </c>
      <c r="AD51" s="55"/>
    </row>
    <row r="52" spans="1:30" ht="12.75">
      <c r="A52" s="24"/>
      <c r="B52" s="39">
        <v>32</v>
      </c>
      <c r="C52" s="40">
        <f>'Competitors List'!B41</f>
        <v>0</v>
      </c>
      <c r="D52" s="14">
        <f>'Competitors List'!C41</f>
        <v>0</v>
      </c>
      <c r="E52" s="36"/>
      <c r="AA52" s="54">
        <v>37</v>
      </c>
      <c r="AB52" s="40" t="b">
        <f>IF(E50=4,C50,IF(E51=4,C51,IF(E52=4,C52,IF(E53=4,C53))))</f>
        <v>0</v>
      </c>
      <c r="AC52" s="60" t="b">
        <f>IF(E50=4,D50,IF(E51=4,D51,IF(E52=4,D52,IF(E53=4,D53))))</f>
        <v>0</v>
      </c>
      <c r="AD52" s="55"/>
    </row>
    <row r="53" spans="1:30" ht="12.75">
      <c r="A53" s="24"/>
      <c r="B53" s="49">
        <v>41</v>
      </c>
      <c r="C53" s="50">
        <f>'Competitors List'!B50</f>
        <v>0</v>
      </c>
      <c r="D53" s="51">
        <f>'Competitors List'!C50</f>
        <v>0</v>
      </c>
      <c r="E53" s="52"/>
      <c r="AA53" s="54">
        <v>37</v>
      </c>
      <c r="AB53" s="40" t="b">
        <f>IF(E55=4,C55,IF(E56=4,C56,IF(E57=4,C57,IF(E58=4,C58))))</f>
        <v>0</v>
      </c>
      <c r="AC53" s="60" t="b">
        <f>IF(E55=4,D55,IF(E56=4,D56,IF(E57=4,D57,IF(E58=4,D58))))</f>
        <v>0</v>
      </c>
      <c r="AD53" s="55"/>
    </row>
    <row r="54" spans="1:30" ht="12.75">
      <c r="A54" s="24"/>
      <c r="C54" s="1"/>
      <c r="D54" s="2"/>
      <c r="E54" s="32" t="s">
        <v>16</v>
      </c>
      <c r="AA54" s="57">
        <v>37</v>
      </c>
      <c r="AB54" s="50" t="b">
        <f>IF(E60=4,C60,IF(E61=4,C61,IF(E62=4,C62,IF(E63=4,C63))))</f>
        <v>0</v>
      </c>
      <c r="AC54" s="58" t="b">
        <f>IF(E60=4,D60,IF(E61=4,D61,IF(E62=4,D62,IF(E63=4,D63))))</f>
        <v>0</v>
      </c>
      <c r="AD54" s="59"/>
    </row>
    <row r="55" spans="1:29" ht="12.75">
      <c r="A55" s="24" t="s">
        <v>85</v>
      </c>
      <c r="B55" s="33">
        <v>11</v>
      </c>
      <c r="C55" s="34" t="str">
        <f>'Competitors List'!B20</f>
        <v>Shulhan Alex</v>
      </c>
      <c r="D55" s="35" t="str">
        <f>'Competitors List'!C20</f>
        <v>Belarus</v>
      </c>
      <c r="E55" s="36"/>
      <c r="AA55" s="25"/>
      <c r="AB55" s="1"/>
      <c r="AC55" s="2"/>
    </row>
    <row r="56" spans="1:29" ht="12.75">
      <c r="A56" s="24"/>
      <c r="B56" s="39">
        <v>14</v>
      </c>
      <c r="C56" s="40" t="str">
        <f>'Competitors List'!B23</f>
        <v>Anin Max</v>
      </c>
      <c r="D56" s="14" t="str">
        <f>'Competitors List'!C23</f>
        <v>Russia</v>
      </c>
      <c r="E56" s="36"/>
      <c r="AA56" s="25"/>
      <c r="AB56" s="1"/>
      <c r="AC56" s="2"/>
    </row>
    <row r="57" spans="1:29" ht="12.75">
      <c r="A57" s="24"/>
      <c r="B57" s="39">
        <v>35</v>
      </c>
      <c r="C57" s="40">
        <f>'Competitors List'!B44</f>
        <v>0</v>
      </c>
      <c r="D57" s="14">
        <f>'Competitors List'!C44</f>
        <v>0</v>
      </c>
      <c r="E57" s="36"/>
      <c r="AA57" s="25"/>
      <c r="AB57" s="1"/>
      <c r="AC57" s="2"/>
    </row>
    <row r="58" spans="1:29" ht="12.75">
      <c r="A58" s="24"/>
      <c r="B58" s="49">
        <v>38</v>
      </c>
      <c r="C58" s="50">
        <f>'Competitors List'!B47</f>
        <v>0</v>
      </c>
      <c r="D58" s="51">
        <f>'Competitors List'!C47</f>
        <v>0</v>
      </c>
      <c r="E58" s="52"/>
      <c r="AA58" s="25"/>
      <c r="AB58" s="1"/>
      <c r="AC58" s="2"/>
    </row>
    <row r="59" spans="1:29" ht="12.75">
      <c r="A59" s="24"/>
      <c r="C59" s="1"/>
      <c r="D59" s="2"/>
      <c r="E59" s="32" t="s">
        <v>16</v>
      </c>
      <c r="AA59" s="25"/>
      <c r="AB59" s="1"/>
      <c r="AC59" s="2"/>
    </row>
    <row r="60" spans="1:29" ht="12.75">
      <c r="A60" s="24" t="s">
        <v>86</v>
      </c>
      <c r="B60" s="33">
        <v>2</v>
      </c>
      <c r="C60" s="34" t="str">
        <f>'Competitors List'!B11</f>
        <v>Cheremetieff Igor</v>
      </c>
      <c r="D60" s="35" t="str">
        <f>'Competitors List'!C11</f>
        <v>France</v>
      </c>
      <c r="E60" s="36"/>
      <c r="AA60" s="25"/>
      <c r="AB60" s="1"/>
      <c r="AC60" s="2"/>
    </row>
    <row r="61" spans="1:29" ht="12.75">
      <c r="A61" s="24"/>
      <c r="B61" s="39">
        <v>23</v>
      </c>
      <c r="C61" s="40" t="str">
        <f>'Competitors List'!B32</f>
        <v>Shevchenko Valera</v>
      </c>
      <c r="D61" s="14" t="str">
        <f>'Competitors List'!C32</f>
        <v>Russia</v>
      </c>
      <c r="E61" s="36"/>
      <c r="AA61" s="25"/>
      <c r="AB61" s="1"/>
      <c r="AC61" s="2"/>
    </row>
    <row r="62" spans="1:29" ht="12.75">
      <c r="A62" s="24"/>
      <c r="B62" s="39">
        <v>26</v>
      </c>
      <c r="C62" s="40" t="str">
        <f>'Competitors List'!B35</f>
        <v>Peshekhonov Mikhail</v>
      </c>
      <c r="D62" s="14" t="str">
        <f>'Competitors List'!C35</f>
        <v>Russia</v>
      </c>
      <c r="E62" s="36"/>
      <c r="AA62" s="25"/>
      <c r="AB62" s="1"/>
      <c r="AC62" s="2"/>
    </row>
    <row r="63" spans="1:29" ht="12.75">
      <c r="A63" s="24"/>
      <c r="B63" s="49">
        <v>47</v>
      </c>
      <c r="C63" s="50">
        <f>'Competitors List'!B56</f>
        <v>0</v>
      </c>
      <c r="D63" s="51">
        <f>'Competitors List'!C56</f>
        <v>0</v>
      </c>
      <c r="E63" s="52"/>
      <c r="AA63" s="25"/>
      <c r="AB63" s="1"/>
      <c r="AC63" s="2"/>
    </row>
    <row r="64" spans="1:29" ht="12.75">
      <c r="A64" s="63"/>
      <c r="B64" s="56"/>
      <c r="C64" s="64"/>
      <c r="D64" s="15"/>
      <c r="E64" s="65"/>
      <c r="AA64" s="25"/>
      <c r="AB64" s="1"/>
      <c r="AC64" s="2"/>
    </row>
  </sheetData>
  <sheetProtection/>
  <mergeCells count="7">
    <mergeCell ref="Q3:T3"/>
    <mergeCell ref="V3:Y3"/>
    <mergeCell ref="AA3:AD5"/>
    <mergeCell ref="A1:F1"/>
    <mergeCell ref="A3:E3"/>
    <mergeCell ref="G3:J3"/>
    <mergeCell ref="L3:O3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67"/>
  <sheetViews>
    <sheetView zoomScale="75" zoomScaleNormal="75" zoomScalePageLayoutView="0" workbookViewId="0" topLeftCell="A1">
      <selection activeCell="G35" sqref="G35"/>
    </sheetView>
  </sheetViews>
  <sheetFormatPr defaultColWidth="11.7109375" defaultRowHeight="12.75"/>
  <cols>
    <col min="1" max="1" width="4.140625" style="24" customWidth="1"/>
    <col min="2" max="2" width="4.57421875" style="0" customWidth="1"/>
    <col min="3" max="3" width="24.421875" style="0" customWidth="1"/>
    <col min="4" max="4" width="7.421875" style="0" customWidth="1"/>
    <col min="5" max="5" width="5.8515625" style="0" customWidth="1"/>
    <col min="6" max="6" width="6.140625" style="0" customWidth="1"/>
    <col min="7" max="7" width="7.00390625" style="0" customWidth="1"/>
    <col min="8" max="8" width="22.28125" style="0" customWidth="1"/>
    <col min="9" max="9" width="6.7109375" style="0" customWidth="1"/>
    <col min="10" max="10" width="5.8515625" style="0" customWidth="1"/>
    <col min="11" max="11" width="5.7109375" style="0" customWidth="1"/>
    <col min="12" max="12" width="8.140625" style="0" customWidth="1"/>
    <col min="13" max="13" width="25.140625" style="0" customWidth="1"/>
    <col min="14" max="14" width="7.421875" style="0" customWidth="1"/>
    <col min="15" max="15" width="5.8515625" style="0" customWidth="1"/>
    <col min="16" max="16" width="5.7109375" style="0" customWidth="1"/>
    <col min="17" max="17" width="8.421875" style="0" customWidth="1"/>
    <col min="18" max="18" width="21.7109375" style="0" customWidth="1"/>
    <col min="19" max="19" width="6.7109375" style="0" customWidth="1"/>
    <col min="20" max="20" width="5.8515625" style="0" customWidth="1"/>
    <col min="21" max="21" width="5.28125" style="0" customWidth="1"/>
    <col min="22" max="22" width="6.140625" style="0" customWidth="1"/>
    <col min="23" max="23" width="21.00390625" style="1" customWidth="1"/>
    <col min="24" max="24" width="8.421875" style="2" customWidth="1"/>
    <col min="25" max="25" width="13.57421875" style="0" customWidth="1"/>
  </cols>
  <sheetData>
    <row r="1" spans="1:10" ht="12.75">
      <c r="A1" s="100" t="s">
        <v>94</v>
      </c>
      <c r="B1" s="100"/>
      <c r="C1" s="100"/>
      <c r="D1" s="100"/>
      <c r="E1" s="100"/>
      <c r="G1" s="26"/>
      <c r="H1" s="26"/>
      <c r="I1" s="26"/>
      <c r="J1" s="26"/>
    </row>
    <row r="2" spans="1:25" ht="12.75">
      <c r="A2" s="27"/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31"/>
      <c r="W2" s="29"/>
      <c r="X2" s="30"/>
      <c r="Y2" s="28"/>
    </row>
    <row r="3" spans="2:25" ht="18.75">
      <c r="B3" s="96" t="s">
        <v>93</v>
      </c>
      <c r="C3" s="96"/>
      <c r="D3" s="96"/>
      <c r="E3" s="96"/>
      <c r="G3" s="96" t="s">
        <v>12</v>
      </c>
      <c r="H3" s="96"/>
      <c r="I3" s="96"/>
      <c r="J3" s="96"/>
      <c r="L3" s="96" t="s">
        <v>13</v>
      </c>
      <c r="M3" s="96"/>
      <c r="N3" s="96"/>
      <c r="O3" s="96"/>
      <c r="Q3" s="96" t="s">
        <v>14</v>
      </c>
      <c r="R3" s="96"/>
      <c r="S3" s="96"/>
      <c r="T3" s="96"/>
      <c r="V3" s="97" t="s">
        <v>15</v>
      </c>
      <c r="W3" s="97"/>
      <c r="X3" s="97"/>
      <c r="Y3" s="97"/>
    </row>
    <row r="4" spans="2:25" ht="12.75">
      <c r="B4" s="1"/>
      <c r="C4" s="1"/>
      <c r="D4" s="2"/>
      <c r="H4" s="1"/>
      <c r="I4" s="2"/>
      <c r="M4" s="1"/>
      <c r="N4" s="2"/>
      <c r="R4" s="1"/>
      <c r="S4" s="2"/>
      <c r="V4" s="97"/>
      <c r="W4" s="97"/>
      <c r="X4" s="97"/>
      <c r="Y4" s="97"/>
    </row>
    <row r="5" spans="2:25" ht="12.75">
      <c r="B5" s="66"/>
      <c r="C5" s="1"/>
      <c r="D5" s="2"/>
      <c r="E5" s="32" t="s">
        <v>16</v>
      </c>
      <c r="G5" s="24" t="s">
        <v>20</v>
      </c>
      <c r="H5" s="1"/>
      <c r="I5" s="2"/>
      <c r="J5" s="32" t="s">
        <v>16</v>
      </c>
      <c r="L5" s="24" t="s">
        <v>28</v>
      </c>
      <c r="M5" s="1"/>
      <c r="N5" s="2"/>
      <c r="O5" s="32" t="s">
        <v>16</v>
      </c>
      <c r="Q5" s="24" t="s">
        <v>42</v>
      </c>
      <c r="R5" s="1"/>
      <c r="S5" s="2"/>
      <c r="T5" s="32" t="s">
        <v>16</v>
      </c>
      <c r="V5" s="97"/>
      <c r="W5" s="97"/>
      <c r="X5" s="97"/>
      <c r="Y5" s="97"/>
    </row>
    <row r="6" spans="1:25" ht="12.75">
      <c r="A6" s="24" t="s">
        <v>17</v>
      </c>
      <c r="B6" s="67">
        <v>1</v>
      </c>
      <c r="C6" s="34" t="str">
        <f>'Competitors List'!B10</f>
        <v>Sloboda Martin</v>
      </c>
      <c r="D6" s="35" t="str">
        <f>'Competitors List'!C10</f>
        <v>Germany</v>
      </c>
      <c r="E6" s="36"/>
      <c r="G6" s="37" t="s">
        <v>18</v>
      </c>
      <c r="H6" s="34" t="b">
        <f>IF(E6=1,C6,IF(E7=1,C7,IF(E8=1,C8,IF(E9=1,C9))))</f>
        <v>0</v>
      </c>
      <c r="I6" s="35" t="b">
        <f>IF(E6=1,D6,IF(E7=1,D7,IF(E8=1,D8,IF(E9=1,D9))))</f>
        <v>0</v>
      </c>
      <c r="J6" s="36"/>
      <c r="L6" s="37" t="s">
        <v>30</v>
      </c>
      <c r="M6" s="34" t="b">
        <f>IF(J6=1,H6,IF(J7=1,H7,IF(J8=1,H8)))</f>
        <v>0</v>
      </c>
      <c r="N6" s="35" t="b">
        <f>IF(J6=1,I6,IF(J7=1,I7,IF(J8=1,I8)))</f>
        <v>0</v>
      </c>
      <c r="O6" s="36"/>
      <c r="Q6" s="37" t="s">
        <v>44</v>
      </c>
      <c r="R6" s="34" t="b">
        <f>IF(O6=1,M6,IF(O7=1,M7,IF(O8=1,M8,IF(O9=1,M9))))</f>
        <v>0</v>
      </c>
      <c r="S6" s="35" t="b">
        <f>IF(O6=1,N6,IF(O7=1,N7,IF(O8=1,N8,IF(O9=1,N9))))</f>
        <v>0</v>
      </c>
      <c r="T6" s="36"/>
      <c r="V6" s="43" t="s">
        <v>16</v>
      </c>
      <c r="W6" s="44" t="s">
        <v>6</v>
      </c>
      <c r="X6" s="45" t="s">
        <v>21</v>
      </c>
      <c r="Y6" s="46" t="s">
        <v>22</v>
      </c>
    </row>
    <row r="7" spans="2:25" ht="12.75">
      <c r="B7" s="69">
        <v>12</v>
      </c>
      <c r="C7" s="42" t="str">
        <f>'Competitors List'!B21</f>
        <v>Tsokolov Alexey</v>
      </c>
      <c r="D7" s="14" t="str">
        <f>'Competitors List'!C21</f>
        <v>Russia</v>
      </c>
      <c r="E7" s="36"/>
      <c r="G7" s="41" t="s">
        <v>24</v>
      </c>
      <c r="H7" s="71" t="b">
        <f>IF(E24=2,C24,IF(E25=2,C25,IF(E26=2,C26,IF(E27=2,C27))))</f>
        <v>0</v>
      </c>
      <c r="I7" s="14" t="b">
        <f>IF(E24=2,D24,IF(E25=2,D25,IF(E26=2,D26,IF(E27=2,D27))))</f>
        <v>0</v>
      </c>
      <c r="J7" s="36"/>
      <c r="L7" s="41" t="s">
        <v>32</v>
      </c>
      <c r="M7" s="71" t="b">
        <f>IF(J12=1,H12,IF(J13=1,H13,IF(J14=1,H14)))</f>
        <v>0</v>
      </c>
      <c r="N7" s="14" t="b">
        <f>IF(J12=1,I12,IF(J13=1,I13,IF(J14=1,I14)))</f>
        <v>0</v>
      </c>
      <c r="O7" s="36"/>
      <c r="Q7" s="41" t="s">
        <v>46</v>
      </c>
      <c r="R7" s="71" t="b">
        <f>IF(O12=1,M12,IF(O13=1,M13,IF(O14=1,M14,IF(O15=1,M15))))</f>
        <v>0</v>
      </c>
      <c r="S7" s="14" t="b">
        <f>IF(O12=1,N12,IF(O13=1,N13,IF(O14=1,N14,IF(O15=1,N15))))</f>
        <v>0</v>
      </c>
      <c r="T7" s="36"/>
      <c r="V7" s="47">
        <v>1</v>
      </c>
      <c r="W7" s="34" t="b">
        <f>IF(T6=1,R6,IF(T7=1,R7,IF(T8=1,R8,IF(T9=1,R9))))</f>
        <v>0</v>
      </c>
      <c r="X7" s="38" t="b">
        <f>IF(T6=1,S6,IF(T7=1,S7,IF(T8=1,S8,IF(T9=1,S9))))</f>
        <v>0</v>
      </c>
      <c r="Y7" s="48"/>
    </row>
    <row r="8" spans="2:25" ht="12.75">
      <c r="B8" s="69">
        <v>13</v>
      </c>
      <c r="C8" s="42" t="str">
        <f>'Competitors List'!B22</f>
        <v>Islamov Denis</v>
      </c>
      <c r="D8" s="14" t="str">
        <f>'Competitors List'!C22</f>
        <v>Russia</v>
      </c>
      <c r="E8" s="36"/>
      <c r="G8" s="53" t="s">
        <v>23</v>
      </c>
      <c r="H8" s="72" t="b">
        <f>IF(E18=2,C18,IF(E19=2,C19,IF(E20=2,C20,IF(E21=2,C21))))</f>
        <v>0</v>
      </c>
      <c r="I8" s="51" t="b">
        <f>IF(E18=2,D18,IF(E19=2,D19,IF(E20=2,D20,IF(E21=2,D21))))</f>
        <v>0</v>
      </c>
      <c r="J8" s="52"/>
      <c r="L8" s="41" t="s">
        <v>34</v>
      </c>
      <c r="M8" s="71" t="b">
        <f>IF(J18=2,H18,IF(J19=2,H19,IF(J20=2,H20)))</f>
        <v>0</v>
      </c>
      <c r="N8" s="14" t="b">
        <f>IF(J18=2,I18,IF(J19=2,I19,IF(J20=2,I20)))</f>
        <v>0</v>
      </c>
      <c r="O8" s="36"/>
      <c r="Q8" s="41" t="s">
        <v>48</v>
      </c>
      <c r="R8" s="71" t="b">
        <f>IF(O6=2,M6,IF(O7=2,M7,IF(O8=2,M8,IF(O9=2,M9))))</f>
        <v>0</v>
      </c>
      <c r="S8" s="14" t="b">
        <f>IF(O6=2,N6,IF(O7=2,N7,IF(O8=2,N8,IF(O9=2,N9))))</f>
        <v>0</v>
      </c>
      <c r="T8" s="36"/>
      <c r="V8" s="54">
        <v>2</v>
      </c>
      <c r="W8" s="40" t="b">
        <f>IF(T6=2,R6,IF(T7=2,R7,IF(T8=2,R8,IF(T9=2,R9))))</f>
        <v>0</v>
      </c>
      <c r="X8" s="13" t="b">
        <f>IF(T6=2,S6,IF(T7=2,S7,IF(T8=2,S8,IF(T9=2,S9))))</f>
        <v>0</v>
      </c>
      <c r="Y8" s="55"/>
    </row>
    <row r="9" spans="2:25" ht="12.75">
      <c r="B9" s="70">
        <v>24</v>
      </c>
      <c r="C9" s="50" t="str">
        <f>'Competitors List'!B33</f>
        <v>Bazhutov Artem</v>
      </c>
      <c r="D9" s="51" t="str">
        <f>'Competitors List'!C33</f>
        <v>Russia</v>
      </c>
      <c r="E9" s="52"/>
      <c r="L9" s="53" t="s">
        <v>36</v>
      </c>
      <c r="M9" s="50" t="b">
        <f>IF(J24=2,H24,IF(J25=2,H25,IF(J26=2,H26)))</f>
        <v>0</v>
      </c>
      <c r="N9" s="51" t="b">
        <f>IF(J24=2,I24,IF(J25=2,I25,IF(J26=2,I26)))</f>
        <v>0</v>
      </c>
      <c r="O9" s="52"/>
      <c r="Q9" s="53" t="s">
        <v>50</v>
      </c>
      <c r="R9" s="50" t="b">
        <f>IF(O12=2,M12,IF(O13=2,M13,IF(O14=2,M14,IF(O15=2,M15))))</f>
        <v>0</v>
      </c>
      <c r="S9" s="51" t="b">
        <f>IF(O12=2,N12,IF(O13=2,N13,IF(O14=2,N14,IF(O15=2,N15))))</f>
        <v>0</v>
      </c>
      <c r="T9" s="52"/>
      <c r="V9" s="54">
        <v>3</v>
      </c>
      <c r="W9" s="40" t="b">
        <f>IF(T6=3,R6,IF(T7=3,R7,IF(T8=3,R8,IF(T9=3,R9))))</f>
        <v>0</v>
      </c>
      <c r="X9" s="13" t="b">
        <f>IF(T6=3,S6,IF(T7=3,S7,IF(T8=3,S8,IF(T9=3,S9))))</f>
        <v>0</v>
      </c>
      <c r="Y9" s="55"/>
    </row>
    <row r="10" spans="2:25" ht="12.75">
      <c r="B10" s="1"/>
      <c r="C10" s="1"/>
      <c r="D10" s="2"/>
      <c r="H10" s="1"/>
      <c r="I10" s="2"/>
      <c r="M10" s="1"/>
      <c r="N10" s="2"/>
      <c r="R10" s="1"/>
      <c r="S10" s="2"/>
      <c r="V10" s="54">
        <v>4</v>
      </c>
      <c r="W10" s="40" t="b">
        <f>IF(T6=4,R6,IF(T7=4,R7,IF(T8=4,R8,IF(T9=4,R9))))</f>
        <v>0</v>
      </c>
      <c r="X10" s="13" t="b">
        <f>IF(T6=4,S6,IF(T7=4,S7,IF(T8=4,S8,IF(T9=4,S9))))</f>
        <v>0</v>
      </c>
      <c r="Y10" s="55"/>
    </row>
    <row r="11" spans="2:25" ht="12.75">
      <c r="B11" s="66"/>
      <c r="C11" s="1"/>
      <c r="D11" s="2"/>
      <c r="E11" s="32" t="s">
        <v>16</v>
      </c>
      <c r="G11" s="24" t="s">
        <v>38</v>
      </c>
      <c r="H11" s="1"/>
      <c r="I11" s="2"/>
      <c r="J11" s="32" t="s">
        <v>16</v>
      </c>
      <c r="L11" s="24" t="s">
        <v>60</v>
      </c>
      <c r="M11" s="1"/>
      <c r="N11" s="2"/>
      <c r="O11" s="32" t="s">
        <v>16</v>
      </c>
      <c r="Q11" s="24" t="s">
        <v>95</v>
      </c>
      <c r="R11" s="1"/>
      <c r="S11" s="2"/>
      <c r="T11" s="32" t="s">
        <v>16</v>
      </c>
      <c r="V11" s="54">
        <v>5</v>
      </c>
      <c r="W11" s="40" t="b">
        <f>IF(T12=1,R12,IF(T13=1,R13,IF(T14=1,R14,IF(T15=1,R15))))</f>
        <v>0</v>
      </c>
      <c r="X11" s="13" t="b">
        <f>IF(T12=1,S12,IF(T13=1,S13,IF(T14=1,S14,IF(T15=1,S15))))</f>
        <v>0</v>
      </c>
      <c r="Y11" s="55"/>
    </row>
    <row r="12" spans="1:25" ht="12.75">
      <c r="A12" s="24" t="s">
        <v>25</v>
      </c>
      <c r="B12" s="67">
        <v>6</v>
      </c>
      <c r="C12" s="34" t="str">
        <f>'Competitors List'!B15</f>
        <v>Ryazantsev Kirill</v>
      </c>
      <c r="D12" s="35" t="str">
        <f>'Competitors List'!C15</f>
        <v>Russia</v>
      </c>
      <c r="E12" s="36"/>
      <c r="G12" s="37" t="s">
        <v>26</v>
      </c>
      <c r="H12" s="34" t="b">
        <f>IF(E6=2,C6,IF(E7=2,C7,IF(E8=2,C8,IF(E9=2,C9))))</f>
        <v>0</v>
      </c>
      <c r="I12" s="35" t="b">
        <f>IF(E6=2,D6,IF(E7=2,D7,IF(E8=2,D8,IF(E9=2,D9))))</f>
        <v>0</v>
      </c>
      <c r="J12" s="36"/>
      <c r="L12" s="37" t="s">
        <v>63</v>
      </c>
      <c r="M12" s="34" t="b">
        <f>IF(J6=2,H6,IF(J7=2,H7,IF(J8=2,H8)))</f>
        <v>0</v>
      </c>
      <c r="N12" s="35" t="b">
        <f>IF(J6=2,I6,IF(J7=2,I7,IF(J8=2,I8)))</f>
        <v>0</v>
      </c>
      <c r="O12" s="36"/>
      <c r="Q12" s="37" t="s">
        <v>64</v>
      </c>
      <c r="R12" s="34" t="b">
        <f>IF(O6=3,M6,IF(O7=3,M7,IF(O8=3,M8,IF(O9=3,M9))))</f>
        <v>0</v>
      </c>
      <c r="S12" s="35" t="b">
        <f>IF(O6=3,N6,IF(O7=3,N7,IF(O8=3,N8,IF(O9=3,N9))))</f>
        <v>0</v>
      </c>
      <c r="T12" s="36"/>
      <c r="V12" s="54">
        <v>6</v>
      </c>
      <c r="W12" s="40" t="b">
        <f>IF(T12=2,R12,IF(T13=2,R13,IF(T14=2,R14,IF(T15=2,R15))))</f>
        <v>0</v>
      </c>
      <c r="X12" s="13" t="b">
        <f>IF(T12=2,S12,IF(T13=2,S13,IF(T14=2,S14,IF(T15=2,S15))))</f>
        <v>0</v>
      </c>
      <c r="Y12" s="55"/>
    </row>
    <row r="13" spans="2:25" ht="12.75">
      <c r="B13" s="69">
        <v>7</v>
      </c>
      <c r="C13" s="42" t="str">
        <f>'Competitors List'!B16</f>
        <v>Gordin Roman</v>
      </c>
      <c r="D13" s="14" t="str">
        <f>'Competitors List'!C16</f>
        <v>Russia</v>
      </c>
      <c r="E13" s="36"/>
      <c r="G13" s="41" t="s">
        <v>29</v>
      </c>
      <c r="H13" s="71" t="b">
        <f>IF(E18=1,C18,IF(E19=1,C19,IF(E20=1,C20,IF(E21=1,C21))))</f>
        <v>0</v>
      </c>
      <c r="I13" s="14" t="b">
        <f>IF(E18=1,D18,IF(E19=1,D19,IF(E20=1,D20,IF(E21=1,D21))))</f>
        <v>0</v>
      </c>
      <c r="J13" s="36"/>
      <c r="L13" s="41" t="s">
        <v>66</v>
      </c>
      <c r="M13" s="71" t="b">
        <f>IF(J12=2,H12,IF(J13=2,H13,IF(J14=2,H14)))</f>
        <v>0</v>
      </c>
      <c r="N13" s="14" t="b">
        <f>IF(J12=2,I12,IF(J13=2,I13,IF(J14=2,I14)))</f>
        <v>0</v>
      </c>
      <c r="O13" s="36"/>
      <c r="Q13" s="41" t="s">
        <v>67</v>
      </c>
      <c r="R13" s="71" t="b">
        <f>IF(O12=3,M12,IF(O13=3,M13,IF(O14=3,M14,IF(O15=3,M15))))</f>
        <v>0</v>
      </c>
      <c r="S13" s="14" t="b">
        <f>IF(O12=3,N12,IF(O13=3,N13,IF(O14=3,N14,IF(O15=3,N15))))</f>
        <v>0</v>
      </c>
      <c r="T13" s="36"/>
      <c r="V13" s="54">
        <v>7</v>
      </c>
      <c r="W13" s="40" t="b">
        <f>IF(T12=3,R12,IF(T13=3,R13,IF(T14=3,R14,IF(T15=3,R15))))</f>
        <v>0</v>
      </c>
      <c r="X13" s="13" t="b">
        <f>IF(T12=3,S12,IF(T13=3,S13,IF(T14=3,S14,IF(T15=3,S15))))</f>
        <v>0</v>
      </c>
      <c r="Y13" s="55"/>
    </row>
    <row r="14" spans="2:25" ht="12.75">
      <c r="B14" s="69">
        <v>18</v>
      </c>
      <c r="C14" s="42" t="str">
        <f>'Competitors List'!B27</f>
        <v>Tyagur Timofey</v>
      </c>
      <c r="D14" s="14" t="str">
        <f>'Competitors List'!C27</f>
        <v>Russia</v>
      </c>
      <c r="E14" s="36"/>
      <c r="G14" s="53" t="s">
        <v>31</v>
      </c>
      <c r="H14" s="72" t="b">
        <f>IF(E24=1,C24,IF(E25=1,C25,IF(E26=1,C26,IF(E27=1,C27))))</f>
        <v>0</v>
      </c>
      <c r="I14" s="51" t="b">
        <f>IF(E24=1,D24,IF(E25=1,D25,IF(E26=1,D26,IF(E27=1,D27))))</f>
        <v>0</v>
      </c>
      <c r="J14" s="52"/>
      <c r="L14" s="41" t="s">
        <v>69</v>
      </c>
      <c r="M14" s="71" t="b">
        <f>IF(J18=1,H18,IF(J19=1,H19,IF(J20=1,H20)))</f>
        <v>0</v>
      </c>
      <c r="N14" s="14" t="b">
        <f>IF(J18=1,I18,IF(J19=1,I19,IF(J20=1,I20)))</f>
        <v>0</v>
      </c>
      <c r="O14" s="36"/>
      <c r="Q14" s="41" t="s">
        <v>70</v>
      </c>
      <c r="R14" s="71" t="b">
        <f>IF(O6=4,M6,IF(O7=4,M7,IF(O8=4,M8,IF(O9=4,M9))))</f>
        <v>0</v>
      </c>
      <c r="S14" s="14" t="b">
        <f>IF(O6=4,N6,IF(O7=4,N7,IF(O8=4,N8,IF(O9=4,N9))))</f>
        <v>0</v>
      </c>
      <c r="T14" s="36"/>
      <c r="V14" s="57">
        <v>8</v>
      </c>
      <c r="W14" s="50" t="b">
        <f>IF(T12=4,R12,IF(T13=4,R13,IF(T14=4,R14,IF(T15=4,R15))))</f>
        <v>0</v>
      </c>
      <c r="X14" s="58" t="b">
        <f>IF(T12=4,S12,IF(T13=4,S13,IF(T14=4,S14,IF(T15=4,S15))))</f>
        <v>0</v>
      </c>
      <c r="Y14" s="59"/>
    </row>
    <row r="15" spans="2:25" ht="12.75">
      <c r="B15" s="70">
        <v>19</v>
      </c>
      <c r="C15" s="50" t="str">
        <f>'Competitors List'!B28</f>
        <v>Estrada-Betancourt Anton</v>
      </c>
      <c r="D15" s="51" t="str">
        <f>'Competitors List'!C28</f>
        <v>Ukrain</v>
      </c>
      <c r="E15" s="52"/>
      <c r="L15" s="53" t="s">
        <v>72</v>
      </c>
      <c r="M15" s="50" t="b">
        <f>IF(J24=1,H24,IF(J25=1,H25,IF(J26=1,H26)))</f>
        <v>0</v>
      </c>
      <c r="N15" s="51" t="b">
        <f>IF(J24=1,I24,IF(J25=1,I25,IF(J26=1,I26)))</f>
        <v>0</v>
      </c>
      <c r="O15" s="52"/>
      <c r="Q15" s="53" t="s">
        <v>73</v>
      </c>
      <c r="R15" s="50" t="b">
        <f>IF(O12=4,M12,IF(O13=4,M13,IF(O14=4,M14,IF(O15=4,M15))))</f>
        <v>0</v>
      </c>
      <c r="S15" s="51" t="b">
        <f>IF(O12=4,N12,IF(O13=4,N13,IF(O14=4,N14,IF(O15=4,N15))))</f>
        <v>0</v>
      </c>
      <c r="T15" s="52"/>
      <c r="V15" s="47">
        <v>9</v>
      </c>
      <c r="W15" s="34" t="b">
        <f>IF(J6=3,H6,IF(J7=3,H7,IF(J8=3,H8)))</f>
        <v>0</v>
      </c>
      <c r="X15" s="38" t="b">
        <f>IF(J6=3,I6,IF(J7=3,I7,IF(J8=3,I8)))</f>
        <v>0</v>
      </c>
      <c r="Y15" s="48"/>
    </row>
    <row r="16" spans="13:25" ht="12.75">
      <c r="M16" s="1"/>
      <c r="N16" s="2"/>
      <c r="V16" s="54">
        <v>9</v>
      </c>
      <c r="W16" s="40" t="b">
        <f>IF(J12=3,H12,IF(J13=3,H13,IF(J14=3,H14)))</f>
        <v>0</v>
      </c>
      <c r="X16" s="13" t="b">
        <f>IF(J12=3,I12,IF(J13=3,I13,IF(J14=3,I14)))</f>
        <v>0</v>
      </c>
      <c r="Y16" s="55"/>
    </row>
    <row r="17" spans="2:25" ht="12.75">
      <c r="B17" s="66"/>
      <c r="C17" s="1"/>
      <c r="D17" s="2"/>
      <c r="E17" s="32" t="s">
        <v>16</v>
      </c>
      <c r="G17" s="24" t="s">
        <v>54</v>
      </c>
      <c r="H17" s="1"/>
      <c r="I17" s="2"/>
      <c r="J17" s="32" t="s">
        <v>16</v>
      </c>
      <c r="M17" s="1"/>
      <c r="N17" s="2"/>
      <c r="R17" s="1"/>
      <c r="S17" s="2"/>
      <c r="V17" s="54">
        <v>9</v>
      </c>
      <c r="W17" s="40" t="b">
        <f>IF(J18=3,H18,IF(J19=3,H19,IF(J20=3,H20)))</f>
        <v>0</v>
      </c>
      <c r="X17" s="13" t="b">
        <f>IF(J18=3,I18,IF(J19=3,I19,IF(J20=3,I20)))</f>
        <v>0</v>
      </c>
      <c r="Y17" s="55"/>
    </row>
    <row r="18" spans="1:25" ht="12.75">
      <c r="A18" s="24" t="s">
        <v>33</v>
      </c>
      <c r="B18" s="67">
        <v>4</v>
      </c>
      <c r="C18" s="34" t="str">
        <f>'Competitors List'!B13</f>
        <v>Le Xuan</v>
      </c>
      <c r="D18" s="35" t="str">
        <f>'Competitors List'!C13</f>
        <v>France</v>
      </c>
      <c r="E18" s="36"/>
      <c r="G18" s="37" t="s">
        <v>19</v>
      </c>
      <c r="H18" s="34" t="b">
        <f>IF(E12=1,C12,IF(E13=1,C13,IF(E14=1,C14,IF(E15=1,C15))))</f>
        <v>0</v>
      </c>
      <c r="I18" s="35" t="b">
        <f>IF(E12=1,D12,IF(E13=1,D13,IF(E14=1,D14,IF(E15=1,D15))))</f>
        <v>0</v>
      </c>
      <c r="J18" s="36"/>
      <c r="M18" s="1"/>
      <c r="N18" s="2"/>
      <c r="V18" s="57">
        <v>9</v>
      </c>
      <c r="W18" s="50" t="b">
        <f>IF(J24=3,H24,IF(J25=3,H25,IF(J26=3,H26)))</f>
        <v>0</v>
      </c>
      <c r="X18" s="58" t="b">
        <f>IF(J24=3,I24,IF(J25=3,I25,IF(J26=3,I26)))</f>
        <v>0</v>
      </c>
      <c r="Y18" s="59"/>
    </row>
    <row r="19" spans="2:25" ht="12.75">
      <c r="B19" s="69">
        <v>9</v>
      </c>
      <c r="C19" s="42" t="str">
        <f>'Competitors List'!B18</f>
        <v>Meleshkevich Viktor</v>
      </c>
      <c r="D19" s="14" t="str">
        <f>'Competitors List'!C18</f>
        <v>Russia</v>
      </c>
      <c r="E19" s="36"/>
      <c r="G19" s="41" t="s">
        <v>35</v>
      </c>
      <c r="H19" s="71" t="b">
        <f>IF(E30=1,C30,IF(E31=1,C31,IF(E32=1,C32,IF(E33=1,C33))))</f>
        <v>0</v>
      </c>
      <c r="I19" s="14" t="b">
        <f>IF(E30=1,D30,IF(E31=1,D31,IF(E32=1,D32,IF(E33=1,D33))))</f>
        <v>0</v>
      </c>
      <c r="J19" s="36"/>
      <c r="M19" s="1"/>
      <c r="N19" s="2"/>
      <c r="V19" s="47">
        <v>13</v>
      </c>
      <c r="W19" s="34" t="b">
        <f>IF(E6=3,C6,IF(E7=3,C7,IF(E8=3,C8,IF(E9=3,C9))))</f>
        <v>0</v>
      </c>
      <c r="X19" s="38" t="b">
        <f>IF(E6=3,D6,IF(E7=3,D7,IF(E8=3,D8,IF(E9=3,D9))))</f>
        <v>0</v>
      </c>
      <c r="Y19" s="48"/>
    </row>
    <row r="20" spans="2:25" ht="12.75">
      <c r="B20" s="69">
        <v>16</v>
      </c>
      <c r="C20" s="42" t="str">
        <f>'Competitors List'!B25</f>
        <v>Gulyagin Alexey</v>
      </c>
      <c r="D20" s="14" t="str">
        <f>'Competitors List'!C25</f>
        <v>Russia</v>
      </c>
      <c r="E20" s="36"/>
      <c r="G20" s="53" t="s">
        <v>45</v>
      </c>
      <c r="H20" s="72" t="b">
        <f>IF(E36=2,C36,IF(E37=2,C37,IF(E38=2,C38,IF(E39=2,C39))))</f>
        <v>0</v>
      </c>
      <c r="I20" s="51" t="b">
        <f>IF(E36=2,D36,IF(E37=2,D37,IF(E38=2,D38,IF(E39=2,D39))))</f>
        <v>0</v>
      </c>
      <c r="J20" s="52"/>
      <c r="M20" s="1"/>
      <c r="N20" s="2"/>
      <c r="V20" s="54">
        <v>13</v>
      </c>
      <c r="W20" s="40" t="b">
        <f>IF(E12=3,C12,IF(E13=3,C13,IF(E14=3,C14,IF(E15=3,C15))))</f>
        <v>0</v>
      </c>
      <c r="X20" s="13" t="b">
        <f>IF(E12=3,D12,IF(E13=3,D13,IF(E14=3,D14,IF(E15=3,D15))))</f>
        <v>0</v>
      </c>
      <c r="Y20" s="55"/>
    </row>
    <row r="21" spans="2:25" ht="12.75">
      <c r="B21" s="70">
        <v>21</v>
      </c>
      <c r="C21" s="50" t="str">
        <f>'Competitors List'!B30</f>
        <v>Rychkov Alexey</v>
      </c>
      <c r="D21" s="51" t="str">
        <f>'Competitors List'!C30</f>
        <v>Russia</v>
      </c>
      <c r="E21" s="52"/>
      <c r="H21" s="1"/>
      <c r="I21" s="2"/>
      <c r="M21" s="1"/>
      <c r="N21" s="2"/>
      <c r="V21" s="54">
        <v>13</v>
      </c>
      <c r="W21" s="40" t="b">
        <f>IF(E18=3,C18,IF(E19=3,C19,IF(E20=3,C20,IF(E21=3,C21))))</f>
        <v>0</v>
      </c>
      <c r="X21" s="13" t="b">
        <f>IF(E18=3,D18,IF(E19=3,D19,IF(E20=3,D20,IF(E21=3,D21))))</f>
        <v>0</v>
      </c>
      <c r="Y21" s="55"/>
    </row>
    <row r="22" spans="2:25" ht="12.75">
      <c r="B22" s="1"/>
      <c r="C22" s="1"/>
      <c r="D22" s="2"/>
      <c r="H22" s="1"/>
      <c r="I22" s="2"/>
      <c r="M22" s="1"/>
      <c r="N22" s="2"/>
      <c r="V22" s="54">
        <v>13</v>
      </c>
      <c r="W22" s="42" t="b">
        <f>IF(E24=3,C24,IF(E25=3,C25,IF(E26=3,C26,IF(E27=3,C27))))</f>
        <v>0</v>
      </c>
      <c r="X22" s="61" t="b">
        <f>IF(E24=3,D24,IF(E25=3,D25,IF(E26=3,D26,IF(E27=3,D27))))</f>
        <v>0</v>
      </c>
      <c r="Y22" s="55"/>
    </row>
    <row r="23" spans="2:25" ht="12.75">
      <c r="B23" s="66"/>
      <c r="C23" s="1"/>
      <c r="D23" s="2"/>
      <c r="E23" s="32" t="s">
        <v>16</v>
      </c>
      <c r="G23" s="24" t="s">
        <v>75</v>
      </c>
      <c r="H23" s="1"/>
      <c r="I23" s="2"/>
      <c r="J23" s="32" t="s">
        <v>16</v>
      </c>
      <c r="M23" s="1"/>
      <c r="N23" s="2"/>
      <c r="V23" s="54">
        <v>13</v>
      </c>
      <c r="W23" s="42" t="b">
        <f>IF(E30=3,C30,IF(E31=3,C31,IF(E32=3,C32,IF(E33=3,C33))))</f>
        <v>0</v>
      </c>
      <c r="X23" s="61" t="b">
        <f>IF(E30=3,D30,IF(E31=3,D31,IF(E32=3,D32,IF(E33=3,D33))))</f>
        <v>0</v>
      </c>
      <c r="Y23" s="55"/>
    </row>
    <row r="24" spans="1:25" ht="12.75">
      <c r="A24" s="24" t="s">
        <v>41</v>
      </c>
      <c r="B24" s="67">
        <v>3</v>
      </c>
      <c r="C24" s="34" t="str">
        <f>'Competitors List'!B12</f>
        <v>Kim Sung Jin</v>
      </c>
      <c r="D24" s="35" t="str">
        <f>'Competitors List'!C12</f>
        <v>South Korea</v>
      </c>
      <c r="E24" s="36"/>
      <c r="G24" s="37" t="s">
        <v>37</v>
      </c>
      <c r="H24" s="34" t="b">
        <f>IF(E36=1,C36,IF(E37=1,C37,IF(E38=1,C38,IF(E39=1,C39))))</f>
        <v>0</v>
      </c>
      <c r="I24" s="35" t="b">
        <f>IF(E36=1,D36,IF(E37=1,D37,IF(E38=1,D38,IF(E39=1,D39))))</f>
        <v>0</v>
      </c>
      <c r="J24" s="36"/>
      <c r="M24" s="1"/>
      <c r="N24" s="2"/>
      <c r="R24" s="1"/>
      <c r="S24" s="2"/>
      <c r="V24" s="57">
        <v>13</v>
      </c>
      <c r="W24" s="50" t="b">
        <f>IF(E36=3,C36,IF(E37=3,C37,IF(E38=3,C38,IF(E39=3,C39))))</f>
        <v>0</v>
      </c>
      <c r="X24" s="58" t="b">
        <f>IF(E36=3,D36,IF(E37=3,D37,IF(E38=3,D38,IF(E39=3,D39))))</f>
        <v>0</v>
      </c>
      <c r="Y24" s="59"/>
    </row>
    <row r="25" spans="2:25" ht="12.75">
      <c r="B25" s="69">
        <v>10</v>
      </c>
      <c r="C25" s="71" t="str">
        <f>'Competitors List'!B19</f>
        <v>Gurevich Mischa</v>
      </c>
      <c r="D25" s="14" t="str">
        <f>'Competitors List'!C19</f>
        <v>Germany</v>
      </c>
      <c r="E25" s="36"/>
      <c r="G25" s="41" t="s">
        <v>43</v>
      </c>
      <c r="H25" s="71" t="b">
        <f>IF(E30=2,C30,IF(E31=2,C31,IF(E32=2,C32,IF(E33=2,C33))))</f>
        <v>0</v>
      </c>
      <c r="I25" s="14" t="b">
        <f>IF(E30=2,D30,IF(E31=2,D31,IF(E32=2,D32,IF(E33=2,D33))))</f>
        <v>0</v>
      </c>
      <c r="J25" s="36"/>
      <c r="M25" s="1"/>
      <c r="N25" s="2"/>
      <c r="R25" s="1"/>
      <c r="S25" s="2"/>
      <c r="V25" s="47">
        <v>19</v>
      </c>
      <c r="W25" s="34" t="b">
        <f>IF(E6=4,C6,IF(E7=4,C7,IF(E8=4,C8,IF(E9=4,C9))))</f>
        <v>0</v>
      </c>
      <c r="X25" s="38" t="b">
        <f>IF(E6=4,D6,IF(E7=4,D7,IF(E8=4,D8,IF(E9=4,D9))))</f>
        <v>0</v>
      </c>
      <c r="Y25" s="48"/>
    </row>
    <row r="26" spans="2:25" ht="12.75">
      <c r="B26" s="69">
        <v>15</v>
      </c>
      <c r="C26" s="71" t="str">
        <f>'Competitors List'!B24</f>
        <v>Misevra Ivan</v>
      </c>
      <c r="D26" s="14" t="str">
        <f>'Competitors List'!C24</f>
        <v>Russia</v>
      </c>
      <c r="E26" s="36"/>
      <c r="G26" s="53" t="s">
        <v>27</v>
      </c>
      <c r="H26" s="72" t="b">
        <f>IF(E12=2,C12,IF(E13=2,C13,IF(E14=2,C14,IF(E15=2,C15))))</f>
        <v>0</v>
      </c>
      <c r="I26" s="51" t="b">
        <f>IF(E12=2,D12,IF(E13=2,D13,IF(E14=2,D14,IF(E15=2,D15))))</f>
        <v>0</v>
      </c>
      <c r="J26" s="52"/>
      <c r="M26" s="1"/>
      <c r="N26" s="2"/>
      <c r="V26" s="54">
        <v>19</v>
      </c>
      <c r="W26" s="40" t="b">
        <f>IF(E12=4,C12,IF(E13=4,C13,IF(E14=4,C14,IF(E15=4,C15))))</f>
        <v>0</v>
      </c>
      <c r="X26" s="13" t="b">
        <f>IF(E12=4,D12,IF(E13=4,D13,IF(E14=4,D14,IF(E15=4,D15))))</f>
        <v>0</v>
      </c>
      <c r="Y26" s="55"/>
    </row>
    <row r="27" spans="2:25" ht="12.75">
      <c r="B27" s="70">
        <v>22</v>
      </c>
      <c r="C27" s="50" t="str">
        <f>'Competitors List'!B31</f>
        <v>Alexandrov Nikolay</v>
      </c>
      <c r="D27" s="51" t="str">
        <f>'Competitors List'!C31</f>
        <v>Russia</v>
      </c>
      <c r="E27" s="52"/>
      <c r="H27" s="1"/>
      <c r="I27" s="2"/>
      <c r="M27" s="1"/>
      <c r="N27" s="2"/>
      <c r="V27" s="54">
        <v>19</v>
      </c>
      <c r="W27" s="40" t="b">
        <f>IF(E18=4,C18,IF(E19=4,C19,IF(E20=4,C20,IF(E21=4,C21))))</f>
        <v>0</v>
      </c>
      <c r="X27" s="13" t="b">
        <f>IF(E18=4,D18,IF(E19=4,D19,IF(E20=4,D20,IF(E21=4,D21))))</f>
        <v>0</v>
      </c>
      <c r="Y27" s="55"/>
    </row>
    <row r="28" spans="8:25" ht="12.75">
      <c r="H28" s="1"/>
      <c r="I28" s="2"/>
      <c r="M28" s="1"/>
      <c r="N28" s="2"/>
      <c r="V28" s="54">
        <v>19</v>
      </c>
      <c r="W28" s="40" t="b">
        <f>IF(E24=4,C24,IF(E25=4,C25,IF(E26=4,C26,IF(E27=4,C27))))</f>
        <v>0</v>
      </c>
      <c r="X28" s="13" t="b">
        <f>IF(E24=4,D24,IF(E25=4,D25,IF(E26=4,D26,IF(E27=4,D27))))</f>
        <v>0</v>
      </c>
      <c r="Y28" s="55"/>
    </row>
    <row r="29" spans="2:25" ht="12.75">
      <c r="B29" s="66"/>
      <c r="C29" s="1"/>
      <c r="D29" s="2"/>
      <c r="E29" s="32" t="s">
        <v>16</v>
      </c>
      <c r="M29" s="1"/>
      <c r="N29" s="2"/>
      <c r="V29" s="54">
        <v>19</v>
      </c>
      <c r="W29" s="40" t="b">
        <f>IF(E30=4,C30,IF(E31=4,C31,IF(E32=4,C32,IF(E33=4,C33))))</f>
        <v>0</v>
      </c>
      <c r="X29" s="13" t="b">
        <f>IF(E30=4,D30,IF(E31=4,D31,IF(E32=4,D32,IF(E33=4,D33))))</f>
        <v>0</v>
      </c>
      <c r="Y29" s="55"/>
    </row>
    <row r="30" spans="1:25" ht="12.75">
      <c r="A30" s="24" t="s">
        <v>51</v>
      </c>
      <c r="B30" s="67">
        <v>5</v>
      </c>
      <c r="C30" s="34" t="str">
        <f>'Competitors List'!B14</f>
        <v>Shevarutin Dmitry</v>
      </c>
      <c r="D30" s="35" t="str">
        <f>'Competitors List'!C14</f>
        <v>Russia</v>
      </c>
      <c r="E30" s="36"/>
      <c r="M30" s="1"/>
      <c r="N30" s="2"/>
      <c r="V30" s="57">
        <v>19</v>
      </c>
      <c r="W30" s="50" t="b">
        <f>IF(E36=4,C36,IF(E37=4,C37,IF(E38=4,C38,IF(E39=4,C39))))</f>
        <v>0</v>
      </c>
      <c r="X30" s="58" t="b">
        <f>IF(E36=4,D36,IF(E37=4,D37,IF(E38=4,D38,IF(E39=4,D39))))</f>
        <v>0</v>
      </c>
      <c r="Y30" s="59"/>
    </row>
    <row r="31" spans="2:14" ht="12.75">
      <c r="B31" s="69">
        <v>8</v>
      </c>
      <c r="C31" s="71" t="str">
        <f>'Competitors List'!B17</f>
        <v>Shitov Andrey</v>
      </c>
      <c r="D31" s="14" t="str">
        <f>'Competitors List'!C17</f>
        <v>Russia</v>
      </c>
      <c r="E31" s="36"/>
      <c r="M31" s="1"/>
      <c r="N31" s="2"/>
    </row>
    <row r="32" spans="2:14" ht="12.75">
      <c r="B32" s="69">
        <v>17</v>
      </c>
      <c r="C32" s="71" t="str">
        <f>'Competitors List'!B26</f>
        <v>Pavlov Nikita</v>
      </c>
      <c r="D32" s="14" t="str">
        <f>'Competitors List'!C26</f>
        <v>Russia</v>
      </c>
      <c r="E32" s="36"/>
      <c r="M32" s="1"/>
      <c r="N32" s="2"/>
    </row>
    <row r="33" spans="2:5" ht="12.75">
      <c r="B33" s="70">
        <v>20</v>
      </c>
      <c r="C33" s="50" t="str">
        <f>'Competitors List'!B29</f>
        <v>Archipov Nikita</v>
      </c>
      <c r="D33" s="51" t="str">
        <f>'Competitors List'!C29</f>
        <v>Russia</v>
      </c>
      <c r="E33" s="52"/>
    </row>
    <row r="34" spans="2:4" ht="12.75">
      <c r="B34" s="1"/>
      <c r="C34" s="1"/>
      <c r="D34" s="2"/>
    </row>
    <row r="35" spans="2:5" ht="12.75">
      <c r="B35" s="66"/>
      <c r="C35" s="1"/>
      <c r="D35" s="2"/>
      <c r="E35" s="32" t="s">
        <v>16</v>
      </c>
    </row>
    <row r="36" spans="1:5" ht="12.75">
      <c r="A36" s="24" t="s">
        <v>57</v>
      </c>
      <c r="B36" s="67">
        <v>2</v>
      </c>
      <c r="C36" s="34" t="str">
        <f>'Competitors List'!B11</f>
        <v>Cheremetieff Igor</v>
      </c>
      <c r="D36" s="35" t="str">
        <f>'Competitors List'!C11</f>
        <v>France</v>
      </c>
      <c r="E36" s="36"/>
    </row>
    <row r="37" spans="2:5" ht="12.75">
      <c r="B37" s="69">
        <v>11</v>
      </c>
      <c r="C37" s="71" t="str">
        <f>'Competitors List'!B20</f>
        <v>Shulhan Alex</v>
      </c>
      <c r="D37" s="14" t="str">
        <f>'Competitors List'!C20</f>
        <v>Belarus</v>
      </c>
      <c r="E37" s="36"/>
    </row>
    <row r="38" spans="2:14" ht="12.75">
      <c r="B38" s="69">
        <v>14</v>
      </c>
      <c r="C38" s="71" t="str">
        <f>'Competitors List'!B23</f>
        <v>Anin Max</v>
      </c>
      <c r="D38" s="14" t="str">
        <f>'Competitors List'!C23</f>
        <v>Russia</v>
      </c>
      <c r="E38" s="36"/>
      <c r="M38" s="1"/>
      <c r="N38" s="2"/>
    </row>
    <row r="39" spans="2:14" ht="12.75">
      <c r="B39" s="70">
        <v>23</v>
      </c>
      <c r="C39" s="50" t="str">
        <f>'Competitors List'!B32</f>
        <v>Shevchenko Valera</v>
      </c>
      <c r="D39" s="51" t="str">
        <f>'Competitors List'!C32</f>
        <v>Russia</v>
      </c>
      <c r="E39" s="52"/>
      <c r="M39" s="1"/>
      <c r="N39" s="2"/>
    </row>
    <row r="40" spans="2:14" ht="12.75">
      <c r="B40" s="1"/>
      <c r="C40" s="1"/>
      <c r="D40" s="2"/>
      <c r="M40" s="1"/>
      <c r="N40" s="2"/>
    </row>
    <row r="41" spans="13:14" ht="12.75">
      <c r="M41" s="1"/>
      <c r="N41" s="2"/>
    </row>
    <row r="42" spans="13:14" ht="12.75">
      <c r="M42" s="1"/>
      <c r="N42" s="2"/>
    </row>
    <row r="43" spans="13:14" ht="12.75">
      <c r="M43" s="1"/>
      <c r="N43" s="2"/>
    </row>
    <row r="44" spans="13:14" ht="12.75">
      <c r="M44" s="1"/>
      <c r="N44" s="2"/>
    </row>
    <row r="45" spans="13:14" ht="12.75">
      <c r="M45" s="1"/>
      <c r="N45" s="2"/>
    </row>
    <row r="46" spans="13:14" ht="12.75">
      <c r="M46" s="1"/>
      <c r="N46" s="2"/>
    </row>
    <row r="47" spans="8:14" ht="12.75">
      <c r="H47" s="1"/>
      <c r="I47" s="2"/>
      <c r="M47" s="1"/>
      <c r="N47" s="2"/>
    </row>
    <row r="48" spans="13:14" ht="12.75">
      <c r="M48" s="1"/>
      <c r="N48" s="2"/>
    </row>
    <row r="49" spans="13:14" ht="12.75">
      <c r="M49" s="1"/>
      <c r="N49" s="2"/>
    </row>
    <row r="50" spans="13:14" ht="12.75">
      <c r="M50" s="1"/>
      <c r="N50" s="2"/>
    </row>
    <row r="58" spans="8:9" ht="12.75">
      <c r="H58" s="1"/>
      <c r="I58" s="2"/>
    </row>
    <row r="59" spans="8:9" ht="12.75">
      <c r="H59" s="1"/>
      <c r="I59" s="2"/>
    </row>
    <row r="60" spans="8:9" ht="12.75">
      <c r="H60" s="1"/>
      <c r="I60" s="2"/>
    </row>
    <row r="61" spans="8:9" ht="12.75">
      <c r="H61" s="1"/>
      <c r="I61" s="2"/>
    </row>
    <row r="63" spans="2:4" ht="12.75">
      <c r="B63" s="1"/>
      <c r="C63" s="1"/>
      <c r="D63" s="2"/>
    </row>
    <row r="64" spans="2:4" ht="12.75">
      <c r="B64" s="1"/>
      <c r="C64" s="1"/>
      <c r="D64" s="2"/>
    </row>
    <row r="65" spans="2:4" ht="12.75">
      <c r="B65" s="1"/>
      <c r="C65" s="1"/>
      <c r="D65" s="2"/>
    </row>
    <row r="66" spans="2:4" ht="12.75">
      <c r="B66" s="1"/>
      <c r="C66" s="1"/>
      <c r="D66" s="2"/>
    </row>
    <row r="67" spans="2:4" ht="12.75">
      <c r="B67" s="1"/>
      <c r="C67" s="1"/>
      <c r="D67" s="2"/>
    </row>
  </sheetData>
  <sheetProtection/>
  <mergeCells count="6">
    <mergeCell ref="Q3:T3"/>
    <mergeCell ref="V3:Y5"/>
    <mergeCell ref="A1:E1"/>
    <mergeCell ref="B3:E3"/>
    <mergeCell ref="G3:J3"/>
    <mergeCell ref="L3:O3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zoomScalePageLayoutView="0" workbookViewId="0" topLeftCell="A1">
      <selection activeCell="M24" sqref="M24"/>
    </sheetView>
  </sheetViews>
  <sheetFormatPr defaultColWidth="11.7109375" defaultRowHeight="12.75"/>
  <cols>
    <col min="1" max="1" width="5.28125" style="24" customWidth="1"/>
    <col min="2" max="2" width="5.28125" style="1" customWidth="1"/>
    <col min="3" max="3" width="21.00390625" style="0" customWidth="1"/>
    <col min="4" max="4" width="5.28125" style="0" customWidth="1"/>
    <col min="5" max="5" width="5.8515625" style="0" customWidth="1"/>
    <col min="6" max="6" width="4.140625" style="0" customWidth="1"/>
    <col min="7" max="7" width="11.7109375" style="0" customWidth="1"/>
    <col min="8" max="8" width="22.28125" style="0" customWidth="1"/>
    <col min="9" max="9" width="5.28125" style="0" customWidth="1"/>
    <col min="10" max="10" width="5.8515625" style="0" customWidth="1"/>
    <col min="11" max="11" width="4.7109375" style="0" customWidth="1"/>
    <col min="12" max="12" width="8.140625" style="0" customWidth="1"/>
    <col min="13" max="13" width="23.140625" style="0" customWidth="1"/>
    <col min="14" max="14" width="5.57421875" style="0" customWidth="1"/>
    <col min="15" max="15" width="5.8515625" style="0" customWidth="1"/>
    <col min="16" max="16" width="5.57421875" style="0" customWidth="1"/>
    <col min="17" max="17" width="6.140625" style="0" customWidth="1"/>
    <col min="18" max="18" width="23.421875" style="1" customWidth="1"/>
    <col min="19" max="19" width="8.421875" style="2" customWidth="1"/>
    <col min="20" max="20" width="13.57421875" style="0" customWidth="1"/>
  </cols>
  <sheetData>
    <row r="1" spans="1:5" ht="12.75">
      <c r="A1" s="98" t="s">
        <v>96</v>
      </c>
      <c r="B1" s="98"/>
      <c r="C1" s="98"/>
      <c r="D1" s="98"/>
      <c r="E1" s="98"/>
    </row>
    <row r="2" spans="1:20" ht="12.75">
      <c r="A2" s="27"/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1"/>
      <c r="R2" s="29"/>
      <c r="S2" s="30"/>
      <c r="T2" s="28"/>
    </row>
    <row r="3" spans="2:20" ht="15.75">
      <c r="B3" s="96" t="s">
        <v>12</v>
      </c>
      <c r="C3" s="96"/>
      <c r="D3" s="96"/>
      <c r="E3" s="96"/>
      <c r="G3" s="96" t="s">
        <v>13</v>
      </c>
      <c r="H3" s="96"/>
      <c r="I3" s="96"/>
      <c r="J3" s="96"/>
      <c r="L3" s="96" t="s">
        <v>14</v>
      </c>
      <c r="M3" s="96"/>
      <c r="N3" s="96"/>
      <c r="O3" s="96"/>
      <c r="Q3" s="97" t="s">
        <v>15</v>
      </c>
      <c r="R3" s="97"/>
      <c r="S3" s="97"/>
      <c r="T3" s="97"/>
    </row>
    <row r="4" spans="3:20" ht="12.75">
      <c r="C4" s="1"/>
      <c r="D4" s="2"/>
      <c r="H4" s="1"/>
      <c r="I4" s="2"/>
      <c r="M4" s="1"/>
      <c r="N4" s="2"/>
      <c r="Q4" s="97"/>
      <c r="R4" s="97"/>
      <c r="S4" s="97"/>
      <c r="T4" s="97"/>
    </row>
    <row r="5" spans="2:20" ht="12.75">
      <c r="B5" s="66"/>
      <c r="C5" s="1"/>
      <c r="D5" s="2"/>
      <c r="E5" s="32" t="s">
        <v>16</v>
      </c>
      <c r="G5" s="24" t="s">
        <v>28</v>
      </c>
      <c r="H5" s="1"/>
      <c r="I5" s="2"/>
      <c r="J5" s="32" t="s">
        <v>16</v>
      </c>
      <c r="L5" s="24" t="s">
        <v>42</v>
      </c>
      <c r="M5" s="1"/>
      <c r="N5" s="2"/>
      <c r="O5" s="32" t="s">
        <v>16</v>
      </c>
      <c r="Q5" s="97"/>
      <c r="R5" s="97"/>
      <c r="S5" s="97"/>
      <c r="T5" s="97"/>
    </row>
    <row r="6" spans="1:20" ht="12.75">
      <c r="A6" s="24" t="s">
        <v>20</v>
      </c>
      <c r="B6" s="67">
        <v>1</v>
      </c>
      <c r="C6" s="34" t="str">
        <f>'Competitors List'!B10</f>
        <v>Sloboda Martin</v>
      </c>
      <c r="D6" s="35" t="str">
        <f>'Competitors List'!C10</f>
        <v>Germany</v>
      </c>
      <c r="E6" s="36"/>
      <c r="G6" s="37" t="s">
        <v>30</v>
      </c>
      <c r="H6" s="34" t="b">
        <f>IF(E6=1,C6,IF(E7=1,C7,IF(E8=1,C8,IF(E9=1,C9))))</f>
        <v>0</v>
      </c>
      <c r="I6" s="35" t="b">
        <f>IF(E6=1,D6,IF(E7=1,D7,IF(E8=1,D8,IF(E9=1,D9))))</f>
        <v>0</v>
      </c>
      <c r="J6" s="36"/>
      <c r="L6" s="33" t="s">
        <v>44</v>
      </c>
      <c r="M6" s="34" t="b">
        <f>IF(J6=1,H6,IF(J7=1,H7,IF(J8=1,H8,IF(J9=1,H9))))</f>
        <v>0</v>
      </c>
      <c r="N6" s="35" t="b">
        <f>IF(J6=1,I6,IF(J7=1,I7,IF(J8=1,I8,IF(J9=1,I9))))</f>
        <v>0</v>
      </c>
      <c r="O6" s="36"/>
      <c r="Q6" s="43" t="s">
        <v>16</v>
      </c>
      <c r="R6" s="44" t="s">
        <v>6</v>
      </c>
      <c r="S6" s="45" t="s">
        <v>21</v>
      </c>
      <c r="T6" s="46" t="s">
        <v>22</v>
      </c>
    </row>
    <row r="7" spans="2:20" ht="12.75">
      <c r="B7" s="69">
        <v>8</v>
      </c>
      <c r="C7" s="40" t="str">
        <f>'Competitors List'!B17</f>
        <v>Shitov Andrey</v>
      </c>
      <c r="D7" s="14" t="str">
        <f>'Competitors List'!C17</f>
        <v>Russia</v>
      </c>
      <c r="E7" s="36"/>
      <c r="G7" s="41" t="s">
        <v>32</v>
      </c>
      <c r="H7" s="40" t="b">
        <f>IF(E12=1,C12,IF(E13=1,C13,IF(E14=1,C14,IF(E15=1,C15))))</f>
        <v>0</v>
      </c>
      <c r="I7" s="14" t="b">
        <f>IF(E12=1,D12,IF(E13=1,D13,IF(E14=1,D14,IF(E15=1,D15))))</f>
        <v>0</v>
      </c>
      <c r="J7" s="36"/>
      <c r="L7" s="39" t="s">
        <v>46</v>
      </c>
      <c r="M7" s="40" t="b">
        <f>IF(J12=1,H12,IF(J13=1,H13,IF(J14=1,H14,IF(J15=1,H15))))</f>
        <v>0</v>
      </c>
      <c r="N7" s="14" t="b">
        <f>IF(J12=1,I12,IF(J13=1,I13,IF(J14=1,I14,IF(J15=1,I15))))</f>
        <v>0</v>
      </c>
      <c r="O7" s="36"/>
      <c r="Q7" s="47">
        <v>1</v>
      </c>
      <c r="R7" s="34" t="b">
        <f>IF(O6=1,M6,IF(O7=1,M7,IF(O8=1,M8,IF(O9=1,M9))))</f>
        <v>0</v>
      </c>
      <c r="S7" s="38" t="b">
        <f>IF(O6=1,N6,IF(O7=1,N7,IF(O8=1,N8,IF(O9=1,N9))))</f>
        <v>0</v>
      </c>
      <c r="T7" s="48"/>
    </row>
    <row r="8" spans="2:20" ht="12.75">
      <c r="B8" s="69">
        <v>9</v>
      </c>
      <c r="C8" s="40" t="str">
        <f>'Competitors List'!B18</f>
        <v>Meleshkevich Viktor</v>
      </c>
      <c r="D8" s="14" t="str">
        <f>'Competitors List'!C18</f>
        <v>Russia</v>
      </c>
      <c r="E8" s="36"/>
      <c r="G8" s="41" t="s">
        <v>34</v>
      </c>
      <c r="H8" s="40" t="b">
        <f>IF(E18=2,C18,IF(E19=2,C19,IF(E20=2,C20,IF(E21=2,C21))))</f>
        <v>0</v>
      </c>
      <c r="I8" s="14" t="b">
        <f>IF(E18=2,D18,IF(E19=2,D19,IF(E20=2,D20,IF(E21=2,D21))))</f>
        <v>0</v>
      </c>
      <c r="J8" s="36"/>
      <c r="L8" s="39" t="s">
        <v>48</v>
      </c>
      <c r="M8" s="40" t="b">
        <f>IF(J6=2,H6,IF(J7=2,H7,IF(J8=2,H8,IF(J9=2,H9))))</f>
        <v>0</v>
      </c>
      <c r="N8" s="14" t="b">
        <f>IF(J6=2,I6,IF(J7=2,I7,IF(J8=2,I8,IF(J9=2,I9))))</f>
        <v>0</v>
      </c>
      <c r="O8" s="36"/>
      <c r="Q8" s="54">
        <v>2</v>
      </c>
      <c r="R8" s="40" t="b">
        <f>IF(O6=2,M6,IF(O7=2,M7,IF(O8=2,M8,IF(O9=2,M9))))</f>
        <v>0</v>
      </c>
      <c r="S8" s="13" t="b">
        <f>IF(O6=2,N6,IF(O7=2,N7,IF(O8=2,N8,IF(O9=2,N9))))</f>
        <v>0</v>
      </c>
      <c r="T8" s="55"/>
    </row>
    <row r="9" spans="2:20" ht="12.75">
      <c r="B9" s="70">
        <v>16</v>
      </c>
      <c r="C9" s="50" t="str">
        <f>'Competitors List'!B25</f>
        <v>Gulyagin Alexey</v>
      </c>
      <c r="D9" s="51" t="str">
        <f>'Competitors List'!C25</f>
        <v>Russia</v>
      </c>
      <c r="E9" s="52"/>
      <c r="G9" s="53" t="s">
        <v>36</v>
      </c>
      <c r="H9" s="50" t="b">
        <f>IF(E24=2,C24,IF(E25=2,C25,IF(E26=2,C26,IF(E27=2,C27))))</f>
        <v>0</v>
      </c>
      <c r="I9" s="51" t="b">
        <f>IF(E24=2,D24,IF(E25=2,D25,IF(E26=2,D26,IF(E27=2,D27))))</f>
        <v>0</v>
      </c>
      <c r="J9" s="52"/>
      <c r="L9" s="49" t="s">
        <v>50</v>
      </c>
      <c r="M9" s="50" t="b">
        <f>IF(J12=2,H12,IF(J13=2,H13,IF(J14=2,H14,IF(J15=2,H15))))</f>
        <v>0</v>
      </c>
      <c r="N9" s="51" t="b">
        <f>IF(J12=2,I12,IF(J13=2,I13,IF(J14=2,I14,IF(J15=2,I15))))</f>
        <v>0</v>
      </c>
      <c r="O9" s="52"/>
      <c r="Q9" s="54">
        <v>3</v>
      </c>
      <c r="R9" s="40" t="b">
        <f>IF(O6=3,M6,IF(O7=3,M7,IF(O8=3,M8,IF(O9=3,M9))))</f>
        <v>0</v>
      </c>
      <c r="S9" s="13" t="b">
        <f>IF(O6=3,N6,IF(O7=3,N7,IF(O8=3,N8,IF(O9=3,N9))))</f>
        <v>0</v>
      </c>
      <c r="T9" s="55"/>
    </row>
    <row r="10" spans="13:20" ht="12.75">
      <c r="M10" s="1"/>
      <c r="N10" s="2"/>
      <c r="Q10" s="54">
        <v>4</v>
      </c>
      <c r="R10" s="40" t="b">
        <f>IF(O6=4,M6,IF(O7=4,M7,IF(O8=4,M8,IF(O9=4,M9))))</f>
        <v>0</v>
      </c>
      <c r="S10" s="13" t="b">
        <f>IF(O6=4,N6,IF(O7=4,N7,IF(O8=4,N8,IF(O9=4,N9))))</f>
        <v>0</v>
      </c>
      <c r="T10" s="55"/>
    </row>
    <row r="11" spans="2:20" ht="12.75">
      <c r="B11" s="66"/>
      <c r="C11" s="1"/>
      <c r="D11" s="2"/>
      <c r="E11" s="32" t="s">
        <v>16</v>
      </c>
      <c r="G11" s="24" t="s">
        <v>60</v>
      </c>
      <c r="H11" s="1"/>
      <c r="I11" s="2"/>
      <c r="J11" s="32" t="s">
        <v>16</v>
      </c>
      <c r="L11" s="24" t="s">
        <v>61</v>
      </c>
      <c r="M11" s="1"/>
      <c r="N11" s="2"/>
      <c r="O11" s="32" t="s">
        <v>16</v>
      </c>
      <c r="Q11" s="54">
        <v>5</v>
      </c>
      <c r="R11" s="40" t="b">
        <f>IF(O12=1,M12,IF(O13=1,M13,IF(O14=1,M14,IF(O15=1,M15))))</f>
        <v>0</v>
      </c>
      <c r="S11" s="13" t="b">
        <f>IF(O12=1,N12,IF(O13=1,N13,IF(O14=1,N14,IF(O15=1,N15))))</f>
        <v>0</v>
      </c>
      <c r="T11" s="55"/>
    </row>
    <row r="12" spans="1:20" ht="12.75">
      <c r="A12" s="24" t="s">
        <v>38</v>
      </c>
      <c r="B12" s="67">
        <v>4</v>
      </c>
      <c r="C12" s="34" t="str">
        <f>'Competitors List'!B13</f>
        <v>Le Xuan</v>
      </c>
      <c r="D12" s="35" t="str">
        <f>'Competitors List'!C13</f>
        <v>France</v>
      </c>
      <c r="E12" s="36"/>
      <c r="G12" s="37" t="s">
        <v>63</v>
      </c>
      <c r="H12" s="34" t="b">
        <f>IF(E6=2,C6,IF(E7=2,C7,IF(E8=2,C8,IF(E9=2,C9))))</f>
        <v>0</v>
      </c>
      <c r="I12" s="35" t="b">
        <f>IF(E6=2,D6,IF(E7=2,D7,IF(E8=2,D8,IF(E9=2,D9))))</f>
        <v>0</v>
      </c>
      <c r="J12" s="36"/>
      <c r="L12" s="33" t="s">
        <v>64</v>
      </c>
      <c r="M12" s="34" t="b">
        <f>IF(J6=3,H6,IF(J7=3,H7,IF(J8=3,H8,IF(J9=3,H9))))</f>
        <v>0</v>
      </c>
      <c r="N12" s="35" t="b">
        <f>IF(J6=3,I6,IF(J7=3,I7,IF(J8=3,I8,IF(J9=3,I9))))</f>
        <v>0</v>
      </c>
      <c r="O12" s="36"/>
      <c r="Q12" s="54">
        <v>6</v>
      </c>
      <c r="R12" s="40" t="b">
        <f>IF(O12=2,M12,IF(O13=2,M13,IF(O14=2,M14,IF(O15=2,M15))))</f>
        <v>0</v>
      </c>
      <c r="S12" s="13" t="b">
        <f>IF(O12=2,N12,IF(O13=2,N13,IF(O14=2,N14,IF(O15=2,N15))))</f>
        <v>0</v>
      </c>
      <c r="T12" s="55"/>
    </row>
    <row r="13" spans="2:20" ht="12.75">
      <c r="B13" s="69">
        <v>5</v>
      </c>
      <c r="C13" s="40" t="str">
        <f>'Competitors List'!B14</f>
        <v>Shevarutin Dmitry</v>
      </c>
      <c r="D13" s="14" t="str">
        <f>'Competitors List'!C14</f>
        <v>Russia</v>
      </c>
      <c r="E13" s="36"/>
      <c r="G13" s="41" t="s">
        <v>66</v>
      </c>
      <c r="H13" s="40" t="b">
        <f>IF(E12=2,C12,IF(E13=2,C13,IF(E14=2,C14,IF(E15=2,C15))))</f>
        <v>0</v>
      </c>
      <c r="I13" s="14" t="b">
        <f>IF(E12=2,D12,IF(E13=2,D13,IF(E14=2,D14,IF(E15=2,D15))))</f>
        <v>0</v>
      </c>
      <c r="J13" s="36"/>
      <c r="L13" s="39" t="s">
        <v>67</v>
      </c>
      <c r="M13" s="40" t="b">
        <f>IF(J12=3,H12,IF(J13=3,H13,IF(J14=3,H14,IF(J15=3,H15))))</f>
        <v>0</v>
      </c>
      <c r="N13" s="14" t="b">
        <f>IF(J12=3,I12,IF(J13=3,I13,IF(J14=3,I14,IF(J15=3,I15))))</f>
        <v>0</v>
      </c>
      <c r="O13" s="36"/>
      <c r="Q13" s="54">
        <v>7</v>
      </c>
      <c r="R13" s="40" t="b">
        <f>IF(O12=3,M12,IF(O13=3,M13,IF(O14=3,M14,IF(O15=3,M15))))</f>
        <v>0</v>
      </c>
      <c r="S13" s="13" t="b">
        <f>IF(O12=3,N12,IF(O13=3,N13,IF(O14=3,N14,IF(O15=3,N15))))</f>
        <v>0</v>
      </c>
      <c r="T13" s="55"/>
    </row>
    <row r="14" spans="2:20" ht="12.75">
      <c r="B14" s="69">
        <v>12</v>
      </c>
      <c r="C14" s="40" t="str">
        <f>'Competitors List'!B21</f>
        <v>Tsokolov Alexey</v>
      </c>
      <c r="D14" s="14" t="str">
        <f>'Competitors List'!C21</f>
        <v>Russia</v>
      </c>
      <c r="E14" s="36"/>
      <c r="G14" s="41" t="s">
        <v>69</v>
      </c>
      <c r="H14" s="40" t="b">
        <f>IF(E18=1,C18,IF(E19=1,C19,IF(E20=1,C20,IF(E21=1,C21))))</f>
        <v>0</v>
      </c>
      <c r="I14" s="14" t="b">
        <f>IF(E18=1,D18,IF(E19=1,D19,IF(E20=1,D20,IF(E21=1,D21))))</f>
        <v>0</v>
      </c>
      <c r="J14" s="36"/>
      <c r="L14" s="39" t="s">
        <v>70</v>
      </c>
      <c r="M14" s="40" t="b">
        <f>IF(J6=4,H6,IF(J7=4,H7,IF(J8=4,H8,IF(J9=4,H9))))</f>
        <v>0</v>
      </c>
      <c r="N14" s="14" t="b">
        <f>IF(J6=4,I6,IF(J7=4,I7,IF(J8=4,I8,IF(J9=4,I9))))</f>
        <v>0</v>
      </c>
      <c r="O14" s="36"/>
      <c r="Q14" s="57">
        <v>8</v>
      </c>
      <c r="R14" s="50" t="b">
        <f>IF(O12=4,M12,IF(O13=4,M13,IF(O14=4,M14,IF(O15=4,M15))))</f>
        <v>0</v>
      </c>
      <c r="S14" s="58" t="b">
        <f>IF(O12=4,N12,IF(O13=4,N13,IF(O14=4,N14,IF(O15=4,N15))))</f>
        <v>0</v>
      </c>
      <c r="T14" s="59"/>
    </row>
    <row r="15" spans="2:20" ht="12.75">
      <c r="B15" s="70">
        <v>13</v>
      </c>
      <c r="C15" s="50" t="str">
        <f>'Competitors List'!B22</f>
        <v>Islamov Denis</v>
      </c>
      <c r="D15" s="51" t="str">
        <f>'Competitors List'!C22</f>
        <v>Russia</v>
      </c>
      <c r="E15" s="52"/>
      <c r="G15" s="53" t="s">
        <v>72</v>
      </c>
      <c r="H15" s="50" t="b">
        <f>IF(E24=1,C24,IF(E25=1,C25,IF(E26=1,C26,IF(E27=1,C27))))</f>
        <v>0</v>
      </c>
      <c r="I15" s="51" t="b">
        <f>IF(E24=1,D24,IF(E25=1,D25,IF(E26=1,D26,IF(E27=1,D27))))</f>
        <v>0</v>
      </c>
      <c r="J15" s="52"/>
      <c r="L15" s="49" t="s">
        <v>73</v>
      </c>
      <c r="M15" s="50" t="b">
        <f>IF(J12=4,H12,IF(J13=4,H13,IF(J14=4,H14,IF(J15=4,H15))))</f>
        <v>0</v>
      </c>
      <c r="N15" s="51" t="b">
        <f>IF(J12=4,I12,IF(J13=4,I13,IF(J14=4,I14,IF(J15=4,I15))))</f>
        <v>0</v>
      </c>
      <c r="O15" s="52"/>
      <c r="Q15" s="47">
        <v>9</v>
      </c>
      <c r="R15" s="34" t="b">
        <f>IF(E6=3,C6,IF(E7=3,C7,IF(E8=3,C8,IF(E9=3,C9))))</f>
        <v>0</v>
      </c>
      <c r="S15" s="38" t="b">
        <f>IF(E6=3,D6,IF(E7=3,D7,IF(E8=3,D8,IF(E9=3,D9))))</f>
        <v>0</v>
      </c>
      <c r="T15" s="48"/>
    </row>
    <row r="16" spans="3:20" ht="12.75">
      <c r="C16" s="1"/>
      <c r="D16" s="2"/>
      <c r="H16" s="1"/>
      <c r="I16" s="2"/>
      <c r="Q16" s="54">
        <v>9</v>
      </c>
      <c r="R16" s="40" t="b">
        <f>IF(E12=3,C12,IF(E13=3,C13,IF(E14=3,C14,IF(E15=3,C15))))</f>
        <v>0</v>
      </c>
      <c r="S16" s="13" t="b">
        <f>IF(E12=3,D12,IF(E13=3,D13,IF(E14=3,D14,IF(E15=3,D15))))</f>
        <v>0</v>
      </c>
      <c r="T16" s="55"/>
    </row>
    <row r="17" spans="2:20" ht="12.75">
      <c r="B17" s="66"/>
      <c r="C17" s="1"/>
      <c r="D17" s="2"/>
      <c r="E17" s="32" t="s">
        <v>16</v>
      </c>
      <c r="H17" s="1"/>
      <c r="I17" s="2"/>
      <c r="Q17" s="54">
        <v>9</v>
      </c>
      <c r="R17" s="40" t="b">
        <f>IF(E18=3,C18,IF(E19=3,C19,IF(E20=3,C20,IF(E21=3,C21))))</f>
        <v>0</v>
      </c>
      <c r="S17" s="13" t="b">
        <f>IF(E18=3,D18,IF(E19=3,D19,IF(E20=3,D20,IF(E21=3,D21))))</f>
        <v>0</v>
      </c>
      <c r="T17" s="55"/>
    </row>
    <row r="18" spans="1:20" ht="12.75">
      <c r="A18" s="24" t="s">
        <v>54</v>
      </c>
      <c r="B18" s="67">
        <v>3</v>
      </c>
      <c r="C18" s="34" t="str">
        <f>'Competitors List'!B12</f>
        <v>Kim Sung Jin</v>
      </c>
      <c r="D18" s="35" t="str">
        <f>'Competitors List'!C12</f>
        <v>South Korea</v>
      </c>
      <c r="E18" s="36"/>
      <c r="H18" s="1"/>
      <c r="I18" s="2"/>
      <c r="Q18" s="57">
        <v>9</v>
      </c>
      <c r="R18" s="50" t="b">
        <f>IF(E24=3,C24,IF(E25=3,C25,IF(E26=3,C26,IF(E27=3,C27))))</f>
        <v>0</v>
      </c>
      <c r="S18" s="58" t="b">
        <f>IF(E24=3,D24,IF(E25=3,D25,IF(E26=3,D26,IF(E27=3,D27))))</f>
        <v>0</v>
      </c>
      <c r="T18" s="59"/>
    </row>
    <row r="19" spans="2:20" ht="12.75">
      <c r="B19" s="69">
        <v>6</v>
      </c>
      <c r="C19" s="40" t="str">
        <f>'Competitors List'!B15</f>
        <v>Ryazantsev Kirill</v>
      </c>
      <c r="D19" s="14" t="str">
        <f>'Competitors List'!C15</f>
        <v>Russia</v>
      </c>
      <c r="E19" s="36"/>
      <c r="H19" s="1"/>
      <c r="I19" s="2"/>
      <c r="Q19" s="47">
        <v>13</v>
      </c>
      <c r="R19" s="34" t="b">
        <f>IF(E6=4,C6,IF(E7=4,C7,IF(E8=4,C8,IF(E9=4,C9))))</f>
        <v>0</v>
      </c>
      <c r="S19" s="38" t="b">
        <f>IF(E6=4,D6,IF(E7=4,D7,IF(E8=4,D8,IF(E9=4,D9))))</f>
        <v>0</v>
      </c>
      <c r="T19" s="48"/>
    </row>
    <row r="20" spans="2:20" ht="12.75">
      <c r="B20" s="69">
        <v>11</v>
      </c>
      <c r="C20" s="40" t="str">
        <f>'Competitors List'!B20</f>
        <v>Shulhan Alex</v>
      </c>
      <c r="D20" s="14" t="str">
        <f>'Competitors List'!C20</f>
        <v>Belarus</v>
      </c>
      <c r="E20" s="36"/>
      <c r="Q20" s="54">
        <v>13</v>
      </c>
      <c r="R20" s="40" t="b">
        <f>IF(E12=4,C12,IF(E13=4,C13,IF(E14=4,C14,IF(E15=4,C15))))</f>
        <v>0</v>
      </c>
      <c r="S20" s="13" t="b">
        <f>IF(E12=4,D12,IF(E13=4,D13,IF(E14=4,D14,IF(E15=4,D15))))</f>
        <v>0</v>
      </c>
      <c r="T20" s="55"/>
    </row>
    <row r="21" spans="2:20" ht="12.75">
      <c r="B21" s="70">
        <v>14</v>
      </c>
      <c r="C21" s="50" t="str">
        <f>'Competitors List'!B23</f>
        <v>Anin Max</v>
      </c>
      <c r="D21" s="51" t="str">
        <f>'Competitors List'!C23</f>
        <v>Russia</v>
      </c>
      <c r="E21" s="52"/>
      <c r="Q21" s="54">
        <v>13</v>
      </c>
      <c r="R21" s="40" t="b">
        <f>IF(E18=4,C18,IF(E19=4,C19,IF(E20=4,C20,IF(E21=4,C21))))</f>
        <v>0</v>
      </c>
      <c r="S21" s="13" t="b">
        <f>IF(E18=4,D18,IF(E19=4,D19,IF(E20=4,D20,IF(E21=4,D21))))</f>
        <v>0</v>
      </c>
      <c r="T21" s="55"/>
    </row>
    <row r="22" spans="3:20" ht="12.75">
      <c r="C22" s="1"/>
      <c r="D22" s="2"/>
      <c r="Q22" s="57">
        <v>13</v>
      </c>
      <c r="R22" s="50" t="b">
        <f>IF(E24=4,C24,IF(E25=4,C25,IF(E26=4,C26,IF(E27=4,C27))))</f>
        <v>0</v>
      </c>
      <c r="S22" s="58" t="b">
        <f>IF(E24=4,D24,IF(E25=4,D25,IF(E26=4,D26,IF(E27=4,D27))))</f>
        <v>0</v>
      </c>
      <c r="T22" s="59"/>
    </row>
    <row r="23" spans="2:5" ht="12.75">
      <c r="B23" s="66"/>
      <c r="C23" s="1"/>
      <c r="D23" s="2"/>
      <c r="E23" s="32" t="s">
        <v>16</v>
      </c>
    </row>
    <row r="24" spans="1:5" ht="12.75">
      <c r="A24" s="24" t="s">
        <v>75</v>
      </c>
      <c r="B24" s="67">
        <v>2</v>
      </c>
      <c r="C24" s="34" t="str">
        <f>'Competitors List'!B11</f>
        <v>Cheremetieff Igor</v>
      </c>
      <c r="D24" s="35" t="str">
        <f>'Competitors List'!C11</f>
        <v>France</v>
      </c>
      <c r="E24" s="36"/>
    </row>
    <row r="25" spans="2:9" ht="12.75">
      <c r="B25" s="69">
        <v>7</v>
      </c>
      <c r="C25" s="40" t="str">
        <f>'Competitors List'!B16</f>
        <v>Gordin Roman</v>
      </c>
      <c r="D25" s="14" t="str">
        <f>'Competitors List'!C16</f>
        <v>Russia</v>
      </c>
      <c r="E25" s="36"/>
      <c r="H25" s="1"/>
      <c r="I25" s="2"/>
    </row>
    <row r="26" spans="2:9" ht="12.75">
      <c r="B26" s="69">
        <v>10</v>
      </c>
      <c r="C26" s="40" t="str">
        <f>'Competitors List'!B19</f>
        <v>Gurevich Mischa</v>
      </c>
      <c r="D26" s="14" t="str">
        <f>'Competitors List'!C19</f>
        <v>Germany</v>
      </c>
      <c r="E26" s="36"/>
      <c r="H26" s="1"/>
      <c r="I26" s="2"/>
    </row>
    <row r="27" spans="2:9" ht="12.75">
      <c r="B27" s="70">
        <v>15</v>
      </c>
      <c r="C27" s="50" t="str">
        <f>'Competitors List'!B24</f>
        <v>Misevra Ivan</v>
      </c>
      <c r="D27" s="51" t="str">
        <f>'Competitors List'!C24</f>
        <v>Russia</v>
      </c>
      <c r="E27" s="52"/>
      <c r="H27" s="1"/>
      <c r="I27" s="2"/>
    </row>
    <row r="28" spans="8:9" ht="12.75">
      <c r="H28" s="1"/>
      <c r="I28" s="2"/>
    </row>
    <row r="29" spans="2:9" ht="12.75">
      <c r="B29"/>
      <c r="H29" s="1"/>
      <c r="I29" s="2"/>
    </row>
    <row r="30" spans="2:9" ht="12.75">
      <c r="B30"/>
      <c r="H30" s="1"/>
      <c r="I30" s="2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spans="2:9" ht="12.75">
      <c r="B36"/>
      <c r="H36" s="1"/>
      <c r="I36" s="2"/>
    </row>
    <row r="37" spans="2:9" ht="12.75">
      <c r="B37"/>
      <c r="H37" s="1"/>
      <c r="I37" s="2"/>
    </row>
    <row r="38" spans="2:9" ht="12.75">
      <c r="B38"/>
      <c r="H38" s="1"/>
      <c r="I38" s="2"/>
    </row>
    <row r="39" spans="2:9" ht="12.75">
      <c r="B39"/>
      <c r="H39" s="1"/>
      <c r="I39" s="2"/>
    </row>
    <row r="40" spans="3:9" ht="12.75">
      <c r="C40" s="1"/>
      <c r="D40" s="2"/>
      <c r="H40" s="1"/>
      <c r="I40" s="2"/>
    </row>
    <row r="41" spans="3:9" ht="12.75">
      <c r="C41" s="1"/>
      <c r="D41" s="2"/>
      <c r="H41" s="1"/>
      <c r="I41" s="2"/>
    </row>
    <row r="42" spans="3:9" ht="12.75">
      <c r="C42" s="1"/>
      <c r="D42" s="2"/>
      <c r="H42" s="1"/>
      <c r="I42" s="2"/>
    </row>
    <row r="43" spans="3:4" ht="12.75">
      <c r="C43" s="1"/>
      <c r="D43" s="2"/>
    </row>
    <row r="44" spans="3:4" ht="12.75">
      <c r="C44" s="1"/>
      <c r="D44" s="2"/>
    </row>
    <row r="45" spans="3:4" ht="12.75">
      <c r="C45" s="1"/>
      <c r="D45" s="2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spans="3:4" ht="12.75">
      <c r="C51" s="1"/>
      <c r="D51" s="2"/>
    </row>
  </sheetData>
  <sheetProtection/>
  <mergeCells count="5">
    <mergeCell ref="Q3:T5"/>
    <mergeCell ref="A1:E1"/>
    <mergeCell ref="B3:E3"/>
    <mergeCell ref="G3:J3"/>
    <mergeCell ref="L3:O3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="75" zoomScaleNormal="75" zoomScalePageLayoutView="0" workbookViewId="0" topLeftCell="A1">
      <selection activeCell="H25" sqref="H25"/>
    </sheetView>
  </sheetViews>
  <sheetFormatPr defaultColWidth="11.7109375" defaultRowHeight="12.75"/>
  <cols>
    <col min="1" max="1" width="4.421875" style="24" customWidth="1"/>
    <col min="2" max="2" width="11.7109375" style="0" customWidth="1"/>
    <col min="3" max="3" width="22.8515625" style="0" customWidth="1"/>
    <col min="4" max="4" width="11.7109375" style="0" customWidth="1"/>
    <col min="5" max="5" width="5.8515625" style="0" customWidth="1"/>
    <col min="6" max="6" width="5.7109375" style="0" customWidth="1"/>
    <col min="7" max="7" width="11.7109375" style="0" customWidth="1"/>
    <col min="8" max="8" width="22.28125" style="0" customWidth="1"/>
    <col min="9" max="9" width="11.7109375" style="0" customWidth="1"/>
    <col min="10" max="10" width="5.8515625" style="0" customWidth="1"/>
    <col min="11" max="11" width="5.57421875" style="0" customWidth="1"/>
    <col min="12" max="12" width="11.7109375" style="0" customWidth="1"/>
    <col min="13" max="13" width="19.57421875" style="0" customWidth="1"/>
    <col min="14" max="14" width="11.7109375" style="0" customWidth="1"/>
    <col min="15" max="16" width="5.8515625" style="0" customWidth="1"/>
    <col min="17" max="17" width="11.7109375" style="0" customWidth="1"/>
    <col min="18" max="18" width="21.28125" style="0" customWidth="1"/>
    <col min="19" max="19" width="11.7109375" style="0" customWidth="1"/>
    <col min="20" max="20" width="13.00390625" style="0" customWidth="1"/>
  </cols>
  <sheetData>
    <row r="1" spans="1:19" ht="12.75">
      <c r="A1" s="100" t="s">
        <v>97</v>
      </c>
      <c r="B1" s="100"/>
      <c r="C1" s="100"/>
      <c r="D1" s="100"/>
      <c r="E1" s="100"/>
      <c r="R1" s="1"/>
      <c r="S1" s="2"/>
    </row>
    <row r="2" spans="1:20" ht="12.75">
      <c r="A2" s="27"/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1"/>
      <c r="R2" s="29"/>
      <c r="S2" s="30"/>
      <c r="T2" s="28"/>
    </row>
    <row r="3" spans="2:20" ht="15.75">
      <c r="B3" s="96" t="s">
        <v>12</v>
      </c>
      <c r="C3" s="96"/>
      <c r="D3" s="96"/>
      <c r="E3" s="96"/>
      <c r="G3" s="96" t="s">
        <v>13</v>
      </c>
      <c r="H3" s="96"/>
      <c r="I3" s="96"/>
      <c r="J3" s="96"/>
      <c r="L3" s="96" t="s">
        <v>14</v>
      </c>
      <c r="M3" s="96"/>
      <c r="N3" s="96"/>
      <c r="O3" s="96"/>
      <c r="Q3" s="97" t="s">
        <v>15</v>
      </c>
      <c r="R3" s="97"/>
      <c r="S3" s="97"/>
      <c r="T3" s="97"/>
    </row>
    <row r="4" spans="2:20" ht="12.75">
      <c r="B4" s="1"/>
      <c r="C4" s="1"/>
      <c r="D4" s="2"/>
      <c r="H4" s="1"/>
      <c r="I4" s="2"/>
      <c r="M4" s="1"/>
      <c r="N4" s="2"/>
      <c r="Q4" s="97"/>
      <c r="R4" s="97"/>
      <c r="S4" s="97"/>
      <c r="T4" s="97"/>
    </row>
    <row r="5" spans="2:20" ht="12.75">
      <c r="B5" s="66"/>
      <c r="C5" s="1"/>
      <c r="D5" s="2"/>
      <c r="E5" s="32" t="s">
        <v>16</v>
      </c>
      <c r="G5" s="24" t="s">
        <v>28</v>
      </c>
      <c r="H5" s="1"/>
      <c r="I5" s="2"/>
      <c r="J5" s="32" t="s">
        <v>16</v>
      </c>
      <c r="L5" s="24" t="s">
        <v>42</v>
      </c>
      <c r="M5" s="1"/>
      <c r="N5" s="2"/>
      <c r="O5" s="32" t="s">
        <v>16</v>
      </c>
      <c r="Q5" s="97"/>
      <c r="R5" s="97"/>
      <c r="S5" s="97"/>
      <c r="T5" s="97"/>
    </row>
    <row r="6" spans="1:20" ht="12.75">
      <c r="A6" s="24" t="s">
        <v>98</v>
      </c>
      <c r="B6" s="67">
        <v>1</v>
      </c>
      <c r="C6" s="34" t="str">
        <f>'Competitors List'!B10</f>
        <v>Sloboda Martin</v>
      </c>
      <c r="D6" s="35" t="str">
        <f>'Competitors List'!C10</f>
        <v>Germany</v>
      </c>
      <c r="E6" s="36"/>
      <c r="G6" s="37" t="s">
        <v>99</v>
      </c>
      <c r="H6" s="34" t="b">
        <f>IF(E6=1,C6,IF(E7=1,C7,IF(E8=1,C8,IF(E9=1,C9))))</f>
        <v>0</v>
      </c>
      <c r="I6" s="35" t="b">
        <f>IF(E6=1,D6,IF(E7=1,D7,IF(E8=1,D8,IF(E9=1,D9))))</f>
        <v>0</v>
      </c>
      <c r="J6" s="36"/>
      <c r="L6" s="33" t="s">
        <v>44</v>
      </c>
      <c r="M6" s="34" t="b">
        <f>IF(J6=1,H6,IF(J7=1,H7,IF(J8=1,H8)))</f>
        <v>0</v>
      </c>
      <c r="N6" s="35" t="b">
        <f>IF(J6=1,I6,IF(J7=1,I7,IF(J8=1,I8)))</f>
        <v>0</v>
      </c>
      <c r="O6" s="36"/>
      <c r="Q6" s="43" t="s">
        <v>16</v>
      </c>
      <c r="R6" s="44" t="s">
        <v>6</v>
      </c>
      <c r="S6" s="45" t="s">
        <v>21</v>
      </c>
      <c r="T6" s="46" t="s">
        <v>22</v>
      </c>
    </row>
    <row r="7" spans="2:20" ht="12.75">
      <c r="B7" s="69">
        <v>6</v>
      </c>
      <c r="C7" s="40" t="str">
        <f>'Competitors List'!B15</f>
        <v>Ryazantsev Kirill</v>
      </c>
      <c r="D7" s="14" t="str">
        <f>'Competitors List'!C15</f>
        <v>Russia</v>
      </c>
      <c r="E7" s="36"/>
      <c r="G7" s="41" t="s">
        <v>100</v>
      </c>
      <c r="H7" s="40" t="b">
        <f>IF(E12=2,C12,IF(E13=2,C13,IF(E14=2,C14,IF(E15=2,C15))))</f>
        <v>0</v>
      </c>
      <c r="I7" s="14" t="b">
        <f>IF(E12=2,D12,IF(E13=2,D13,IF(E14=2,D14,IF(E15=2,D15))))</f>
        <v>0</v>
      </c>
      <c r="J7" s="36"/>
      <c r="L7" s="39" t="s">
        <v>46</v>
      </c>
      <c r="M7" s="40" t="b">
        <f>IF(J11=1,H11,IF(J12=1,H12,IF(J13=1,H13)))</f>
        <v>0</v>
      </c>
      <c r="N7" s="14" t="b">
        <f>IF(J11=1,I11,IF(J12=1,I12,IF(J13=1,I13)))</f>
        <v>0</v>
      </c>
      <c r="O7" s="36"/>
      <c r="Q7" s="47">
        <v>1</v>
      </c>
      <c r="R7" s="34" t="b">
        <f>IF(O6=1,M6,IF(O7=1,M7,IF(O8=1,M8,IF(O9=1,M9))))</f>
        <v>0</v>
      </c>
      <c r="S7" s="38" t="b">
        <f>IF(O6=1,N6,IF(O7=1,N7,IF(O8=1,N8,IF(O9=1,N9))))</f>
        <v>0</v>
      </c>
      <c r="T7" s="48"/>
    </row>
    <row r="8" spans="2:20" ht="12.75">
      <c r="B8" s="69">
        <v>7</v>
      </c>
      <c r="C8" s="42" t="str">
        <f>'Competitors List'!B16</f>
        <v>Gordin Roman</v>
      </c>
      <c r="D8" s="61" t="str">
        <f>'Competitors List'!C16</f>
        <v>Russia</v>
      </c>
      <c r="E8" s="36"/>
      <c r="G8" s="73" t="s">
        <v>101</v>
      </c>
      <c r="H8" s="74" t="b">
        <f>IF(E18=2,C18,IF(E19=2,C19,IF(E20=2,C20,IF(E21=2,C21))))</f>
        <v>0</v>
      </c>
      <c r="I8" s="75" t="b">
        <f>IF(E18=2,D18,IF(E19=2,D19,IF(E20=2,D20,IF(E21=2,D21))))</f>
        <v>0</v>
      </c>
      <c r="J8" s="76"/>
      <c r="L8" s="39" t="s">
        <v>48</v>
      </c>
      <c r="M8" s="40" t="b">
        <f>IF(J6=2,H6,IF(J7=2,H7,IF(J8=2,H8)))</f>
        <v>0</v>
      </c>
      <c r="N8" s="14" t="b">
        <f>IF(J6=2,I6,IF(J7=2,I7,IF(J8=2,I8)))</f>
        <v>0</v>
      </c>
      <c r="O8" s="36"/>
      <c r="Q8" s="54">
        <v>2</v>
      </c>
      <c r="R8" s="40" t="b">
        <f>IF(O6=2,M6,IF(O7=2,M7,IF(O8=2,M8,IF(O9=2,M9))))</f>
        <v>0</v>
      </c>
      <c r="S8" s="60" t="b">
        <f>IF(O6=2,N6,IF(O7=2,N7,IF(O8=2,N8,IF(O9=2,N9))))</f>
        <v>0</v>
      </c>
      <c r="T8" s="55"/>
    </row>
    <row r="9" spans="2:20" ht="12.75">
      <c r="B9" s="70">
        <v>12</v>
      </c>
      <c r="C9" s="50" t="str">
        <f>'Competitors List'!B21</f>
        <v>Tsokolov Alexey</v>
      </c>
      <c r="D9" s="58" t="str">
        <f>'Competitors List'!C21</f>
        <v>Russia</v>
      </c>
      <c r="E9" s="52"/>
      <c r="L9" s="49" t="s">
        <v>50</v>
      </c>
      <c r="M9" s="50" t="b">
        <f>IF(J11=2,H11,IF(J12=2,H12,IF(J13=2,H13)))</f>
        <v>0</v>
      </c>
      <c r="N9" s="51" t="b">
        <f>IF(J11=2,I11,IF(J12=2,I12,IF(J13=2,I13)))</f>
        <v>0</v>
      </c>
      <c r="O9" s="52"/>
      <c r="Q9" s="54">
        <v>3</v>
      </c>
      <c r="R9" s="40" t="b">
        <f>IF(O6=3,M6,IF(O7=3,M7,IF(O8=3,M8,IF(O9=3,M9))))</f>
        <v>0</v>
      </c>
      <c r="S9" s="60" t="b">
        <f>IF(O6=3,N6,IF(O7=3,N7,IF(O8=3,N8,IF(O9=3,N9))))</f>
        <v>0</v>
      </c>
      <c r="T9" s="55"/>
    </row>
    <row r="10" spans="2:20" ht="12.75">
      <c r="B10" s="1"/>
      <c r="G10" s="24" t="s">
        <v>60</v>
      </c>
      <c r="H10" s="1"/>
      <c r="I10" s="2"/>
      <c r="J10" s="32" t="s">
        <v>16</v>
      </c>
      <c r="M10" s="1"/>
      <c r="N10" s="2"/>
      <c r="Q10" s="54">
        <v>4</v>
      </c>
      <c r="R10" s="40" t="b">
        <f>IF(O6=4,M6,IF(O7=4,M7,IF(O8=4,M8,IF(O9=4,M9))))</f>
        <v>0</v>
      </c>
      <c r="S10" s="60" t="b">
        <f>IF(O6=4,N6,IF(O7=4,N7,IF(O8=4,N8,IF(O9=4,N9))))</f>
        <v>0</v>
      </c>
      <c r="T10" s="55"/>
    </row>
    <row r="11" spans="2:20" ht="12.75">
      <c r="B11" s="66"/>
      <c r="C11" s="1"/>
      <c r="D11" s="2"/>
      <c r="E11" s="32" t="s">
        <v>16</v>
      </c>
      <c r="G11" s="37" t="s">
        <v>102</v>
      </c>
      <c r="H11" s="34" t="b">
        <f>IF(E6=2,C6,IF(E7=2,C7,IF(E8=2,C8,IF(E9=2,C9))))</f>
        <v>0</v>
      </c>
      <c r="I11" s="35" t="b">
        <f>IF(E6=2,D6,IF(E7=2,D7,IF(E8=2,D8,IF(E9=2,D9))))</f>
        <v>0</v>
      </c>
      <c r="J11" s="36"/>
      <c r="L11" s="24" t="s">
        <v>61</v>
      </c>
      <c r="M11" s="1"/>
      <c r="N11" s="2"/>
      <c r="O11" s="32" t="s">
        <v>16</v>
      </c>
      <c r="Q11" s="54">
        <v>5</v>
      </c>
      <c r="R11" s="40" t="b">
        <f>IF(O12=1,M12,IF(O13=1,M13))</f>
        <v>0</v>
      </c>
      <c r="S11" s="60" t="b">
        <f>IF(O12=1,N12,IF(O13=1,N13))</f>
        <v>0</v>
      </c>
      <c r="T11" s="55"/>
    </row>
    <row r="12" spans="1:20" ht="12.75">
      <c r="A12" s="24" t="s">
        <v>103</v>
      </c>
      <c r="B12" s="67">
        <v>3</v>
      </c>
      <c r="C12" s="34" t="str">
        <f>'Competitors List'!B12</f>
        <v>Kim Sung Jin</v>
      </c>
      <c r="D12" s="35" t="str">
        <f>'Competitors List'!C12</f>
        <v>South Korea</v>
      </c>
      <c r="E12" s="36"/>
      <c r="G12" s="41" t="s">
        <v>104</v>
      </c>
      <c r="H12" s="40" t="b">
        <f>IF(E12=1,C12,IF(E13=1,C13,IF(E14=1,C14,IF(E15=1,C15))))</f>
        <v>0</v>
      </c>
      <c r="I12" s="14" t="b">
        <f>IF(E12=1,D12,IF(E13=1,D13,IF(E14=1,D14,IF(E15=1,D15))))</f>
        <v>0</v>
      </c>
      <c r="J12" s="36"/>
      <c r="L12" s="33" t="s">
        <v>64</v>
      </c>
      <c r="M12" s="34" t="b">
        <f>IF(J6=3,H6,IF(J7=3,H7,IF(J8=3,H8)))</f>
        <v>0</v>
      </c>
      <c r="N12" s="35" t="b">
        <f>IF(J6=3,I6,IF(J7=3,I7,IF(J8=3,I8)))</f>
        <v>0</v>
      </c>
      <c r="O12" s="36"/>
      <c r="Q12" s="54">
        <v>6</v>
      </c>
      <c r="R12" s="40" t="b">
        <f>IF(O12=2,M12,IF(O13=2,M13))</f>
        <v>0</v>
      </c>
      <c r="S12" s="60" t="b">
        <f>IF(O12=2,N12,IF(O13=2,N13))</f>
        <v>0</v>
      </c>
      <c r="T12" s="55"/>
    </row>
    <row r="13" spans="2:20" ht="12.75">
      <c r="B13" s="69">
        <v>4</v>
      </c>
      <c r="C13" s="40" t="str">
        <f>'Competitors List'!B13</f>
        <v>Le Xuan</v>
      </c>
      <c r="D13" s="14" t="str">
        <f>'Competitors List'!C13</f>
        <v>France</v>
      </c>
      <c r="E13" s="36"/>
      <c r="G13" s="73" t="s">
        <v>105</v>
      </c>
      <c r="H13" s="74" t="b">
        <f>IF(E18=1,C18,IF(E19=1,C19,IF(E20=1,C20,IF(E21=1,C21))))</f>
        <v>0</v>
      </c>
      <c r="I13" s="75" t="b">
        <f>IF(E18=1,D18,IF(E19=1,D19,IF(E20=1,D20,IF(E21=1,D21))))</f>
        <v>0</v>
      </c>
      <c r="J13" s="76"/>
      <c r="L13" s="77" t="s">
        <v>67</v>
      </c>
      <c r="M13" s="74" t="b">
        <f>IF(J11=3,H11,IF(J12=3,H12,IF(J13=3,H13)))</f>
        <v>0</v>
      </c>
      <c r="N13" s="75" t="b">
        <f>IF(J11=3,I11,IF(J12=3,I12,IF(J13=3,I13)))</f>
        <v>0</v>
      </c>
      <c r="O13" s="78"/>
      <c r="Q13" s="47">
        <v>7</v>
      </c>
      <c r="R13" s="34" t="b">
        <f>IF(E6=3,C6,IF(E7=3,C7,IF(E8=3,C8,IF(E9=3,C9))))</f>
        <v>0</v>
      </c>
      <c r="S13" s="38" t="b">
        <f>IF(E6=3,D6,IF(E7=3,D7,IF(E8=3,D8,IF(E9=3,D9))))</f>
        <v>0</v>
      </c>
      <c r="T13" s="48"/>
    </row>
    <row r="14" spans="2:20" ht="12.75">
      <c r="B14" s="69">
        <v>9</v>
      </c>
      <c r="C14" s="42" t="str">
        <f>'Competitors List'!B18</f>
        <v>Meleshkevich Viktor</v>
      </c>
      <c r="D14" s="61" t="str">
        <f>'Competitors List'!C18</f>
        <v>Russia</v>
      </c>
      <c r="E14" s="36"/>
      <c r="Q14" s="54">
        <v>7</v>
      </c>
      <c r="R14" s="40" t="b">
        <f>IF(E12=3,C12,IF(E13=3,C13,IF(E14=3,C14,IF(E15=3,C15))))</f>
        <v>0</v>
      </c>
      <c r="S14" s="60" t="b">
        <f>IF(E12=3,D12,IF(E13=3,D13,IF(E14=3,D14,IF(E15=3,D15))))</f>
        <v>0</v>
      </c>
      <c r="T14" s="55"/>
    </row>
    <row r="15" spans="2:20" ht="12.75">
      <c r="B15" s="70">
        <v>10</v>
      </c>
      <c r="C15" s="50" t="str">
        <f>'Competitors List'!B19</f>
        <v>Gurevich Mischa</v>
      </c>
      <c r="D15" s="58" t="str">
        <f>'Competitors List'!C19</f>
        <v>Germany</v>
      </c>
      <c r="E15" s="52"/>
      <c r="H15" s="1"/>
      <c r="I15" s="2"/>
      <c r="Q15" s="57">
        <v>7</v>
      </c>
      <c r="R15" s="50" t="b">
        <f>IF(E18=3,C18,IF(E19=3,C19,IF(E20=3,C20,IF(E21=3,C21))))</f>
        <v>0</v>
      </c>
      <c r="S15" s="58" t="b">
        <f>IF(E18=3,D18,IF(E19=3,D19,IF(E20=3,D20,IF(E21=3,D21))))</f>
        <v>0</v>
      </c>
      <c r="T15" s="59"/>
    </row>
    <row r="16" spans="2:20" ht="12.75">
      <c r="B16" s="1"/>
      <c r="C16" s="1"/>
      <c r="D16" s="2"/>
      <c r="H16" s="1"/>
      <c r="I16" s="2"/>
      <c r="Q16" s="54">
        <v>10</v>
      </c>
      <c r="R16" s="34" t="b">
        <f>IF(E6=4,C6,IF(E7=4,C7,IF(E8=4,C8,IF(E9=4,C9))))</f>
        <v>0</v>
      </c>
      <c r="S16" s="38" t="b">
        <f>IF(E6=4,D6,IF(E7=4,D7,IF(E8=4,D8,IF(E9=4,D9))))</f>
        <v>0</v>
      </c>
      <c r="T16" s="55"/>
    </row>
    <row r="17" spans="2:20" ht="12.75">
      <c r="B17" s="66"/>
      <c r="C17" s="1"/>
      <c r="D17" s="2"/>
      <c r="E17" s="32" t="s">
        <v>16</v>
      </c>
      <c r="H17" s="1"/>
      <c r="I17" s="2"/>
      <c r="Q17" s="54">
        <v>10</v>
      </c>
      <c r="R17" s="40" t="b">
        <f>IF(E12=4,C12,IF(E13=4,C13,IF(E14=4,C14,IF(E15=4,C15))))</f>
        <v>0</v>
      </c>
      <c r="S17" s="60" t="b">
        <f>IF(E12=4,D12,IF(E13=4,D13,IF(E14=4,D14,IF(E15=4,D15))))</f>
        <v>0</v>
      </c>
      <c r="T17" s="55"/>
    </row>
    <row r="18" spans="1:20" ht="12.75">
      <c r="A18" s="24" t="s">
        <v>106</v>
      </c>
      <c r="B18" s="67">
        <v>2</v>
      </c>
      <c r="C18" s="34" t="str">
        <f>'Competitors List'!B11</f>
        <v>Cheremetieff Igor</v>
      </c>
      <c r="D18" s="35" t="str">
        <f>'Competitors List'!C11</f>
        <v>France</v>
      </c>
      <c r="E18" s="36"/>
      <c r="H18" s="1"/>
      <c r="I18" s="2"/>
      <c r="Q18" s="57">
        <v>10</v>
      </c>
      <c r="R18" s="50" t="b">
        <f>IF(E18=4,C18,IF(E19=4,C19,IF(E20=4,C20,IF(E21=4,C21))))</f>
        <v>0</v>
      </c>
      <c r="S18" s="58" t="b">
        <f>IF(E18=4,D18,IF(E19=4,D19,IF(E20=4,D20,IF(E21=4,D21))))</f>
        <v>0</v>
      </c>
      <c r="T18" s="59"/>
    </row>
    <row r="19" spans="2:19" ht="12.75">
      <c r="B19" s="69">
        <v>5</v>
      </c>
      <c r="C19" s="40" t="str">
        <f>'Competitors List'!B14</f>
        <v>Shevarutin Dmitry</v>
      </c>
      <c r="D19" s="14" t="str">
        <f>'Competitors List'!C14</f>
        <v>Russia</v>
      </c>
      <c r="E19" s="36"/>
      <c r="R19" s="1"/>
      <c r="S19" s="2"/>
    </row>
    <row r="20" spans="2:19" ht="12.75">
      <c r="B20" s="69">
        <v>8</v>
      </c>
      <c r="C20" s="42" t="str">
        <f>'Competitors List'!B17</f>
        <v>Shitov Andrey</v>
      </c>
      <c r="D20" s="14" t="str">
        <f>'Competitors List'!C17</f>
        <v>Russia</v>
      </c>
      <c r="E20" s="79"/>
      <c r="R20" s="1"/>
      <c r="S20" s="2"/>
    </row>
    <row r="21" spans="2:19" ht="12.75">
      <c r="B21" s="70">
        <v>11</v>
      </c>
      <c r="C21" s="50" t="str">
        <f>'Competitors List'!B20</f>
        <v>Shulhan Alex</v>
      </c>
      <c r="D21" s="51" t="str">
        <f>'Competitors List'!C20</f>
        <v>Belarus</v>
      </c>
      <c r="E21" s="80"/>
      <c r="R21" s="1"/>
      <c r="S21" s="2"/>
    </row>
    <row r="22" spans="2:4" ht="12.75">
      <c r="B22" s="1"/>
      <c r="C22" s="1"/>
      <c r="D22" s="2"/>
    </row>
    <row r="24" spans="2:5" ht="12.75">
      <c r="B24" s="56" t="s">
        <v>107</v>
      </c>
      <c r="C24" s="56"/>
      <c r="D24" s="56"/>
      <c r="E24" s="81" t="s">
        <v>16</v>
      </c>
    </row>
    <row r="25" spans="2:5" ht="12.75">
      <c r="B25" s="82" t="s">
        <v>108</v>
      </c>
      <c r="C25" s="83" t="b">
        <f>IF(E6=3,C6,IF(E7=3,C7,IF(E8=3,C8,IF(E9=3,C9))))</f>
        <v>0</v>
      </c>
      <c r="D25" s="84" t="b">
        <f>IF(E6=3,D6,IF(E7=3,D7,IF(E8=3,D8)))</f>
        <v>0</v>
      </c>
      <c r="E25" s="85"/>
    </row>
    <row r="26" spans="2:5" ht="12.75">
      <c r="B26" s="86" t="s">
        <v>109</v>
      </c>
      <c r="C26" s="64" t="b">
        <f>IF(E12=4,C12,IF(E13=4,C13,IF(E14=4,C14,IF(E15=4,C15))))</f>
        <v>0</v>
      </c>
      <c r="D26" s="87" t="b">
        <f>IF(E12=3,D12,IF(E13=3,D13,IF(E14=3,D14)))</f>
        <v>0</v>
      </c>
      <c r="E26" s="85"/>
    </row>
    <row r="27" spans="2:5" ht="12.75">
      <c r="B27" s="88" t="s">
        <v>110</v>
      </c>
      <c r="C27" s="89" t="b">
        <f>IF(E18=3,C18,IF(E19=3,C19,IF(E20=3,C20)))</f>
        <v>0</v>
      </c>
      <c r="D27" s="90" t="b">
        <f>IF(E18=3,D18,IF(E19=3,D19,IF(E20=3,D20)))</f>
        <v>0</v>
      </c>
      <c r="E27" s="91"/>
    </row>
    <row r="28" spans="2:5" ht="12.75">
      <c r="B28" s="56"/>
      <c r="C28" s="56"/>
      <c r="D28" s="56"/>
      <c r="E28" s="56"/>
    </row>
    <row r="29" spans="2:5" ht="12.75">
      <c r="B29" s="56" t="s">
        <v>107</v>
      </c>
      <c r="C29" s="56"/>
      <c r="D29" s="56"/>
      <c r="E29" s="81" t="s">
        <v>16</v>
      </c>
    </row>
    <row r="30" spans="2:5" ht="12.75">
      <c r="B30" s="82" t="s">
        <v>111</v>
      </c>
      <c r="C30" s="83" t="b">
        <f>IF(E11=3,C11,IF(E12=3,C12,IF(E13=3,C13)))</f>
        <v>0</v>
      </c>
      <c r="D30" s="84" t="b">
        <f>IF(E11=3,D11,IF(E12=3,D12,IF(E13=3,D13)))</f>
        <v>0</v>
      </c>
      <c r="E30" s="85"/>
    </row>
    <row r="31" spans="2:5" ht="12.75">
      <c r="B31" s="86" t="s">
        <v>112</v>
      </c>
      <c r="C31" s="64" t="b">
        <f>IF(E17=3,C17,IF(E18=3,C18,IF(E19=3,C19)))</f>
        <v>0</v>
      </c>
      <c r="D31" s="87" t="b">
        <f>IF(E17=3,D17,IF(E18=3,D18,IF(E19=3,D19)))</f>
        <v>0</v>
      </c>
      <c r="E31" s="85"/>
    </row>
    <row r="32" spans="2:5" ht="12.75">
      <c r="B32" s="88" t="s">
        <v>113</v>
      </c>
      <c r="C32" s="89" t="b">
        <f>IF(E23=3,C23,IF(E24=3,C24,IF(E25=3,C25)))</f>
        <v>0</v>
      </c>
      <c r="D32" s="90" t="b">
        <f>IF(E23=3,D23,IF(E24=3,D24,IF(E25=3,D25)))</f>
        <v>0</v>
      </c>
      <c r="E32" s="91"/>
    </row>
  </sheetData>
  <sheetProtection/>
  <mergeCells count="5">
    <mergeCell ref="Q3:T5"/>
    <mergeCell ref="A1:E1"/>
    <mergeCell ref="B3:E3"/>
    <mergeCell ref="G3:J3"/>
    <mergeCell ref="L3:O3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zoomScalePageLayoutView="0" workbookViewId="0" topLeftCell="A1">
      <selection activeCell="D21" sqref="D21"/>
    </sheetView>
  </sheetViews>
  <sheetFormatPr defaultColWidth="11.7109375" defaultRowHeight="12.75"/>
  <cols>
    <col min="1" max="1" width="4.421875" style="24" customWidth="1"/>
    <col min="2" max="2" width="5.00390625" style="1" customWidth="1"/>
    <col min="3" max="3" width="21.8515625" style="0" customWidth="1"/>
    <col min="4" max="4" width="5.57421875" style="0" customWidth="1"/>
    <col min="5" max="6" width="5.8515625" style="0" customWidth="1"/>
    <col min="7" max="7" width="11.7109375" style="0" customWidth="1"/>
    <col min="8" max="8" width="22.7109375" style="0" customWidth="1"/>
    <col min="9" max="9" width="7.421875" style="0" customWidth="1"/>
    <col min="10" max="10" width="5.8515625" style="0" customWidth="1"/>
    <col min="11" max="11" width="6.28125" style="0" customWidth="1"/>
    <col min="12" max="12" width="6.140625" style="0" customWidth="1"/>
    <col min="13" max="13" width="21.28125" style="1" customWidth="1"/>
    <col min="14" max="14" width="8.421875" style="2" customWidth="1"/>
    <col min="15" max="15" width="13.57421875" style="0" customWidth="1"/>
  </cols>
  <sheetData>
    <row r="1" spans="1:5" ht="12.75">
      <c r="A1" s="98" t="s">
        <v>114</v>
      </c>
      <c r="B1" s="98"/>
      <c r="C1" s="98"/>
      <c r="D1" s="98"/>
      <c r="E1" s="98"/>
    </row>
    <row r="2" spans="1:15" ht="12.75">
      <c r="A2" s="27"/>
      <c r="B2" s="92"/>
      <c r="C2" s="93"/>
      <c r="D2" s="93"/>
      <c r="E2" s="93"/>
      <c r="F2" s="93"/>
      <c r="G2" s="93"/>
      <c r="H2" s="93"/>
      <c r="I2" s="93"/>
      <c r="J2" s="93"/>
      <c r="K2" s="31"/>
      <c r="L2" s="31"/>
      <c r="M2" s="29"/>
      <c r="N2" s="30"/>
      <c r="O2" s="28"/>
    </row>
    <row r="3" spans="2:15" ht="15.75">
      <c r="B3" s="96" t="s">
        <v>13</v>
      </c>
      <c r="C3" s="96"/>
      <c r="D3" s="96"/>
      <c r="E3" s="96"/>
      <c r="G3" s="96" t="s">
        <v>14</v>
      </c>
      <c r="H3" s="96"/>
      <c r="I3" s="96"/>
      <c r="J3" s="96"/>
      <c r="L3" s="97" t="s">
        <v>15</v>
      </c>
      <c r="M3" s="97"/>
      <c r="N3" s="97"/>
      <c r="O3" s="97"/>
    </row>
    <row r="4" spans="3:15" ht="12.75">
      <c r="C4" s="1"/>
      <c r="D4" s="2"/>
      <c r="H4" s="1"/>
      <c r="I4" s="2"/>
      <c r="L4" s="97"/>
      <c r="M4" s="97"/>
      <c r="N4" s="97"/>
      <c r="O4" s="97"/>
    </row>
    <row r="5" spans="2:15" ht="12.75">
      <c r="B5" s="66"/>
      <c r="C5" s="1"/>
      <c r="D5" s="2"/>
      <c r="E5" s="32" t="s">
        <v>16</v>
      </c>
      <c r="G5" s="24" t="s">
        <v>42</v>
      </c>
      <c r="H5" s="1"/>
      <c r="I5" s="2"/>
      <c r="J5" s="32" t="s">
        <v>16</v>
      </c>
      <c r="L5" s="97"/>
      <c r="M5" s="97"/>
      <c r="N5" s="97"/>
      <c r="O5" s="97"/>
    </row>
    <row r="6" spans="1:15" ht="12.75">
      <c r="A6" s="24" t="s">
        <v>28</v>
      </c>
      <c r="B6" s="67">
        <v>1</v>
      </c>
      <c r="C6" s="34" t="str">
        <f>'Competitors List'!B10</f>
        <v>Sloboda Martin</v>
      </c>
      <c r="D6" s="35" t="str">
        <f>'Competitors List'!C10</f>
        <v>Germany</v>
      </c>
      <c r="E6" s="36"/>
      <c r="G6" s="33" t="s">
        <v>44</v>
      </c>
      <c r="H6" s="34" t="b">
        <f>IF(E6=1,C6,IF(E7=1,C7,IF(E8=1,C8,IF(E9=1,C9))))</f>
        <v>0</v>
      </c>
      <c r="I6" s="35" t="b">
        <f>IF(E6=1,D6,IF(E7=1,D7,IF(E8=1,D8,IF(E9=1,D9))))</f>
        <v>0</v>
      </c>
      <c r="J6" s="36"/>
      <c r="L6" s="43" t="s">
        <v>16</v>
      </c>
      <c r="M6" s="44" t="s">
        <v>6</v>
      </c>
      <c r="N6" s="45" t="s">
        <v>21</v>
      </c>
      <c r="O6" s="46" t="s">
        <v>22</v>
      </c>
    </row>
    <row r="7" spans="2:15" ht="12.75">
      <c r="B7" s="69">
        <v>4</v>
      </c>
      <c r="C7" s="40" t="str">
        <f>'Competitors List'!B13</f>
        <v>Le Xuan</v>
      </c>
      <c r="D7" s="14" t="str">
        <f>'Competitors List'!C13</f>
        <v>France</v>
      </c>
      <c r="E7" s="36"/>
      <c r="G7" s="39" t="s">
        <v>46</v>
      </c>
      <c r="H7" s="40" t="b">
        <f>IF(E12=1,C12,IF(E13=1,C13,IF(E14=1,C14,IF(E15=1,C15))))</f>
        <v>0</v>
      </c>
      <c r="I7" s="14" t="b">
        <f>IF(E12=1,D12,IF(E13=1,D13,IF(E14=1,D14,IF(E15=1,D15))))</f>
        <v>0</v>
      </c>
      <c r="J7" s="36"/>
      <c r="L7" s="47">
        <v>1</v>
      </c>
      <c r="M7" s="34" t="b">
        <f>IF(J6=1,H6,IF(J7=1,H7,IF(J8=1,H8,IF(J9=1,H9))))</f>
        <v>0</v>
      </c>
      <c r="N7" s="38" t="b">
        <f>IF(J6=1,I6,IF(J7=1,I7,IF(J8=1,I8,IF(J9=1,I9))))</f>
        <v>0</v>
      </c>
      <c r="O7" s="48"/>
    </row>
    <row r="8" spans="2:15" ht="12.75">
      <c r="B8" s="69">
        <v>5</v>
      </c>
      <c r="C8" s="40" t="str">
        <f>'Competitors List'!B14</f>
        <v>Shevarutin Dmitry</v>
      </c>
      <c r="D8" s="14" t="str">
        <f>'Competitors List'!C14</f>
        <v>Russia</v>
      </c>
      <c r="E8" s="36"/>
      <c r="G8" s="39" t="s">
        <v>48</v>
      </c>
      <c r="H8" s="40" t="b">
        <f>IF(E6=2,C6,IF(E7=2,C7,IF(E8=2,C8,IF(E9=2,C9))))</f>
        <v>0</v>
      </c>
      <c r="I8" s="14" t="b">
        <f>IF(E6=2,D6,IF(E7=2,D7,IF(E8=2,D8,IF(E9=2,D9))))</f>
        <v>0</v>
      </c>
      <c r="J8" s="36"/>
      <c r="L8" s="54">
        <v>2</v>
      </c>
      <c r="M8" s="40" t="b">
        <f>IF(J6=2,H6,IF(J7=2,H7,IF(J8=2,H8,IF(J9=2,H9))))</f>
        <v>0</v>
      </c>
      <c r="N8" s="13" t="b">
        <f>IF(J6=2,I6,IF(J7=2,I7,IF(J8=2,I8,IF(J9=2,I9))))</f>
        <v>0</v>
      </c>
      <c r="O8" s="55"/>
    </row>
    <row r="9" spans="2:15" ht="12.75">
      <c r="B9" s="70">
        <v>8</v>
      </c>
      <c r="C9" s="50" t="str">
        <f>'Competitors List'!B17</f>
        <v>Shitov Andrey</v>
      </c>
      <c r="D9" s="51" t="str">
        <f>'Competitors List'!C17</f>
        <v>Russia</v>
      </c>
      <c r="E9" s="52"/>
      <c r="G9" s="49" t="s">
        <v>50</v>
      </c>
      <c r="H9" s="50" t="b">
        <f>IF(E12=2,C12,IF(E13=2,C13,IF(E14=2,C14,IF(E15=2,C15))))</f>
        <v>0</v>
      </c>
      <c r="I9" s="51" t="b">
        <f>IF(E12=2,D12,IF(E13=2,D13,IF(E14=2,D14,IF(E15=2,D15))))</f>
        <v>0</v>
      </c>
      <c r="J9" s="52"/>
      <c r="L9" s="54">
        <v>3</v>
      </c>
      <c r="M9" s="40" t="b">
        <f>IF(J6=3,H6,IF(J7=3,H7,IF(J8=3,H8,IF(J9=3,H9))))</f>
        <v>0</v>
      </c>
      <c r="N9" s="13" t="b">
        <f>IF(J6=3,I6,IF(J7=3,I7,IF(J8=3,I8,IF(J9=3,I9))))</f>
        <v>0</v>
      </c>
      <c r="O9" s="55"/>
    </row>
    <row r="10" spans="12:15" ht="12.75">
      <c r="L10" s="54">
        <v>4</v>
      </c>
      <c r="M10" s="40" t="b">
        <f>IF(J6=4,H6,IF(J7=4,H7,IF(J8=4,H8,IF(J9=4,H9))))</f>
        <v>0</v>
      </c>
      <c r="N10" s="13" t="b">
        <f>IF(J6=4,I6,IF(J7=4,I7,IF(J8=4,I8,IF(J9=4,I9))))</f>
        <v>0</v>
      </c>
      <c r="O10" s="55"/>
    </row>
    <row r="11" spans="2:15" ht="12.75">
      <c r="B11" s="66"/>
      <c r="C11" s="1"/>
      <c r="D11" s="2"/>
      <c r="E11" s="32" t="s">
        <v>16</v>
      </c>
      <c r="G11" s="24" t="s">
        <v>61</v>
      </c>
      <c r="H11" s="1"/>
      <c r="I11" s="2"/>
      <c r="J11" s="32" t="s">
        <v>16</v>
      </c>
      <c r="L11" s="54">
        <v>5</v>
      </c>
      <c r="M11" s="40" t="b">
        <f>IF(J12=1,H12,IF(J13=1,H13,IF(J14=1,H14,IF(J15=1,H15))))</f>
        <v>0</v>
      </c>
      <c r="N11" s="13" t="b">
        <f>IF(J12=1,I12,IF(J13=1,I13,IF(J14=1,I14,IF(J15=1,I15))))</f>
        <v>0</v>
      </c>
      <c r="O11" s="55"/>
    </row>
    <row r="12" spans="1:15" ht="12.75">
      <c r="A12" s="24" t="s">
        <v>60</v>
      </c>
      <c r="B12" s="67">
        <v>2</v>
      </c>
      <c r="C12" s="34" t="str">
        <f>'Competitors List'!B11</f>
        <v>Cheremetieff Igor</v>
      </c>
      <c r="D12" s="35" t="str">
        <f>'Competitors List'!C11</f>
        <v>France</v>
      </c>
      <c r="E12" s="36"/>
      <c r="G12" s="33" t="s">
        <v>64</v>
      </c>
      <c r="H12" s="34" t="b">
        <f>IF(E6=3,C6,IF(E7=3,C7,IF(E8=3,C8,IF(E9=3,C9))))</f>
        <v>0</v>
      </c>
      <c r="I12" s="35" t="b">
        <f>IF(E6=3,D6,IF(E7=3,D7,IF(E8=3,D8,IF(E9=3,D9))))</f>
        <v>0</v>
      </c>
      <c r="J12" s="36"/>
      <c r="L12" s="54">
        <v>6</v>
      </c>
      <c r="M12" s="40" t="b">
        <f>IF(J12=2,H12,IF(J13=2,H13,IF(J14=2,H14,IF(J15=2,H15))))</f>
        <v>0</v>
      </c>
      <c r="N12" s="13" t="b">
        <f>IF(J12=2,I12,IF(J13=2,I13,IF(J14=2,I14,IF(J15=2,I15))))</f>
        <v>0</v>
      </c>
      <c r="O12" s="55"/>
    </row>
    <row r="13" spans="2:15" ht="12.75">
      <c r="B13" s="69">
        <v>3</v>
      </c>
      <c r="C13" s="40" t="str">
        <f>'Competitors List'!B12</f>
        <v>Kim Sung Jin</v>
      </c>
      <c r="D13" s="14" t="str">
        <f>'Competitors List'!C12</f>
        <v>South Korea</v>
      </c>
      <c r="E13" s="36"/>
      <c r="G13" s="39" t="s">
        <v>67</v>
      </c>
      <c r="H13" s="40" t="b">
        <f>IF(E12=3,C12,IF(E13=3,C13,IF(E14=3,C14,IF(E15=3,C15))))</f>
        <v>0</v>
      </c>
      <c r="I13" s="14" t="b">
        <f>IF(E12=3,D12,IF(E13=3,D13,IF(E14=3,D14,IF(E15=3,D15))))</f>
        <v>0</v>
      </c>
      <c r="J13" s="36"/>
      <c r="L13" s="54">
        <v>7</v>
      </c>
      <c r="M13" s="40" t="b">
        <f>IF(J12=3,H12,IF(J13=3,H13,IF(J14=3,H14,IF(J15=3,H15))))</f>
        <v>0</v>
      </c>
      <c r="N13" s="13" t="b">
        <f>IF(J12=3,I12,IF(J13=3,I13,IF(J14=3,I14,IF(J15=3,I15))))</f>
        <v>0</v>
      </c>
      <c r="O13" s="55"/>
    </row>
    <row r="14" spans="2:15" ht="12.75">
      <c r="B14" s="69">
        <v>6</v>
      </c>
      <c r="C14" s="40" t="str">
        <f>'Competitors List'!B15</f>
        <v>Ryazantsev Kirill</v>
      </c>
      <c r="D14" s="14" t="str">
        <f>'Competitors List'!C15</f>
        <v>Russia</v>
      </c>
      <c r="E14" s="36"/>
      <c r="G14" s="39" t="s">
        <v>70</v>
      </c>
      <c r="H14" s="40" t="b">
        <f>IF(E6=4,C6,IF(E7=4,C7,IF(E8=4,C8,IF(E9=4,C9))))</f>
        <v>0</v>
      </c>
      <c r="I14" s="14" t="b">
        <f>IF(E6=4,D6,IF(E7=4,D7,IF(E8=4,D8,IF(E9=4,D9))))</f>
        <v>0</v>
      </c>
      <c r="J14" s="36"/>
      <c r="L14" s="57">
        <v>8</v>
      </c>
      <c r="M14" s="50" t="b">
        <f>IF(J12=4,H12,IF(J13=4,H13,IF(J14=4,H14,IF(J15=4,H15))))</f>
        <v>0</v>
      </c>
      <c r="N14" s="58" t="b">
        <f>IF(J12=4,I12,IF(J13=4,I13,IF(J14=4,I14,IF(J15=4,I15))))</f>
        <v>0</v>
      </c>
      <c r="O14" s="59"/>
    </row>
    <row r="15" spans="2:10" ht="12.75">
      <c r="B15" s="70">
        <v>7</v>
      </c>
      <c r="C15" s="50" t="str">
        <f>'Competitors List'!B16</f>
        <v>Gordin Roman</v>
      </c>
      <c r="D15" s="51" t="str">
        <f>'Competitors List'!C16</f>
        <v>Russia</v>
      </c>
      <c r="E15" s="52"/>
      <c r="G15" s="49" t="s">
        <v>73</v>
      </c>
      <c r="H15" s="50" t="b">
        <f>IF(E12=4,C12,IF(E13=4,C13,IF(E14=4,C14,IF(E15=4,C15))))</f>
        <v>0</v>
      </c>
      <c r="I15" s="51" t="b">
        <f>IF(E12=4,D12,IF(E13=4,D13,IF(E14=4,D14,IF(E15=4,D15))))</f>
        <v>0</v>
      </c>
      <c r="J15" s="52"/>
    </row>
    <row r="16" spans="8:9" ht="12.75">
      <c r="H16" s="1"/>
      <c r="I16" s="2"/>
    </row>
    <row r="17" spans="8:9" ht="12.75">
      <c r="H17" s="1"/>
      <c r="I17" s="2"/>
    </row>
    <row r="24" spans="3:4" ht="12.75">
      <c r="C24" s="1"/>
      <c r="D24" s="2"/>
    </row>
    <row r="25" spans="3:4" ht="12.75">
      <c r="C25" s="1"/>
      <c r="D25" s="2"/>
    </row>
    <row r="26" spans="3:4" ht="12.75">
      <c r="C26" s="1"/>
      <c r="D26" s="2"/>
    </row>
  </sheetData>
  <sheetProtection/>
  <mergeCells count="4">
    <mergeCell ref="A1:E1"/>
    <mergeCell ref="B3:E3"/>
    <mergeCell ref="G3:J3"/>
    <mergeCell ref="L3:O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</cp:lastModifiedBy>
  <cp:lastPrinted>2010-03-20T12:06:12Z</cp:lastPrinted>
  <dcterms:created xsi:type="dcterms:W3CDTF">2017-01-30T18:10:45Z</dcterms:created>
  <dcterms:modified xsi:type="dcterms:W3CDTF">2017-01-30T18:10:45Z</dcterms:modified>
  <cp:category/>
  <cp:version/>
  <cp:contentType/>
  <cp:contentStatus/>
</cp:coreProperties>
</file>