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3\20130622_Style64\"/>
    </mc:Choice>
  </mc:AlternateContent>
  <bookViews>
    <workbookView xWindow="0" yWindow="0" windowWidth="20490" windowHeight="8820"/>
  </bookViews>
  <sheets>
    <sheet name="BTL" sheetId="1" r:id="rId1"/>
    <sheet name="SPD-M" sheetId="2" r:id="rId2"/>
    <sheet name="SPD-W" sheetId="3" r:id="rId3"/>
    <sheet name="FJ" sheetId="4" r:id="rId4"/>
    <sheet name="HJ" sheetId="5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9" i="5" l="1"/>
  <c r="CE59" i="5"/>
  <c r="CB59" i="5"/>
  <c r="BY59" i="5"/>
  <c r="BV59" i="5"/>
  <c r="BS59" i="5"/>
  <c r="BP59" i="5"/>
  <c r="BM59" i="5"/>
  <c r="BJ59" i="5"/>
  <c r="BG59" i="5"/>
  <c r="BD59" i="5"/>
  <c r="BA59" i="5"/>
  <c r="CY57" i="5"/>
  <c r="CW57" i="5"/>
  <c r="CV57" i="5"/>
  <c r="CU57" i="5"/>
  <c r="CT57" i="5"/>
  <c r="CS57" i="5"/>
  <c r="CR57" i="5"/>
  <c r="CQ57" i="5"/>
  <c r="CP57" i="5"/>
  <c r="CO57" i="5"/>
  <c r="CN57" i="5"/>
  <c r="CM57" i="5"/>
  <c r="CL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T57" i="5"/>
  <c r="CY56" i="5"/>
  <c r="CW56" i="5"/>
  <c r="CV56" i="5"/>
  <c r="CU56" i="5"/>
  <c r="CT56" i="5"/>
  <c r="CS56" i="5"/>
  <c r="CR56" i="5"/>
  <c r="CQ56" i="5"/>
  <c r="CP56" i="5"/>
  <c r="CO56" i="5"/>
  <c r="CN56" i="5"/>
  <c r="CM56" i="5"/>
  <c r="CL56" i="5"/>
  <c r="CH56" i="5"/>
  <c r="CG56" i="5"/>
  <c r="CF56" i="5"/>
  <c r="CE56" i="5"/>
  <c r="CD56" i="5"/>
  <c r="CC56" i="5"/>
  <c r="CB56" i="5"/>
  <c r="CA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T56" i="5"/>
  <c r="CY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R55" i="5" s="1"/>
  <c r="AT55" i="5"/>
  <c r="CY54" i="5"/>
  <c r="CW54" i="5"/>
  <c r="CV54" i="5"/>
  <c r="CU54" i="5"/>
  <c r="CT54" i="5"/>
  <c r="CS54" i="5"/>
  <c r="CR54" i="5"/>
  <c r="CQ54" i="5"/>
  <c r="CP54" i="5"/>
  <c r="CO54" i="5"/>
  <c r="CN54" i="5"/>
  <c r="CM54" i="5"/>
  <c r="CL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T54" i="5"/>
  <c r="CY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T53" i="5"/>
  <c r="CY52" i="5"/>
  <c r="CW52" i="5"/>
  <c r="CV52" i="5"/>
  <c r="CU52" i="5"/>
  <c r="CT52" i="5"/>
  <c r="CS52" i="5"/>
  <c r="CR52" i="5"/>
  <c r="CQ52" i="5"/>
  <c r="CP52" i="5"/>
  <c r="CO52" i="5"/>
  <c r="CN52" i="5"/>
  <c r="CM52" i="5"/>
  <c r="CL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T52" i="5"/>
  <c r="CY51" i="5"/>
  <c r="CW51" i="5"/>
  <c r="CV51" i="5"/>
  <c r="CU51" i="5"/>
  <c r="CT51" i="5"/>
  <c r="CS51" i="5"/>
  <c r="CR51" i="5"/>
  <c r="CQ51" i="5"/>
  <c r="CP51" i="5"/>
  <c r="CO51" i="5"/>
  <c r="CN51" i="5"/>
  <c r="CM51" i="5"/>
  <c r="CL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T51" i="5"/>
  <c r="CY50" i="5"/>
  <c r="CW50" i="5"/>
  <c r="CV50" i="5"/>
  <c r="CU50" i="5"/>
  <c r="CT50" i="5"/>
  <c r="CS50" i="5"/>
  <c r="CR50" i="5"/>
  <c r="CQ50" i="5"/>
  <c r="CP50" i="5"/>
  <c r="CO50" i="5"/>
  <c r="CN50" i="5"/>
  <c r="CM50" i="5"/>
  <c r="CL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T50" i="5"/>
  <c r="CY49" i="5"/>
  <c r="CW49" i="5"/>
  <c r="CV49" i="5"/>
  <c r="CU49" i="5"/>
  <c r="CT49" i="5"/>
  <c r="CS49" i="5"/>
  <c r="CR49" i="5"/>
  <c r="CQ49" i="5"/>
  <c r="CP49" i="5"/>
  <c r="CO49" i="5"/>
  <c r="CN49" i="5"/>
  <c r="CM49" i="5"/>
  <c r="CL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T49" i="5"/>
  <c r="CY48" i="5"/>
  <c r="CW48" i="5"/>
  <c r="CV48" i="5"/>
  <c r="CU48" i="5"/>
  <c r="CT48" i="5"/>
  <c r="CS48" i="5"/>
  <c r="CR48" i="5"/>
  <c r="CQ48" i="5"/>
  <c r="CP48" i="5"/>
  <c r="CO48" i="5"/>
  <c r="CN48" i="5"/>
  <c r="CM48" i="5"/>
  <c r="CL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T48" i="5"/>
  <c r="CY47" i="5"/>
  <c r="CW47" i="5"/>
  <c r="CV47" i="5"/>
  <c r="CU47" i="5"/>
  <c r="CT47" i="5"/>
  <c r="CS47" i="5"/>
  <c r="CR47" i="5"/>
  <c r="CQ47" i="5"/>
  <c r="CP47" i="5"/>
  <c r="CO47" i="5"/>
  <c r="CN47" i="5"/>
  <c r="CM47" i="5"/>
  <c r="CL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T47" i="5"/>
  <c r="CY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T46" i="5"/>
  <c r="CY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T45" i="5"/>
  <c r="CY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T44" i="5"/>
  <c r="CY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T43" i="5"/>
  <c r="CY42" i="5"/>
  <c r="CW42" i="5"/>
  <c r="CV42" i="5"/>
  <c r="CU42" i="5"/>
  <c r="CT42" i="5"/>
  <c r="CS42" i="5"/>
  <c r="CR42" i="5"/>
  <c r="CQ42" i="5"/>
  <c r="CP42" i="5"/>
  <c r="CO42" i="5"/>
  <c r="CN42" i="5"/>
  <c r="CM42" i="5"/>
  <c r="CL42" i="5"/>
  <c r="CH42" i="5"/>
  <c r="CG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T42" i="5"/>
  <c r="CY41" i="5"/>
  <c r="CW41" i="5"/>
  <c r="CV41" i="5"/>
  <c r="CU41" i="5"/>
  <c r="CT41" i="5"/>
  <c r="CS41" i="5"/>
  <c r="CR41" i="5"/>
  <c r="CQ41" i="5"/>
  <c r="CP41" i="5"/>
  <c r="CO41" i="5"/>
  <c r="CN41" i="5"/>
  <c r="CM41" i="5"/>
  <c r="CL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T41" i="5"/>
  <c r="CY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T40" i="5"/>
  <c r="CY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T39" i="5"/>
  <c r="CY38" i="5"/>
  <c r="CW38" i="5"/>
  <c r="CV38" i="5"/>
  <c r="CU38" i="5"/>
  <c r="CT38" i="5"/>
  <c r="CS38" i="5"/>
  <c r="CR38" i="5"/>
  <c r="CQ38" i="5"/>
  <c r="CP38" i="5"/>
  <c r="CO38" i="5"/>
  <c r="CN38" i="5"/>
  <c r="CM38" i="5"/>
  <c r="CL38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T38" i="5"/>
  <c r="CY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T37" i="5"/>
  <c r="CY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T36" i="5"/>
  <c r="CY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T35" i="5"/>
  <c r="CY34" i="5"/>
  <c r="CW34" i="5"/>
  <c r="CV34" i="5"/>
  <c r="CU34" i="5"/>
  <c r="CT34" i="5"/>
  <c r="CS34" i="5"/>
  <c r="CR34" i="5"/>
  <c r="CQ34" i="5"/>
  <c r="CP34" i="5"/>
  <c r="CO34" i="5"/>
  <c r="CN34" i="5"/>
  <c r="CM34" i="5"/>
  <c r="CL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T34" i="5"/>
  <c r="CY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T33" i="5"/>
  <c r="CY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T31" i="5"/>
  <c r="CY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T29" i="5"/>
  <c r="CY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T27" i="5"/>
  <c r="CY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T28" i="5"/>
  <c r="CY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T32" i="5"/>
  <c r="CY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T30" i="5"/>
  <c r="CY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T26" i="5"/>
  <c r="AL25" i="5"/>
  <c r="CW25" i="5" s="1"/>
  <c r="AI25" i="5"/>
  <c r="CV25" i="5" s="1"/>
  <c r="AF25" i="5"/>
  <c r="CU25" i="5" s="1"/>
  <c r="AC25" i="5"/>
  <c r="CT25" i="5" s="1"/>
  <c r="Z25" i="5"/>
  <c r="CS25" i="5" s="1"/>
  <c r="W25" i="5"/>
  <c r="CR25" i="5" s="1"/>
  <c r="T25" i="5"/>
  <c r="CQ25" i="5" s="1"/>
  <c r="Q25" i="5"/>
  <c r="CP25" i="5" s="1"/>
  <c r="N25" i="5"/>
  <c r="CO25" i="5" s="1"/>
  <c r="K25" i="5"/>
  <c r="CN25" i="5" s="1"/>
  <c r="H25" i="5"/>
  <c r="CM25" i="5" s="1"/>
  <c r="E25" i="5"/>
  <c r="CL25" i="5" s="1"/>
  <c r="CW24" i="5"/>
  <c r="CU24" i="5"/>
  <c r="CS24" i="5"/>
  <c r="CQ24" i="5"/>
  <c r="CM24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AM23" i="5"/>
  <c r="AZ59" i="5" s="1"/>
  <c r="AJ23" i="5"/>
  <c r="BC59" i="5" s="1"/>
  <c r="AG23" i="5"/>
  <c r="BF59" i="5" s="1"/>
  <c r="AD23" i="5"/>
  <c r="BI59" i="5" s="1"/>
  <c r="AA23" i="5"/>
  <c r="BL59" i="5" s="1"/>
  <c r="X23" i="5"/>
  <c r="BO59" i="5" s="1"/>
  <c r="U23" i="5"/>
  <c r="BR59" i="5" s="1"/>
  <c r="R23" i="5"/>
  <c r="BU59" i="5" s="1"/>
  <c r="O23" i="5"/>
  <c r="BX59" i="5" s="1"/>
  <c r="M23" i="5"/>
  <c r="BZ59" i="5" s="1"/>
  <c r="L23" i="5"/>
  <c r="CA59" i="5" s="1"/>
  <c r="I23" i="5"/>
  <c r="CD59" i="5" s="1"/>
  <c r="F23" i="5"/>
  <c r="CG59" i="5" s="1"/>
  <c r="CH22" i="5"/>
  <c r="CE22" i="5"/>
  <c r="CB22" i="5"/>
  <c r="BY22" i="5"/>
  <c r="BV22" i="5"/>
  <c r="BS22" i="5"/>
  <c r="BP22" i="5"/>
  <c r="BM22" i="5"/>
  <c r="BJ22" i="5"/>
  <c r="BG22" i="5"/>
  <c r="BD22" i="5"/>
  <c r="BA22" i="5"/>
  <c r="CY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T20" i="5"/>
  <c r="CY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T19" i="5"/>
  <c r="CY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T18" i="5"/>
  <c r="CY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T17" i="5"/>
  <c r="CY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T16" i="5"/>
  <c r="CY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T15" i="5"/>
  <c r="CY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T14" i="5"/>
  <c r="CY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T13" i="5"/>
  <c r="CY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T12" i="5"/>
  <c r="CY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T11" i="5"/>
  <c r="AL10" i="5"/>
  <c r="CW10" i="5" s="1"/>
  <c r="AI10" i="5"/>
  <c r="CV10" i="5" s="1"/>
  <c r="AF10" i="5"/>
  <c r="CU10" i="5" s="1"/>
  <c r="AC10" i="5"/>
  <c r="CT10" i="5" s="1"/>
  <c r="Z10" i="5"/>
  <c r="CS10" i="5" s="1"/>
  <c r="W10" i="5"/>
  <c r="CR10" i="5" s="1"/>
  <c r="T10" i="5"/>
  <c r="CQ10" i="5" s="1"/>
  <c r="Q10" i="5"/>
  <c r="CP10" i="5" s="1"/>
  <c r="N10" i="5"/>
  <c r="CO9" i="5" s="1"/>
  <c r="K10" i="5"/>
  <c r="CN10" i="5" s="1"/>
  <c r="H10" i="5"/>
  <c r="CM10" i="5" s="1"/>
  <c r="E10" i="5"/>
  <c r="CL10" i="5" s="1"/>
  <c r="CW9" i="5"/>
  <c r="CV9" i="5"/>
  <c r="CU9" i="5"/>
  <c r="CN9" i="5"/>
  <c r="CW8" i="5"/>
  <c r="CV8" i="5"/>
  <c r="CU8" i="5"/>
  <c r="CT8" i="5"/>
  <c r="CS8" i="5"/>
  <c r="CR8" i="5"/>
  <c r="CQ8" i="5"/>
  <c r="CP8" i="5"/>
  <c r="CO8" i="5"/>
  <c r="CN8" i="5"/>
  <c r="CM8" i="5"/>
  <c r="CL8" i="5"/>
  <c r="AM8" i="5"/>
  <c r="AN8" i="5" s="1"/>
  <c r="AY22" i="5" s="1"/>
  <c r="AJ8" i="5"/>
  <c r="BC22" i="5" s="1"/>
  <c r="AG8" i="5"/>
  <c r="BF22" i="5" s="1"/>
  <c r="AD8" i="5"/>
  <c r="AE8" i="5" s="1"/>
  <c r="BH22" i="5" s="1"/>
  <c r="AA8" i="5"/>
  <c r="BL22" i="5" s="1"/>
  <c r="X8" i="5"/>
  <c r="BO22" i="5" s="1"/>
  <c r="U8" i="5"/>
  <c r="BR22" i="5" s="1"/>
  <c r="R8" i="5"/>
  <c r="S8" i="5" s="1"/>
  <c r="BT22" i="5" s="1"/>
  <c r="O8" i="5"/>
  <c r="BX22" i="5" s="1"/>
  <c r="L8" i="5"/>
  <c r="CA22" i="5" s="1"/>
  <c r="I8" i="5"/>
  <c r="CD22" i="5" s="1"/>
  <c r="F8" i="5"/>
  <c r="G8" i="5" s="1"/>
  <c r="CF22" i="5" s="1"/>
  <c r="AQ31" i="5" l="1"/>
  <c r="AR37" i="5"/>
  <c r="AR50" i="5"/>
  <c r="AQ51" i="5"/>
  <c r="AW51" i="5" s="1"/>
  <c r="CS9" i="5"/>
  <c r="CT24" i="5"/>
  <c r="AZ22" i="5"/>
  <c r="CR24" i="5"/>
  <c r="CV24" i="5"/>
  <c r="CR9" i="5"/>
  <c r="V8" i="5"/>
  <c r="BQ22" i="5" s="1"/>
  <c r="CM9" i="5"/>
  <c r="CZ12" i="5" s="1"/>
  <c r="DA12" i="5" s="1"/>
  <c r="DB12" i="5" s="1"/>
  <c r="AR26" i="5"/>
  <c r="AR30" i="5"/>
  <c r="AR31" i="5"/>
  <c r="P8" i="5"/>
  <c r="BW22" i="5" s="1"/>
  <c r="AK23" i="5"/>
  <c r="BB59" i="5" s="1"/>
  <c r="CO24" i="5"/>
  <c r="S23" i="5"/>
  <c r="BT59" i="5" s="1"/>
  <c r="AQ12" i="5"/>
  <c r="AW12" i="5" s="1"/>
  <c r="AR13" i="5"/>
  <c r="AR16" i="5"/>
  <c r="AQ17" i="5"/>
  <c r="AW17" i="5" s="1"/>
  <c r="CL24" i="5"/>
  <c r="CZ39" i="5" s="1"/>
  <c r="AR43" i="5"/>
  <c r="AQ46" i="5"/>
  <c r="CP24" i="5"/>
  <c r="AB8" i="5"/>
  <c r="BK22" i="5" s="1"/>
  <c r="CQ9" i="5"/>
  <c r="Y23" i="5"/>
  <c r="BN59" i="5" s="1"/>
  <c r="AR33" i="5"/>
  <c r="AQ50" i="5"/>
  <c r="AW50" i="5" s="1"/>
  <c r="AX50" i="5" s="1"/>
  <c r="J8" i="5"/>
  <c r="CC22" i="5" s="1"/>
  <c r="AH8" i="5"/>
  <c r="BE22" i="5" s="1"/>
  <c r="CL9" i="5"/>
  <c r="AR11" i="5"/>
  <c r="AQ15" i="5"/>
  <c r="AR20" i="5"/>
  <c r="G23" i="5"/>
  <c r="CF59" i="5" s="1"/>
  <c r="AE23" i="5"/>
  <c r="BH59" i="5" s="1"/>
  <c r="AQ26" i="5"/>
  <c r="AW26" i="5" s="1"/>
  <c r="AQ33" i="5"/>
  <c r="AR36" i="5"/>
  <c r="AR42" i="5"/>
  <c r="AQ54" i="5"/>
  <c r="AQ55" i="5"/>
  <c r="CP9" i="5"/>
  <c r="CT9" i="5"/>
  <c r="AR49" i="5"/>
  <c r="AR12" i="5"/>
  <c r="AQ32" i="5"/>
  <c r="AW32" i="5" s="1"/>
  <c r="AX32" i="5" s="1"/>
  <c r="AR28" i="5"/>
  <c r="AQ35" i="5"/>
  <c r="AQ37" i="5"/>
  <c r="CN24" i="5"/>
  <c r="AQ13" i="5"/>
  <c r="AW13" i="5" s="1"/>
  <c r="AR17" i="5"/>
  <c r="AR32" i="5"/>
  <c r="AQ39" i="5"/>
  <c r="AW39" i="5" s="1"/>
  <c r="AR40" i="5"/>
  <c r="AQ42" i="5"/>
  <c r="AW42" i="5" s="1"/>
  <c r="AQ43" i="5"/>
  <c r="AW43" i="5" s="1"/>
  <c r="AX43" i="5" s="1"/>
  <c r="CO10" i="5"/>
  <c r="AR14" i="5"/>
  <c r="AQ14" i="5"/>
  <c r="CZ16" i="5"/>
  <c r="DA16" i="5" s="1"/>
  <c r="DB16" i="5" s="1"/>
  <c r="AW46" i="5"/>
  <c r="AR19" i="5"/>
  <c r="AQ19" i="5"/>
  <c r="AW54" i="5"/>
  <c r="AR15" i="5"/>
  <c r="AQ16" i="5"/>
  <c r="AR18" i="5"/>
  <c r="AQ18" i="5"/>
  <c r="CZ18" i="5"/>
  <c r="DA18" i="5" s="1"/>
  <c r="DB18" i="5" s="1"/>
  <c r="CZ35" i="5"/>
  <c r="DA35" i="5" s="1"/>
  <c r="DB35" i="5" s="1"/>
  <c r="DC35" i="5" s="1"/>
  <c r="DD35" i="5" s="1"/>
  <c r="DE35" i="5" s="1"/>
  <c r="DF35" i="5" s="1"/>
  <c r="DG35" i="5" s="1"/>
  <c r="DH35" i="5" s="1"/>
  <c r="DI35" i="5" s="1"/>
  <c r="DJ35" i="5" s="1"/>
  <c r="DK35" i="5" s="1"/>
  <c r="AQ30" i="5"/>
  <c r="AW37" i="5"/>
  <c r="AX37" i="5" s="1"/>
  <c r="AW15" i="5"/>
  <c r="AX15" i="5" s="1"/>
  <c r="AX17" i="5"/>
  <c r="AQ20" i="5"/>
  <c r="AW31" i="5"/>
  <c r="AX31" i="5" s="1"/>
  <c r="AX26" i="5"/>
  <c r="AR27" i="5"/>
  <c r="AQ27" i="5"/>
  <c r="CZ27" i="5"/>
  <c r="DA27" i="5" s="1"/>
  <c r="DB27" i="5" s="1"/>
  <c r="DC27" i="5" s="1"/>
  <c r="DD27" i="5" s="1"/>
  <c r="DE27" i="5" s="1"/>
  <c r="DF27" i="5" s="1"/>
  <c r="DG27" i="5" s="1"/>
  <c r="DH27" i="5" s="1"/>
  <c r="DI27" i="5" s="1"/>
  <c r="DJ27" i="5" s="1"/>
  <c r="DK27" i="5" s="1"/>
  <c r="AQ11" i="5"/>
  <c r="BI22" i="5"/>
  <c r="BU22" i="5"/>
  <c r="CG22" i="5"/>
  <c r="AR34" i="5"/>
  <c r="AQ34" i="5"/>
  <c r="AQ47" i="5"/>
  <c r="AR47" i="5"/>
  <c r="AR52" i="5"/>
  <c r="AQ52" i="5"/>
  <c r="M8" i="5"/>
  <c r="BZ22" i="5" s="1"/>
  <c r="Y8" i="5"/>
  <c r="BN22" i="5" s="1"/>
  <c r="AK8" i="5"/>
  <c r="BB22" i="5" s="1"/>
  <c r="J23" i="5"/>
  <c r="CC59" i="5" s="1"/>
  <c r="P23" i="5"/>
  <c r="BW59" i="5" s="1"/>
  <c r="V23" i="5"/>
  <c r="BQ59" i="5" s="1"/>
  <c r="AB23" i="5"/>
  <c r="BK59" i="5" s="1"/>
  <c r="AH23" i="5"/>
  <c r="BE59" i="5" s="1"/>
  <c r="AN23" i="5"/>
  <c r="AY59" i="5" s="1"/>
  <c r="AQ28" i="5"/>
  <c r="AR29" i="5"/>
  <c r="AQ29" i="5"/>
  <c r="AR35" i="5"/>
  <c r="AQ36" i="5"/>
  <c r="AR38" i="5"/>
  <c r="AQ38" i="5"/>
  <c r="AW33" i="5"/>
  <c r="AX33" i="5" s="1"/>
  <c r="AW35" i="5"/>
  <c r="AR39" i="5"/>
  <c r="AQ40" i="5"/>
  <c r="AR53" i="5"/>
  <c r="AR54" i="5"/>
  <c r="AX54" i="5" s="1"/>
  <c r="AR56" i="5"/>
  <c r="AQ56" i="5"/>
  <c r="AR41" i="5"/>
  <c r="AQ41" i="5"/>
  <c r="AR44" i="5"/>
  <c r="AQ44" i="5"/>
  <c r="CZ51" i="5"/>
  <c r="DA51" i="5" s="1"/>
  <c r="DB51" i="5" s="1"/>
  <c r="DC51" i="5" s="1"/>
  <c r="DD51" i="5" s="1"/>
  <c r="DE51" i="5" s="1"/>
  <c r="DF51" i="5" s="1"/>
  <c r="DG51" i="5" s="1"/>
  <c r="DH51" i="5" s="1"/>
  <c r="DI51" i="5" s="1"/>
  <c r="DJ51" i="5" s="1"/>
  <c r="DK51" i="5" s="1"/>
  <c r="AW55" i="5"/>
  <c r="AX55" i="5" s="1"/>
  <c r="AR45" i="5"/>
  <c r="AR46" i="5"/>
  <c r="AX46" i="5" s="1"/>
  <c r="AR48" i="5"/>
  <c r="AQ48" i="5"/>
  <c r="AR51" i="5"/>
  <c r="AR57" i="5"/>
  <c r="AQ57" i="5"/>
  <c r="AQ45" i="5"/>
  <c r="AQ49" i="5"/>
  <c r="AQ53" i="5"/>
  <c r="AX39" i="5" l="1"/>
  <c r="CZ34" i="5"/>
  <c r="DA34" i="5" s="1"/>
  <c r="DB34" i="5" s="1"/>
  <c r="DC34" i="5" s="1"/>
  <c r="DD34" i="5" s="1"/>
  <c r="DE34" i="5" s="1"/>
  <c r="DF34" i="5" s="1"/>
  <c r="DG34" i="5" s="1"/>
  <c r="DH34" i="5" s="1"/>
  <c r="DI34" i="5" s="1"/>
  <c r="DJ34" i="5" s="1"/>
  <c r="DK34" i="5" s="1"/>
  <c r="CZ37" i="5"/>
  <c r="DA37" i="5" s="1"/>
  <c r="DB37" i="5" s="1"/>
  <c r="DC37" i="5" s="1"/>
  <c r="DD37" i="5" s="1"/>
  <c r="DE37" i="5" s="1"/>
  <c r="DF37" i="5" s="1"/>
  <c r="DG37" i="5" s="1"/>
  <c r="DH37" i="5" s="1"/>
  <c r="DI37" i="5" s="1"/>
  <c r="DJ37" i="5" s="1"/>
  <c r="DK37" i="5" s="1"/>
  <c r="CZ42" i="5"/>
  <c r="DA42" i="5" s="1"/>
  <c r="DB42" i="5" s="1"/>
  <c r="DC42" i="5" s="1"/>
  <c r="DD42" i="5" s="1"/>
  <c r="DE42" i="5" s="1"/>
  <c r="DF42" i="5" s="1"/>
  <c r="DG42" i="5" s="1"/>
  <c r="DH42" i="5" s="1"/>
  <c r="DI42" i="5" s="1"/>
  <c r="DJ42" i="5" s="1"/>
  <c r="DK42" i="5" s="1"/>
  <c r="CZ11" i="5"/>
  <c r="DA11" i="5" s="1"/>
  <c r="DB11" i="5" s="1"/>
  <c r="CZ14" i="5"/>
  <c r="DA14" i="5" s="1"/>
  <c r="DB14" i="5" s="1"/>
  <c r="AX12" i="5"/>
  <c r="CZ17" i="5"/>
  <c r="DA17" i="5" s="1"/>
  <c r="DB17" i="5" s="1"/>
  <c r="CZ47" i="5"/>
  <c r="DA47" i="5" s="1"/>
  <c r="DB47" i="5" s="1"/>
  <c r="DC47" i="5" s="1"/>
  <c r="DD47" i="5" s="1"/>
  <c r="DE47" i="5" s="1"/>
  <c r="DF47" i="5" s="1"/>
  <c r="DG47" i="5" s="1"/>
  <c r="DH47" i="5" s="1"/>
  <c r="DI47" i="5" s="1"/>
  <c r="DJ47" i="5" s="1"/>
  <c r="DK47" i="5" s="1"/>
  <c r="CZ28" i="5"/>
  <c r="DA28" i="5" s="1"/>
  <c r="DB28" i="5" s="1"/>
  <c r="DC28" i="5" s="1"/>
  <c r="DD28" i="5" s="1"/>
  <c r="DE28" i="5" s="1"/>
  <c r="DF28" i="5" s="1"/>
  <c r="DG28" i="5" s="1"/>
  <c r="DH28" i="5" s="1"/>
  <c r="DI28" i="5" s="1"/>
  <c r="DJ28" i="5" s="1"/>
  <c r="DK28" i="5" s="1"/>
  <c r="CZ54" i="5"/>
  <c r="DA54" i="5" s="1"/>
  <c r="DB54" i="5" s="1"/>
  <c r="DC54" i="5" s="1"/>
  <c r="DD54" i="5" s="1"/>
  <c r="DE54" i="5" s="1"/>
  <c r="DF54" i="5" s="1"/>
  <c r="DG54" i="5" s="1"/>
  <c r="DH54" i="5" s="1"/>
  <c r="DI54" i="5" s="1"/>
  <c r="DJ54" i="5" s="1"/>
  <c r="DK54" i="5" s="1"/>
  <c r="CZ15" i="5"/>
  <c r="DA15" i="5" s="1"/>
  <c r="DB15" i="5" s="1"/>
  <c r="DC15" i="5" s="1"/>
  <c r="DD15" i="5" s="1"/>
  <c r="DE15" i="5" s="1"/>
  <c r="DF15" i="5" s="1"/>
  <c r="DG15" i="5" s="1"/>
  <c r="DH15" i="5" s="1"/>
  <c r="DI15" i="5" s="1"/>
  <c r="DJ15" i="5" s="1"/>
  <c r="DK15" i="5" s="1"/>
  <c r="CZ20" i="5"/>
  <c r="DA20" i="5" s="1"/>
  <c r="DB20" i="5" s="1"/>
  <c r="CZ31" i="5"/>
  <c r="DA31" i="5" s="1"/>
  <c r="DB31" i="5" s="1"/>
  <c r="DC31" i="5" s="1"/>
  <c r="DD31" i="5" s="1"/>
  <c r="DE31" i="5" s="1"/>
  <c r="DF31" i="5" s="1"/>
  <c r="DG31" i="5" s="1"/>
  <c r="DH31" i="5" s="1"/>
  <c r="DI31" i="5" s="1"/>
  <c r="DJ31" i="5" s="1"/>
  <c r="DK31" i="5" s="1"/>
  <c r="AX35" i="5"/>
  <c r="CZ13" i="5"/>
  <c r="DA13" i="5" s="1"/>
  <c r="DB13" i="5" s="1"/>
  <c r="DC13" i="5" s="1"/>
  <c r="DD13" i="5" s="1"/>
  <c r="DE13" i="5" s="1"/>
  <c r="DF13" i="5" s="1"/>
  <c r="DG13" i="5" s="1"/>
  <c r="DH13" i="5" s="1"/>
  <c r="DI13" i="5" s="1"/>
  <c r="DJ13" i="5" s="1"/>
  <c r="DK13" i="5" s="1"/>
  <c r="DA39" i="5"/>
  <c r="DB39" i="5" s="1"/>
  <c r="DC39" i="5" s="1"/>
  <c r="DD39" i="5" s="1"/>
  <c r="DE39" i="5" s="1"/>
  <c r="DF39" i="5" s="1"/>
  <c r="DG39" i="5" s="1"/>
  <c r="DH39" i="5" s="1"/>
  <c r="DI39" i="5" s="1"/>
  <c r="DJ39" i="5" s="1"/>
  <c r="DK39" i="5" s="1"/>
  <c r="CZ48" i="5"/>
  <c r="DA48" i="5" s="1"/>
  <c r="DB48" i="5" s="1"/>
  <c r="DC48" i="5" s="1"/>
  <c r="DD48" i="5" s="1"/>
  <c r="DE48" i="5" s="1"/>
  <c r="DF48" i="5" s="1"/>
  <c r="DG48" i="5" s="1"/>
  <c r="DH48" i="5" s="1"/>
  <c r="DI48" i="5" s="1"/>
  <c r="DJ48" i="5" s="1"/>
  <c r="DK48" i="5" s="1"/>
  <c r="CZ44" i="5"/>
  <c r="DA44" i="5" s="1"/>
  <c r="DB44" i="5" s="1"/>
  <c r="DC44" i="5" s="1"/>
  <c r="DD44" i="5" s="1"/>
  <c r="DE44" i="5" s="1"/>
  <c r="DF44" i="5" s="1"/>
  <c r="DG44" i="5" s="1"/>
  <c r="DH44" i="5" s="1"/>
  <c r="DI44" i="5" s="1"/>
  <c r="DJ44" i="5" s="1"/>
  <c r="DK44" i="5" s="1"/>
  <c r="CZ40" i="5"/>
  <c r="DA40" i="5" s="1"/>
  <c r="DB40" i="5" s="1"/>
  <c r="DC40" i="5" s="1"/>
  <c r="DD40" i="5" s="1"/>
  <c r="DE40" i="5" s="1"/>
  <c r="DF40" i="5" s="1"/>
  <c r="DG40" i="5" s="1"/>
  <c r="DH40" i="5" s="1"/>
  <c r="DI40" i="5" s="1"/>
  <c r="DJ40" i="5" s="1"/>
  <c r="DK40" i="5" s="1"/>
  <c r="CZ33" i="5"/>
  <c r="DA33" i="5" s="1"/>
  <c r="DB33" i="5" s="1"/>
  <c r="DC33" i="5" s="1"/>
  <c r="DD33" i="5" s="1"/>
  <c r="DE33" i="5" s="1"/>
  <c r="DF33" i="5" s="1"/>
  <c r="DG33" i="5" s="1"/>
  <c r="DH33" i="5" s="1"/>
  <c r="DI33" i="5" s="1"/>
  <c r="DJ33" i="5" s="1"/>
  <c r="DK33" i="5" s="1"/>
  <c r="CZ38" i="5"/>
  <c r="DA38" i="5" s="1"/>
  <c r="DB38" i="5" s="1"/>
  <c r="DC38" i="5" s="1"/>
  <c r="DD38" i="5" s="1"/>
  <c r="DE38" i="5" s="1"/>
  <c r="DF38" i="5" s="1"/>
  <c r="DG38" i="5" s="1"/>
  <c r="DH38" i="5" s="1"/>
  <c r="DI38" i="5" s="1"/>
  <c r="DJ38" i="5" s="1"/>
  <c r="DK38" i="5" s="1"/>
  <c r="CZ43" i="5"/>
  <c r="DA43" i="5" s="1"/>
  <c r="DB43" i="5" s="1"/>
  <c r="DC43" i="5" s="1"/>
  <c r="DD43" i="5" s="1"/>
  <c r="DE43" i="5" s="1"/>
  <c r="DF43" i="5" s="1"/>
  <c r="DG43" i="5" s="1"/>
  <c r="DH43" i="5" s="1"/>
  <c r="DI43" i="5" s="1"/>
  <c r="DJ43" i="5" s="1"/>
  <c r="DK43" i="5" s="1"/>
  <c r="CZ49" i="5"/>
  <c r="DA49" i="5" s="1"/>
  <c r="DB49" i="5" s="1"/>
  <c r="DC49" i="5" s="1"/>
  <c r="DD49" i="5" s="1"/>
  <c r="DE49" i="5" s="1"/>
  <c r="DF49" i="5" s="1"/>
  <c r="DG49" i="5" s="1"/>
  <c r="DH49" i="5" s="1"/>
  <c r="DI49" i="5" s="1"/>
  <c r="DJ49" i="5" s="1"/>
  <c r="DK49" i="5" s="1"/>
  <c r="CZ46" i="5"/>
  <c r="DA46" i="5" s="1"/>
  <c r="DB46" i="5" s="1"/>
  <c r="DC46" i="5" s="1"/>
  <c r="DD46" i="5" s="1"/>
  <c r="DE46" i="5" s="1"/>
  <c r="DF46" i="5" s="1"/>
  <c r="DG46" i="5" s="1"/>
  <c r="DH46" i="5" s="1"/>
  <c r="DI46" i="5" s="1"/>
  <c r="DJ46" i="5" s="1"/>
  <c r="DK46" i="5" s="1"/>
  <c r="DC20" i="5"/>
  <c r="DD20" i="5" s="1"/>
  <c r="DE20" i="5" s="1"/>
  <c r="DF20" i="5" s="1"/>
  <c r="DG20" i="5" s="1"/>
  <c r="DH20" i="5" s="1"/>
  <c r="DI20" i="5" s="1"/>
  <c r="DJ20" i="5" s="1"/>
  <c r="DK20" i="5" s="1"/>
  <c r="CZ30" i="5"/>
  <c r="DA30" i="5" s="1"/>
  <c r="DB30" i="5" s="1"/>
  <c r="DC30" i="5" s="1"/>
  <c r="DD30" i="5" s="1"/>
  <c r="DE30" i="5" s="1"/>
  <c r="DF30" i="5" s="1"/>
  <c r="DG30" i="5" s="1"/>
  <c r="DH30" i="5" s="1"/>
  <c r="DI30" i="5" s="1"/>
  <c r="DJ30" i="5" s="1"/>
  <c r="DK30" i="5" s="1"/>
  <c r="CZ56" i="5"/>
  <c r="DA56" i="5" s="1"/>
  <c r="DB56" i="5" s="1"/>
  <c r="DC56" i="5" s="1"/>
  <c r="DD56" i="5" s="1"/>
  <c r="DE56" i="5" s="1"/>
  <c r="DF56" i="5" s="1"/>
  <c r="DG56" i="5" s="1"/>
  <c r="DH56" i="5" s="1"/>
  <c r="DI56" i="5" s="1"/>
  <c r="DJ56" i="5" s="1"/>
  <c r="DK56" i="5" s="1"/>
  <c r="CZ41" i="5"/>
  <c r="DA41" i="5" s="1"/>
  <c r="DB41" i="5" s="1"/>
  <c r="DC41" i="5" s="1"/>
  <c r="DD41" i="5" s="1"/>
  <c r="DE41" i="5" s="1"/>
  <c r="DF41" i="5" s="1"/>
  <c r="DG41" i="5" s="1"/>
  <c r="DH41" i="5" s="1"/>
  <c r="DI41" i="5" s="1"/>
  <c r="DJ41" i="5" s="1"/>
  <c r="DK41" i="5" s="1"/>
  <c r="CZ53" i="5"/>
  <c r="DA53" i="5" s="1"/>
  <c r="DB53" i="5" s="1"/>
  <c r="DC53" i="5" s="1"/>
  <c r="DD53" i="5" s="1"/>
  <c r="DE53" i="5" s="1"/>
  <c r="DF53" i="5" s="1"/>
  <c r="DG53" i="5" s="1"/>
  <c r="DH53" i="5" s="1"/>
  <c r="DI53" i="5" s="1"/>
  <c r="DJ53" i="5" s="1"/>
  <c r="DK53" i="5" s="1"/>
  <c r="CZ50" i="5"/>
  <c r="DA50" i="5" s="1"/>
  <c r="DB50" i="5" s="1"/>
  <c r="DC50" i="5" s="1"/>
  <c r="DD50" i="5" s="1"/>
  <c r="DE50" i="5" s="1"/>
  <c r="DF50" i="5" s="1"/>
  <c r="DG50" i="5" s="1"/>
  <c r="DH50" i="5" s="1"/>
  <c r="DI50" i="5" s="1"/>
  <c r="DJ50" i="5" s="1"/>
  <c r="DK50" i="5" s="1"/>
  <c r="CZ45" i="5"/>
  <c r="DA45" i="5" s="1"/>
  <c r="DB45" i="5" s="1"/>
  <c r="DC45" i="5" s="1"/>
  <c r="DD45" i="5" s="1"/>
  <c r="DE45" i="5" s="1"/>
  <c r="DF45" i="5" s="1"/>
  <c r="DG45" i="5" s="1"/>
  <c r="DH45" i="5" s="1"/>
  <c r="DI45" i="5" s="1"/>
  <c r="DJ45" i="5" s="1"/>
  <c r="DK45" i="5" s="1"/>
  <c r="CZ26" i="5"/>
  <c r="DA26" i="5" s="1"/>
  <c r="DB26" i="5" s="1"/>
  <c r="DC26" i="5" s="1"/>
  <c r="DD26" i="5" s="1"/>
  <c r="DE26" i="5" s="1"/>
  <c r="DF26" i="5" s="1"/>
  <c r="DG26" i="5" s="1"/>
  <c r="DH26" i="5" s="1"/>
  <c r="DI26" i="5" s="1"/>
  <c r="DJ26" i="5" s="1"/>
  <c r="DK26" i="5" s="1"/>
  <c r="CZ55" i="5"/>
  <c r="DA55" i="5" s="1"/>
  <c r="DB55" i="5" s="1"/>
  <c r="DC55" i="5" s="1"/>
  <c r="DD55" i="5" s="1"/>
  <c r="DE55" i="5" s="1"/>
  <c r="DF55" i="5" s="1"/>
  <c r="DG55" i="5" s="1"/>
  <c r="DH55" i="5" s="1"/>
  <c r="DI55" i="5" s="1"/>
  <c r="DJ55" i="5" s="1"/>
  <c r="DK55" i="5" s="1"/>
  <c r="CZ32" i="5"/>
  <c r="DA32" i="5" s="1"/>
  <c r="DB32" i="5" s="1"/>
  <c r="DC32" i="5" s="1"/>
  <c r="DD32" i="5" s="1"/>
  <c r="DE32" i="5" s="1"/>
  <c r="DF32" i="5" s="1"/>
  <c r="DG32" i="5" s="1"/>
  <c r="DH32" i="5" s="1"/>
  <c r="DI32" i="5" s="1"/>
  <c r="DJ32" i="5" s="1"/>
  <c r="DK32" i="5" s="1"/>
  <c r="CZ52" i="5"/>
  <c r="DA52" i="5" s="1"/>
  <c r="DB52" i="5" s="1"/>
  <c r="DC52" i="5" s="1"/>
  <c r="DD52" i="5" s="1"/>
  <c r="DE52" i="5" s="1"/>
  <c r="DF52" i="5" s="1"/>
  <c r="DG52" i="5" s="1"/>
  <c r="DH52" i="5" s="1"/>
  <c r="DI52" i="5" s="1"/>
  <c r="DJ52" i="5" s="1"/>
  <c r="DK52" i="5" s="1"/>
  <c r="CZ36" i="5"/>
  <c r="DA36" i="5" s="1"/>
  <c r="DB36" i="5" s="1"/>
  <c r="DC36" i="5" s="1"/>
  <c r="DD36" i="5" s="1"/>
  <c r="DE36" i="5" s="1"/>
  <c r="DF36" i="5" s="1"/>
  <c r="DG36" i="5" s="1"/>
  <c r="DH36" i="5" s="1"/>
  <c r="DI36" i="5" s="1"/>
  <c r="DJ36" i="5" s="1"/>
  <c r="DK36" i="5" s="1"/>
  <c r="CZ29" i="5"/>
  <c r="DA29" i="5" s="1"/>
  <c r="DB29" i="5" s="1"/>
  <c r="DC29" i="5" s="1"/>
  <c r="DD29" i="5" s="1"/>
  <c r="DE29" i="5" s="1"/>
  <c r="DF29" i="5" s="1"/>
  <c r="DG29" i="5" s="1"/>
  <c r="DH29" i="5" s="1"/>
  <c r="DI29" i="5" s="1"/>
  <c r="DJ29" i="5" s="1"/>
  <c r="DK29" i="5" s="1"/>
  <c r="CZ57" i="5"/>
  <c r="DA57" i="5" s="1"/>
  <c r="DB57" i="5" s="1"/>
  <c r="DC57" i="5" s="1"/>
  <c r="DD57" i="5" s="1"/>
  <c r="DE57" i="5" s="1"/>
  <c r="DF57" i="5" s="1"/>
  <c r="DG57" i="5" s="1"/>
  <c r="DH57" i="5" s="1"/>
  <c r="DI57" i="5" s="1"/>
  <c r="DJ57" i="5" s="1"/>
  <c r="DK57" i="5" s="1"/>
  <c r="DC18" i="5"/>
  <c r="DD18" i="5" s="1"/>
  <c r="DE18" i="5" s="1"/>
  <c r="DF18" i="5" s="1"/>
  <c r="DG18" i="5" s="1"/>
  <c r="DH18" i="5" s="1"/>
  <c r="DI18" i="5" s="1"/>
  <c r="DJ18" i="5" s="1"/>
  <c r="DK18" i="5" s="1"/>
  <c r="CZ19" i="5"/>
  <c r="DA19" i="5" s="1"/>
  <c r="DB19" i="5" s="1"/>
  <c r="DC19" i="5" s="1"/>
  <c r="DD19" i="5" s="1"/>
  <c r="DE19" i="5" s="1"/>
  <c r="DF19" i="5" s="1"/>
  <c r="DG19" i="5" s="1"/>
  <c r="DH19" i="5" s="1"/>
  <c r="DI19" i="5" s="1"/>
  <c r="DJ19" i="5" s="1"/>
  <c r="DK19" i="5" s="1"/>
  <c r="AX42" i="5"/>
  <c r="DC11" i="5"/>
  <c r="DD11" i="5" s="1"/>
  <c r="DE11" i="5" s="1"/>
  <c r="DF11" i="5" s="1"/>
  <c r="DG11" i="5" s="1"/>
  <c r="DH11" i="5" s="1"/>
  <c r="DI11" i="5" s="1"/>
  <c r="DJ11" i="5" s="1"/>
  <c r="DK11" i="5" s="1"/>
  <c r="DC16" i="5"/>
  <c r="DD16" i="5" s="1"/>
  <c r="DE16" i="5" s="1"/>
  <c r="DF16" i="5" s="1"/>
  <c r="DG16" i="5" s="1"/>
  <c r="DH16" i="5" s="1"/>
  <c r="DI16" i="5" s="1"/>
  <c r="DJ16" i="5" s="1"/>
  <c r="DK16" i="5" s="1"/>
  <c r="AX13" i="5"/>
  <c r="DC14" i="5"/>
  <c r="DD14" i="5" s="1"/>
  <c r="DE14" i="5" s="1"/>
  <c r="DF14" i="5" s="1"/>
  <c r="DG14" i="5" s="1"/>
  <c r="DH14" i="5" s="1"/>
  <c r="DI14" i="5" s="1"/>
  <c r="DJ14" i="5" s="1"/>
  <c r="DK14" i="5" s="1"/>
  <c r="DC12" i="5"/>
  <c r="DD12" i="5" s="1"/>
  <c r="DE12" i="5" s="1"/>
  <c r="DF12" i="5" s="1"/>
  <c r="DG12" i="5" s="1"/>
  <c r="DH12" i="5" s="1"/>
  <c r="DI12" i="5" s="1"/>
  <c r="DJ12" i="5" s="1"/>
  <c r="DK12" i="5" s="1"/>
  <c r="AW45" i="5"/>
  <c r="AX45" i="5" s="1"/>
  <c r="AX51" i="5"/>
  <c r="AW41" i="5"/>
  <c r="AX41" i="5" s="1"/>
  <c r="AW36" i="5"/>
  <c r="AX36" i="5" s="1"/>
  <c r="AW52" i="5"/>
  <c r="AX52" i="5" s="1"/>
  <c r="AW11" i="5"/>
  <c r="AX11" i="5" s="1"/>
  <c r="AW16" i="5"/>
  <c r="AX16" i="5" s="1"/>
  <c r="AW19" i="5"/>
  <c r="AX19" i="5" s="1"/>
  <c r="AW56" i="5"/>
  <c r="AX56" i="5" s="1"/>
  <c r="AW57" i="5"/>
  <c r="AX57" i="5" s="1"/>
  <c r="AW28" i="5"/>
  <c r="AX28" i="5" s="1"/>
  <c r="AW47" i="5"/>
  <c r="AX47" i="5" s="1"/>
  <c r="AW30" i="5"/>
  <c r="AX30" i="5" s="1"/>
  <c r="DC17" i="5"/>
  <c r="DD17" i="5" s="1"/>
  <c r="DE17" i="5" s="1"/>
  <c r="DF17" i="5" s="1"/>
  <c r="DG17" i="5" s="1"/>
  <c r="DH17" i="5" s="1"/>
  <c r="DI17" i="5" s="1"/>
  <c r="DJ17" i="5" s="1"/>
  <c r="DK17" i="5" s="1"/>
  <c r="AW49" i="5"/>
  <c r="AX49" i="5" s="1"/>
  <c r="AW53" i="5"/>
  <c r="AX53" i="5" s="1"/>
  <c r="AW48" i="5"/>
  <c r="AX48" i="5" s="1"/>
  <c r="AW44" i="5"/>
  <c r="AX44" i="5" s="1"/>
  <c r="AW40" i="5"/>
  <c r="AX40" i="5" s="1"/>
  <c r="AW38" i="5"/>
  <c r="AX38" i="5" s="1"/>
  <c r="AW29" i="5"/>
  <c r="AX29" i="5" s="1"/>
  <c r="AW34" i="5"/>
  <c r="AX34" i="5" s="1"/>
  <c r="AW27" i="5"/>
  <c r="AX27" i="5" s="1"/>
  <c r="AW20" i="5"/>
  <c r="AX20" i="5" s="1"/>
  <c r="AW18" i="5"/>
  <c r="AX18" i="5" s="1"/>
  <c r="AW14" i="5"/>
  <c r="AX14" i="5" s="1"/>
  <c r="AS20" i="5" l="1"/>
  <c r="AS38" i="5"/>
  <c r="AS48" i="5"/>
  <c r="AS27" i="5"/>
  <c r="AS28" i="5"/>
  <c r="AS34" i="5"/>
  <c r="AS54" i="5"/>
  <c r="AS57" i="5"/>
  <c r="AS53" i="5"/>
  <c r="AS45" i="5"/>
  <c r="AS18" i="5"/>
  <c r="AS29" i="5"/>
  <c r="AS44" i="5"/>
  <c r="AS56" i="5"/>
  <c r="AS11" i="5"/>
  <c r="AS13" i="5"/>
  <c r="AS15" i="5"/>
  <c r="AS17" i="5"/>
  <c r="AS12" i="5"/>
  <c r="AS41" i="5"/>
  <c r="AS19" i="5"/>
  <c r="AS52" i="5"/>
  <c r="AS14" i="5"/>
  <c r="AS49" i="5"/>
  <c r="AS16" i="5"/>
  <c r="AS51" i="5"/>
  <c r="AS39" i="5"/>
  <c r="AS37" i="5"/>
  <c r="AS47" i="5"/>
  <c r="AS42" i="5"/>
  <c r="AS50" i="5"/>
  <c r="AS26" i="5"/>
  <c r="AS43" i="5"/>
  <c r="AS55" i="5"/>
  <c r="AS31" i="5"/>
  <c r="AS40" i="5"/>
  <c r="AS46" i="5"/>
  <c r="AS30" i="5"/>
  <c r="AS33" i="5"/>
  <c r="AS36" i="5"/>
  <c r="AS32" i="5"/>
  <c r="AS35" i="5"/>
  <c r="D16" i="1" l="1"/>
  <c r="C16" i="1"/>
  <c r="B16" i="1"/>
  <c r="J15" i="1"/>
  <c r="I15" i="1"/>
  <c r="H15" i="1"/>
  <c r="D15" i="1"/>
  <c r="C15" i="1"/>
  <c r="B15" i="1"/>
  <c r="P14" i="1"/>
  <c r="O14" i="1"/>
  <c r="N14" i="1"/>
  <c r="J14" i="1"/>
  <c r="I14" i="1"/>
  <c r="H14" i="1"/>
  <c r="D14" i="1"/>
  <c r="J13" i="1" s="1"/>
  <c r="P10" i="1" s="1"/>
  <c r="C14" i="1"/>
  <c r="I13" i="1" s="1"/>
  <c r="O10" i="1" s="1"/>
  <c r="B14" i="1"/>
  <c r="H13" i="1" s="1"/>
  <c r="N10" i="1" s="1"/>
  <c r="P13" i="1"/>
  <c r="O13" i="1"/>
  <c r="N13" i="1"/>
  <c r="D13" i="1"/>
  <c r="J8" i="1" s="1"/>
  <c r="P7" i="1" s="1"/>
  <c r="C13" i="1"/>
  <c r="I8" i="1" s="1"/>
  <c r="O7" i="1" s="1"/>
  <c r="B13" i="1"/>
  <c r="H8" i="1" s="1"/>
  <c r="N7" i="1" s="1"/>
  <c r="P12" i="1"/>
  <c r="O12" i="1"/>
  <c r="N12" i="1"/>
  <c r="D12" i="1"/>
  <c r="J6" i="1" s="1"/>
  <c r="P5" i="1" s="1"/>
  <c r="C12" i="1"/>
  <c r="I6" i="1" s="1"/>
  <c r="O5" i="1" s="1"/>
  <c r="B12" i="1"/>
  <c r="H6" i="1" s="1"/>
  <c r="N5" i="1" s="1"/>
  <c r="P11" i="1"/>
  <c r="O11" i="1"/>
  <c r="N11" i="1"/>
  <c r="D9" i="1"/>
  <c r="C9" i="1"/>
  <c r="B9" i="1"/>
  <c r="D8" i="1"/>
  <c r="C8" i="1"/>
  <c r="B8" i="1"/>
  <c r="D7" i="1"/>
  <c r="J12" i="1" s="1"/>
  <c r="P9" i="1" s="1"/>
  <c r="C7" i="1"/>
  <c r="I12" i="1" s="1"/>
  <c r="O9" i="1" s="1"/>
  <c r="B7" i="1"/>
  <c r="H12" i="1" s="1"/>
  <c r="N9" i="1" s="1"/>
  <c r="D6" i="1"/>
  <c r="J7" i="1" s="1"/>
  <c r="P8" i="1" s="1"/>
  <c r="C6" i="1"/>
  <c r="I7" i="1" s="1"/>
  <c r="O8" i="1" s="1"/>
  <c r="B6" i="1"/>
  <c r="H7" i="1" s="1"/>
  <c r="N8" i="1" s="1"/>
  <c r="D5" i="1"/>
  <c r="J5" i="1" s="1"/>
  <c r="P6" i="1" s="1"/>
  <c r="C5" i="1"/>
  <c r="I5" i="1" s="1"/>
  <c r="O6" i="1" s="1"/>
  <c r="B5" i="1"/>
  <c r="H5" i="1" s="1"/>
  <c r="N6" i="1" s="1"/>
</calcChain>
</file>

<file path=xl/sharedStrings.xml><?xml version="1.0" encoding="utf-8"?>
<sst xmlns="http://schemas.openxmlformats.org/spreadsheetml/2006/main" count="762" uniqueCount="112">
  <si>
    <t>Use this page for 6 to 10 competitors</t>
  </si>
  <si>
    <t>Semi Finals</t>
  </si>
  <si>
    <t>Finals</t>
  </si>
  <si>
    <t>Final Ranking Battle Men/Women</t>
    <phoneticPr fontId="0" type="noConversion"/>
  </si>
  <si>
    <t>SF1</t>
  </si>
  <si>
    <t>Rank</t>
  </si>
  <si>
    <t>Final</t>
  </si>
  <si>
    <t>ID</t>
    <phoneticPr fontId="0" type="noConversion"/>
  </si>
  <si>
    <t>Name</t>
  </si>
  <si>
    <t>Country</t>
  </si>
  <si>
    <t>WSSA Points</t>
  </si>
  <si>
    <t>SF1#1</t>
  </si>
  <si>
    <t>SF2#1</t>
  </si>
  <si>
    <t>SF1#2</t>
  </si>
  <si>
    <t>SF2#2</t>
  </si>
  <si>
    <t>SF2</t>
  </si>
  <si>
    <t>Consolation Final</t>
  </si>
  <si>
    <t>SF1#3</t>
  </si>
  <si>
    <t>SF2#3</t>
  </si>
  <si>
    <t>SF1#4</t>
  </si>
  <si>
    <t>SF2#4</t>
  </si>
  <si>
    <t>Final Ranking Battle Men/Women</t>
  </si>
  <si>
    <t>ID</t>
  </si>
  <si>
    <t>Бударина Мария</t>
  </si>
  <si>
    <t>Саратов</t>
  </si>
  <si>
    <t>RUS20002</t>
  </si>
  <si>
    <t>Спиридонова Татьяна</t>
  </si>
  <si>
    <t>Самара</t>
  </si>
  <si>
    <t>RUS20001</t>
  </si>
  <si>
    <t>Родионова Дарья</t>
  </si>
  <si>
    <t>RUS20013</t>
  </si>
  <si>
    <t>Голованова Ярославна</t>
  </si>
  <si>
    <t>Костикова Татьяна</t>
  </si>
  <si>
    <t/>
  </si>
  <si>
    <t>RUS20014</t>
  </si>
  <si>
    <t>Мазнина Екатерина</t>
  </si>
  <si>
    <t>Москва</t>
  </si>
  <si>
    <t xml:space="preserve">Event Name : </t>
  </si>
  <si>
    <t>Saratov Style'64 Contest</t>
  </si>
  <si>
    <t>Date :</t>
  </si>
  <si>
    <t>Speed Slalom</t>
  </si>
  <si>
    <t>Competitors list / Qualifications Men</t>
  </si>
  <si>
    <t>ID N°</t>
  </si>
  <si>
    <t>Ctry</t>
  </si>
  <si>
    <t>FRS</t>
  </si>
  <si>
    <t>T.1</t>
  </si>
  <si>
    <t>Pen.</t>
  </si>
  <si>
    <t>Tot. T1</t>
  </si>
  <si>
    <t>T.2</t>
  </si>
  <si>
    <t>Tot. T2</t>
  </si>
  <si>
    <t>Best</t>
  </si>
  <si>
    <t>Worst</t>
  </si>
  <si>
    <t>Рязанцев Кирилл</t>
  </si>
  <si>
    <t>Мотов Николай</t>
  </si>
  <si>
    <t>RUS10002</t>
  </si>
  <si>
    <t>Черланов Артём</t>
  </si>
  <si>
    <t>Ульяновск</t>
  </si>
  <si>
    <t>Бочаров Алексей</t>
  </si>
  <si>
    <t>RUS10003</t>
  </si>
  <si>
    <t>Дюльдин Артём</t>
  </si>
  <si>
    <t>Gate</t>
  </si>
  <si>
    <t>Color</t>
  </si>
  <si>
    <t>FINALS</t>
  </si>
  <si>
    <t>Tot.T.1</t>
  </si>
  <si>
    <t>Tot.T.2</t>
  </si>
  <si>
    <t>T.3</t>
  </si>
  <si>
    <t>Tot.T.3</t>
  </si>
  <si>
    <t>Wins</t>
  </si>
  <si>
    <t>3rd Place Battle</t>
  </si>
  <si>
    <t>FINAL RANKING SPEED SLALOM</t>
  </si>
  <si>
    <t>FINAL</t>
  </si>
  <si>
    <t>Qtime</t>
  </si>
  <si>
    <t>Competitors list / Qualifications Women</t>
  </si>
  <si>
    <t>Савина Татьяна</t>
  </si>
  <si>
    <t>Фокина Ольга</t>
  </si>
  <si>
    <t>x</t>
  </si>
  <si>
    <t>Дата:</t>
  </si>
  <si>
    <t>Место:</t>
  </si>
  <si>
    <t>Название:</t>
  </si>
  <si>
    <t>Style'64</t>
  </si>
  <si>
    <t>Дисциплина:</t>
  </si>
  <si>
    <t>прыжки в высоту</t>
  </si>
  <si>
    <t>Женщины</t>
  </si>
  <si>
    <t>Имя</t>
  </si>
  <si>
    <t>Город</t>
  </si>
  <si>
    <t>Результаты</t>
  </si>
  <si>
    <t>Высота</t>
  </si>
  <si>
    <t>Штрафы</t>
  </si>
  <si>
    <t>Место</t>
  </si>
  <si>
    <t>last fails</t>
  </si>
  <si>
    <t>rank</t>
  </si>
  <si>
    <t>o</t>
  </si>
  <si>
    <t>Мужчины</t>
  </si>
  <si>
    <t>RUS10026</t>
  </si>
  <si>
    <t>Мельник Вячеслав</t>
  </si>
  <si>
    <t>RUS10006</t>
  </si>
  <si>
    <t>Сурков Сергей</t>
  </si>
  <si>
    <t>Оськин Илья</t>
  </si>
  <si>
    <t>RUS10049</t>
  </si>
  <si>
    <t>Одинцов Андрей</t>
  </si>
  <si>
    <t>RUS10047</t>
  </si>
  <si>
    <t>Морозов Андрей</t>
  </si>
  <si>
    <t>RUS10023</t>
  </si>
  <si>
    <t>Богрец Роман</t>
  </si>
  <si>
    <t>Санкт-Петербург</t>
  </si>
  <si>
    <t>RUS10010</t>
  </si>
  <si>
    <t>Мосолов Антон</t>
  </si>
  <si>
    <t>RUS10007</t>
  </si>
  <si>
    <t>Жигалов Алексей</t>
  </si>
  <si>
    <t>прыжки в высоту с трамплином</t>
  </si>
  <si>
    <t>х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</si>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</sst>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/>
  </cellStyleXfs>
  <cellXfs count="22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9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4" borderId="13" xfId="0" applyFill="1" applyBorder="1"/>
    <xf numFmtId="0" fontId="0" fillId="4" borderId="12" xfId="0" applyFont="1" applyFill="1" applyBorder="1" applyAlignment="1">
      <alignment horizontal="left"/>
    </xf>
    <xf numFmtId="0" fontId="0" fillId="5" borderId="14" xfId="0" applyFill="1" applyBorder="1" applyAlignment="1">
      <alignment horizontal="center"/>
    </xf>
    <xf numFmtId="0" fontId="0" fillId="4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4" borderId="20" xfId="0" applyFont="1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4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4" xfId="0" applyFill="1" applyBorder="1" applyAlignment="1">
      <alignment horizontal="center"/>
    </xf>
    <xf numFmtId="0" fontId="0" fillId="4" borderId="25" xfId="0" applyFill="1" applyBorder="1"/>
    <xf numFmtId="0" fontId="3" fillId="4" borderId="20" xfId="0" applyFont="1" applyFill="1" applyBorder="1" applyAlignment="1">
      <alignment horizontal="center"/>
    </xf>
    <xf numFmtId="0" fontId="0" fillId="4" borderId="26" xfId="0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4" borderId="0" xfId="0" applyFill="1"/>
    <xf numFmtId="0" fontId="0" fillId="0" borderId="31" xfId="0" applyFont="1" applyFill="1" applyBorder="1"/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NumberFormat="1" applyFill="1" applyBorder="1"/>
    <xf numFmtId="0" fontId="0" fillId="0" borderId="0" xfId="0" applyFill="1"/>
    <xf numFmtId="0" fontId="0" fillId="0" borderId="0" xfId="0" applyNumberFormat="1" applyFill="1"/>
    <xf numFmtId="0" fontId="0" fillId="0" borderId="33" xfId="0" applyFill="1" applyBorder="1"/>
    <xf numFmtId="0" fontId="0" fillId="0" borderId="32" xfId="0" applyFill="1" applyBorder="1"/>
    <xf numFmtId="0" fontId="0" fillId="0" borderId="0" xfId="0" applyFont="1" applyFill="1" applyAlignment="1">
      <alignment horizontal="center"/>
    </xf>
    <xf numFmtId="0" fontId="0" fillId="0" borderId="31" xfId="0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10" fillId="11" borderId="41" xfId="0" applyFont="1" applyFill="1" applyBorder="1" applyAlignment="1">
      <alignment horizontal="center"/>
    </xf>
    <xf numFmtId="0" fontId="11" fillId="12" borderId="41" xfId="0" applyFont="1" applyFill="1" applyBorder="1" applyAlignment="1">
      <alignment horizontal="center"/>
    </xf>
    <xf numFmtId="0" fontId="12" fillId="13" borderId="42" xfId="0" applyFont="1" applyFill="1" applyBorder="1" applyAlignment="1">
      <alignment horizontal="center"/>
    </xf>
    <xf numFmtId="0" fontId="13" fillId="14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5" borderId="57" xfId="0" applyFill="1" applyBorder="1" applyAlignment="1">
      <alignment horizontal="center"/>
    </xf>
    <xf numFmtId="0" fontId="0" fillId="15" borderId="4" xfId="0" applyFill="1" applyBorder="1" applyAlignment="1">
      <alignment horizontal="left"/>
    </xf>
    <xf numFmtId="0" fontId="0" fillId="15" borderId="58" xfId="0" applyFill="1" applyBorder="1" applyAlignment="1">
      <alignment horizontal="left"/>
    </xf>
    <xf numFmtId="0" fontId="0" fillId="0" borderId="59" xfId="0" applyFill="1" applyBorder="1" applyAlignment="1">
      <alignment horizontal="center"/>
    </xf>
    <xf numFmtId="0" fontId="14" fillId="0" borderId="0" xfId="0" applyFont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4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3" xfId="0" applyFont="1" applyBorder="1"/>
    <xf numFmtId="0" fontId="0" fillId="0" borderId="54" xfId="0" applyBorder="1" applyAlignment="1">
      <alignment horizontal="center"/>
    </xf>
    <xf numFmtId="0" fontId="0" fillId="0" borderId="57" xfId="0" applyBorder="1"/>
    <xf numFmtId="0" fontId="0" fillId="0" borderId="4" xfId="0" applyBorder="1" applyAlignment="1">
      <alignment horizontal="left"/>
    </xf>
    <xf numFmtId="0" fontId="0" fillId="0" borderId="58" xfId="0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15" borderId="57" xfId="0" applyFont="1" applyFill="1" applyBorder="1" applyAlignment="1">
      <alignment horizontal="center"/>
    </xf>
    <xf numFmtId="0" fontId="15" fillId="15" borderId="4" xfId="0" applyFont="1" applyFill="1" applyBorder="1" applyAlignment="1">
      <alignment horizontal="left"/>
    </xf>
    <xf numFmtId="0" fontId="15" fillId="15" borderId="58" xfId="0" applyFont="1" applyFill="1" applyBorder="1" applyAlignment="1">
      <alignment horizontal="left"/>
    </xf>
    <xf numFmtId="0" fontId="14" fillId="0" borderId="0" xfId="0" applyFont="1" applyBorder="1" applyAlignment="1"/>
    <xf numFmtId="0" fontId="0" fillId="0" borderId="52" xfId="0" applyBorder="1"/>
    <xf numFmtId="0" fontId="0" fillId="0" borderId="52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5" fillId="16" borderId="4" xfId="0" applyFont="1" applyFill="1" applyBorder="1" applyAlignment="1">
      <alignment horizontal="left"/>
    </xf>
    <xf numFmtId="0" fontId="5" fillId="16" borderId="4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5" fillId="16" borderId="24" xfId="0" applyFont="1" applyFill="1" applyBorder="1"/>
    <xf numFmtId="0" fontId="5" fillId="16" borderId="54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32" xfId="0" applyFont="1" applyFill="1" applyBorder="1" applyAlignment="1">
      <alignment horizontal="center"/>
    </xf>
    <xf numFmtId="0" fontId="0" fillId="15" borderId="5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4" xfId="0" applyBorder="1"/>
    <xf numFmtId="0" fontId="0" fillId="0" borderId="64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3" borderId="33" xfId="1" applyNumberFormat="1" applyFont="1" applyFill="1" applyBorder="1" applyAlignment="1" applyProtection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4" xfId="0" applyFont="1" applyFill="1" applyBorder="1"/>
    <xf numFmtId="0" fontId="0" fillId="3" borderId="54" xfId="0" applyFont="1" applyFill="1" applyBorder="1" applyAlignment="1">
      <alignment horizontal="center"/>
    </xf>
    <xf numFmtId="0" fontId="0" fillId="3" borderId="65" xfId="0" applyFill="1" applyBorder="1"/>
    <xf numFmtId="0" fontId="15" fillId="0" borderId="33" xfId="0" applyFont="1" applyBorder="1" applyAlignment="1">
      <alignment horizontal="left"/>
    </xf>
    <xf numFmtId="0" fontId="5" fillId="3" borderId="31" xfId="1" applyNumberFormat="1" applyFont="1" applyFill="1" applyBorder="1" applyAlignment="1" applyProtection="1">
      <alignment horizontal="center"/>
    </xf>
    <xf numFmtId="0" fontId="0" fillId="3" borderId="66" xfId="0" applyFill="1" applyBorder="1"/>
    <xf numFmtId="0" fontId="15" fillId="15" borderId="57" xfId="0" applyFont="1" applyFill="1" applyBorder="1" applyAlignment="1">
      <alignment horizontal="left"/>
    </xf>
    <xf numFmtId="0" fontId="0" fillId="0" borderId="52" xfId="0" applyBorder="1" applyAlignment="1">
      <alignment horizontal="left"/>
    </xf>
    <xf numFmtId="0" fontId="6" fillId="0" borderId="67" xfId="0" applyFont="1" applyBorder="1" applyAlignment="1">
      <alignment horizontal="center"/>
    </xf>
    <xf numFmtId="0" fontId="8" fillId="8" borderId="68" xfId="0" applyFont="1" applyFill="1" applyBorder="1" applyAlignment="1">
      <alignment horizontal="center"/>
    </xf>
    <xf numFmtId="0" fontId="9" fillId="9" borderId="69" xfId="0" applyFont="1" applyFill="1" applyBorder="1" applyAlignment="1">
      <alignment horizontal="center"/>
    </xf>
    <xf numFmtId="0" fontId="7" fillId="10" borderId="69" xfId="0" applyFont="1" applyFill="1" applyBorder="1" applyAlignment="1">
      <alignment horizontal="center"/>
    </xf>
    <xf numFmtId="0" fontId="10" fillId="11" borderId="69" xfId="0" applyFont="1" applyFill="1" applyBorder="1" applyAlignment="1">
      <alignment horizontal="center"/>
    </xf>
    <xf numFmtId="0" fontId="11" fillId="12" borderId="69" xfId="0" applyFont="1" applyFill="1" applyBorder="1" applyAlignment="1">
      <alignment horizontal="center"/>
    </xf>
    <xf numFmtId="0" fontId="12" fillId="13" borderId="70" xfId="0" applyFont="1" applyFill="1" applyBorder="1" applyAlignment="1">
      <alignment horizontal="center"/>
    </xf>
    <xf numFmtId="0" fontId="13" fillId="14" borderId="71" xfId="0" applyFont="1" applyFill="1" applyBorder="1" applyAlignment="1">
      <alignment horizontal="center"/>
    </xf>
    <xf numFmtId="0" fontId="18" fillId="0" borderId="0" xfId="2" applyFont="1" applyBorder="1"/>
    <xf numFmtId="14" fontId="19" fillId="0" borderId="0" xfId="2" applyNumberFormat="1" applyFont="1" applyBorder="1"/>
    <xf numFmtId="0" fontId="17" fillId="0" borderId="0" xfId="2"/>
    <xf numFmtId="0" fontId="19" fillId="0" borderId="0" xfId="2" applyFont="1" applyBorder="1"/>
    <xf numFmtId="0" fontId="17" fillId="4" borderId="0" xfId="2" applyFill="1" applyBorder="1"/>
    <xf numFmtId="3" fontId="17" fillId="4" borderId="0" xfId="2" applyNumberFormat="1" applyFill="1" applyBorder="1"/>
    <xf numFmtId="0" fontId="20" fillId="4" borderId="0" xfId="2" applyFont="1" applyFill="1"/>
    <xf numFmtId="0" fontId="17" fillId="4" borderId="0" xfId="2" applyFill="1"/>
    <xf numFmtId="0" fontId="21" fillId="4" borderId="0" xfId="2" applyFont="1" applyFill="1" applyBorder="1"/>
    <xf numFmtId="3" fontId="7" fillId="17" borderId="72" xfId="2" applyNumberFormat="1" applyFont="1" applyFill="1" applyBorder="1" applyAlignment="1">
      <alignment horizontal="center" vertical="center" wrapText="1"/>
    </xf>
    <xf numFmtId="0" fontId="17" fillId="0" borderId="0" xfId="2" applyFill="1"/>
    <xf numFmtId="0" fontId="7" fillId="17" borderId="73" xfId="2" applyFont="1" applyFill="1" applyBorder="1" applyProtection="1">
      <protection locked="0"/>
    </xf>
    <xf numFmtId="0" fontId="22" fillId="17" borderId="74" xfId="2" applyFont="1" applyFill="1" applyBorder="1" applyProtection="1">
      <protection locked="0"/>
    </xf>
    <xf numFmtId="0" fontId="22" fillId="17" borderId="75" xfId="2" applyFont="1" applyFill="1" applyBorder="1" applyProtection="1">
      <protection locked="0"/>
    </xf>
    <xf numFmtId="0" fontId="7" fillId="17" borderId="74" xfId="2" applyFont="1" applyFill="1" applyBorder="1" applyProtection="1">
      <protection locked="0"/>
    </xf>
    <xf numFmtId="0" fontId="7" fillId="0" borderId="50" xfId="2" applyFont="1" applyBorder="1" applyAlignment="1">
      <alignment horizontal="center" vertical="center"/>
    </xf>
    <xf numFmtId="3" fontId="7" fillId="17" borderId="22" xfId="2" applyNumberFormat="1" applyFont="1" applyFill="1" applyBorder="1" applyAlignment="1">
      <alignment horizontal="center" vertical="center" wrapText="1"/>
    </xf>
    <xf numFmtId="0" fontId="20" fillId="17" borderId="20" xfId="2" applyFont="1" applyFill="1" applyBorder="1"/>
    <xf numFmtId="0" fontId="20" fillId="17" borderId="21" xfId="2" applyFont="1" applyFill="1" applyBorder="1"/>
    <xf numFmtId="0" fontId="20" fillId="17" borderId="26" xfId="2" applyFont="1" applyFill="1" applyBorder="1"/>
    <xf numFmtId="0" fontId="5" fillId="18" borderId="22" xfId="2" applyFont="1" applyFill="1" applyBorder="1" applyAlignment="1">
      <alignment horizontal="center"/>
    </xf>
    <xf numFmtId="0" fontId="5" fillId="12" borderId="22" xfId="2" applyFont="1" applyFill="1" applyBorder="1" applyAlignment="1">
      <alignment horizontal="center" wrapText="1"/>
    </xf>
    <xf numFmtId="0" fontId="5" fillId="19" borderId="22" xfId="2" applyFont="1" applyFill="1" applyBorder="1" applyAlignment="1">
      <alignment horizontal="center"/>
    </xf>
    <xf numFmtId="0" fontId="5" fillId="0" borderId="76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ill="1" applyBorder="1"/>
    <xf numFmtId="0" fontId="20" fillId="4" borderId="0" xfId="2" applyFont="1" applyFill="1" applyBorder="1" applyAlignment="1">
      <alignment horizontal="center"/>
    </xf>
    <xf numFmtId="3" fontId="17" fillId="0" borderId="76" xfId="2" applyNumberFormat="1" applyFont="1" applyFill="1" applyBorder="1" applyAlignment="1" applyProtection="1">
      <alignment horizontal="center"/>
      <protection locked="0"/>
    </xf>
    <xf numFmtId="3" fontId="17" fillId="0" borderId="76" xfId="2" applyNumberFormat="1" applyFont="1" applyFill="1" applyBorder="1" applyProtection="1">
      <protection locked="0"/>
    </xf>
    <xf numFmtId="0" fontId="17" fillId="0" borderId="0" xfId="2" applyFill="1" applyProtection="1">
      <protection locked="0"/>
    </xf>
    <xf numFmtId="0" fontId="17" fillId="0" borderId="77" xfId="2" applyFont="1" applyFill="1" applyBorder="1" applyAlignment="1" applyProtection="1">
      <alignment horizontal="center"/>
      <protection locked="0"/>
    </xf>
    <xf numFmtId="0" fontId="17" fillId="0" borderId="78" xfId="2" applyFont="1" applyFill="1" applyBorder="1" applyAlignment="1" applyProtection="1">
      <alignment horizontal="center"/>
      <protection locked="0"/>
    </xf>
    <xf numFmtId="0" fontId="17" fillId="0" borderId="79" xfId="2" applyFont="1" applyFill="1" applyBorder="1" applyAlignment="1" applyProtection="1">
      <alignment horizontal="center"/>
      <protection locked="0"/>
    </xf>
    <xf numFmtId="0" fontId="17" fillId="4" borderId="0" xfId="2" applyFill="1" applyProtection="1">
      <protection locked="0"/>
    </xf>
    <xf numFmtId="0" fontId="17" fillId="0" borderId="76" xfId="2" applyFont="1" applyFill="1" applyBorder="1" applyAlignment="1" applyProtection="1">
      <alignment horizontal="center"/>
      <protection locked="0"/>
    </xf>
    <xf numFmtId="0" fontId="5" fillId="0" borderId="76" xfId="2" applyFont="1" applyFill="1" applyBorder="1" applyAlignment="1" applyProtection="1">
      <alignment horizontal="center"/>
      <protection locked="0"/>
    </xf>
    <xf numFmtId="0" fontId="17" fillId="0" borderId="76" xfId="2" applyBorder="1"/>
    <xf numFmtId="0" fontId="17" fillId="0" borderId="76" xfId="2" applyFill="1" applyBorder="1" applyAlignment="1" applyProtection="1">
      <alignment horizontal="center"/>
      <protection locked="0"/>
    </xf>
    <xf numFmtId="0" fontId="17" fillId="0" borderId="20" xfId="2" applyFont="1" applyFill="1" applyBorder="1" applyAlignment="1" applyProtection="1">
      <alignment horizontal="center"/>
      <protection locked="0"/>
    </xf>
    <xf numFmtId="0" fontId="17" fillId="0" borderId="21" xfId="2" applyFont="1" applyFill="1" applyBorder="1" applyAlignment="1" applyProtection="1">
      <alignment horizontal="center"/>
      <protection locked="0"/>
    </xf>
    <xf numFmtId="0" fontId="17" fillId="0" borderId="26" xfId="2" applyFont="1" applyFill="1" applyBorder="1" applyAlignment="1" applyProtection="1">
      <alignment horizontal="center"/>
      <protection locked="0"/>
    </xf>
    <xf numFmtId="0" fontId="17" fillId="0" borderId="22" xfId="2" applyFont="1" applyFill="1" applyBorder="1" applyAlignment="1" applyProtection="1">
      <alignment horizontal="center"/>
      <protection locked="0"/>
    </xf>
    <xf numFmtId="0" fontId="17" fillId="0" borderId="76" xfId="2" applyBorder="1" applyAlignment="1"/>
    <xf numFmtId="0" fontId="17" fillId="0" borderId="76" xfId="2" applyFont="1" applyFill="1" applyBorder="1" applyAlignment="1" applyProtection="1">
      <alignment horizontal="right"/>
      <protection locked="0"/>
    </xf>
    <xf numFmtId="0" fontId="20" fillId="4" borderId="0" xfId="2" applyFont="1" applyFill="1" applyBorder="1"/>
    <xf numFmtId="0" fontId="17" fillId="4" borderId="0" xfId="2" applyFont="1" applyFill="1" applyBorder="1"/>
    <xf numFmtId="3" fontId="17" fillId="0" borderId="76" xfId="2" applyNumberFormat="1" applyFill="1" applyBorder="1" applyAlignment="1" applyProtection="1">
      <alignment horizontal="center"/>
      <protection locked="0"/>
    </xf>
    <xf numFmtId="3" fontId="17" fillId="0" borderId="76" xfId="2" applyNumberFormat="1" applyBorder="1"/>
    <xf numFmtId="0" fontId="17" fillId="0" borderId="0" xfId="2" applyFont="1" applyFill="1" applyBorder="1" applyAlignment="1" applyProtection="1">
      <alignment horizontal="right"/>
      <protection locked="0"/>
    </xf>
    <xf numFmtId="3" fontId="17" fillId="0" borderId="76" xfId="2" applyNumberFormat="1" applyFill="1" applyBorder="1" applyProtection="1">
      <protection locked="0"/>
    </xf>
  </cellXfs>
  <cellStyles count="3">
    <cellStyle name="Normal" xfId="0" builtinId="0"/>
    <cellStyle name="Normal 2" xfId="2"/>
    <cellStyle name="Yel_invis" xfId="1"/>
  </cellStyles>
  <dxfs count="781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ratov2013_Battle_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ttle 64"/>
      <sheetName val="Battle 48"/>
      <sheetName val="Battle 32"/>
      <sheetName val="Battle 24"/>
      <sheetName val="Battle 16"/>
      <sheetName val="Battle 12"/>
      <sheetName val="Battle 8-10"/>
    </sheetNames>
    <sheetDataSet>
      <sheetData sheetId="0">
        <row r="11">
          <cell r="B11">
            <v>11511000620</v>
          </cell>
          <cell r="C11" t="str">
            <v>Рязанцев Кирилл</v>
          </cell>
          <cell r="D11" t="str">
            <v>Москва</v>
          </cell>
        </row>
        <row r="12">
          <cell r="B12">
            <v>11511202447</v>
          </cell>
          <cell r="C12" t="str">
            <v>Андреев Артём</v>
          </cell>
          <cell r="D12" t="str">
            <v>Пенза</v>
          </cell>
        </row>
        <row r="13">
          <cell r="B13">
            <v>11511102200</v>
          </cell>
          <cell r="C13" t="str">
            <v>Порфирьев Денис</v>
          </cell>
          <cell r="D13" t="str">
            <v>Самара</v>
          </cell>
        </row>
        <row r="14">
          <cell r="B14" t="str">
            <v>RUS10002</v>
          </cell>
          <cell r="C14" t="str">
            <v>Черланов Артём</v>
          </cell>
          <cell r="D14" t="str">
            <v>Ульяновск</v>
          </cell>
        </row>
        <row r="15">
          <cell r="B15">
            <v>11511303486</v>
          </cell>
          <cell r="C15" t="str">
            <v>Оськин Илья</v>
          </cell>
          <cell r="D15" t="str">
            <v>Самара</v>
          </cell>
        </row>
        <row r="16">
          <cell r="B16" t="str">
            <v>RUS10044</v>
          </cell>
          <cell r="C16" t="str">
            <v>Рыжков Иван</v>
          </cell>
          <cell r="D16" t="str">
            <v>Новокуйбышевск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zoomScalePageLayoutView="75" workbookViewId="0">
      <selection activeCell="I20" sqref="I20"/>
    </sheetView>
  </sheetViews>
  <sheetFormatPr defaultColWidth="11.7109375" defaultRowHeight="12.75" x14ac:dyDescent="0.2"/>
  <cols>
    <col min="1" max="1" width="5" style="4" customWidth="1"/>
    <col min="2" max="2" width="5" style="4" hidden="1" customWidth="1"/>
    <col min="3" max="3" width="23.140625" customWidth="1"/>
    <col min="4" max="4" width="15.5703125" customWidth="1"/>
    <col min="5" max="5" width="5.85546875" style="3" customWidth="1"/>
    <col min="7" max="7" width="8" customWidth="1"/>
    <col min="8" max="8" width="11.7109375" hidden="1" customWidth="1"/>
    <col min="9" max="9" width="22.42578125" customWidth="1"/>
    <col min="10" max="10" width="16.28515625" bestFit="1" customWidth="1"/>
    <col min="11" max="11" width="5.85546875" style="3" customWidth="1"/>
    <col min="13" max="13" width="6.140625" customWidth="1"/>
    <col min="14" max="14" width="13.28515625" customWidth="1"/>
    <col min="15" max="15" width="28.85546875" style="4" customWidth="1"/>
    <col min="16" max="16" width="8.42578125" style="3" customWidth="1"/>
    <col min="17" max="17" width="13.7109375" customWidth="1"/>
  </cols>
  <sheetData>
    <row r="1" spans="1:17" x14ac:dyDescent="0.2">
      <c r="A1" s="1" t="s">
        <v>0</v>
      </c>
      <c r="B1" s="1"/>
      <c r="C1" s="1"/>
      <c r="D1" s="1"/>
      <c r="E1" s="2"/>
    </row>
    <row r="2" spans="1:17" x14ac:dyDescent="0.2">
      <c r="A2" s="5"/>
      <c r="B2" s="5"/>
      <c r="C2" s="6"/>
      <c r="D2" s="6"/>
      <c r="E2" s="7"/>
      <c r="F2" s="6"/>
      <c r="G2" s="6"/>
      <c r="H2" s="6"/>
      <c r="I2" s="6"/>
      <c r="J2" s="6"/>
      <c r="K2" s="7"/>
      <c r="L2" s="8"/>
      <c r="M2" s="8"/>
      <c r="N2" s="8"/>
      <c r="O2" s="9"/>
      <c r="P2" s="10"/>
      <c r="Q2" s="11"/>
    </row>
    <row r="3" spans="1:17" ht="15.75" x14ac:dyDescent="0.25">
      <c r="A3" s="12" t="s">
        <v>1</v>
      </c>
      <c r="B3" s="12"/>
      <c r="C3" s="13"/>
      <c r="D3" s="13"/>
      <c r="E3" s="13"/>
      <c r="G3" s="12" t="s">
        <v>2</v>
      </c>
      <c r="H3" s="12"/>
      <c r="I3" s="12"/>
      <c r="J3" s="12"/>
      <c r="K3" s="13"/>
      <c r="M3" s="14" t="s">
        <v>3</v>
      </c>
      <c r="N3" s="15"/>
      <c r="O3" s="15"/>
      <c r="P3" s="15"/>
      <c r="Q3" s="16"/>
    </row>
    <row r="4" spans="1:17" x14ac:dyDescent="0.2">
      <c r="A4" s="17" t="s">
        <v>4</v>
      </c>
      <c r="B4" s="17"/>
      <c r="C4" s="4"/>
      <c r="D4" s="3"/>
      <c r="E4" s="18" t="s">
        <v>5</v>
      </c>
      <c r="G4" s="19" t="s">
        <v>6</v>
      </c>
      <c r="H4" s="19"/>
      <c r="I4" s="4"/>
      <c r="J4" s="3"/>
      <c r="K4" s="20" t="s">
        <v>5</v>
      </c>
      <c r="M4" s="21" t="s">
        <v>5</v>
      </c>
      <c r="N4" s="22" t="s">
        <v>7</v>
      </c>
      <c r="O4" s="23" t="s">
        <v>8</v>
      </c>
      <c r="P4" s="22" t="s">
        <v>9</v>
      </c>
      <c r="Q4" s="24" t="s">
        <v>10</v>
      </c>
    </row>
    <row r="5" spans="1:17" x14ac:dyDescent="0.2">
      <c r="A5" s="25">
        <v>1</v>
      </c>
      <c r="B5" s="26">
        <f>IF(ISBLANK([1]List!B11),"",[1]List!B11)</f>
        <v>11511000620</v>
      </c>
      <c r="C5" s="26" t="str">
        <f>IF(ISBLANK([1]List!C11),"",[1]List!C11)</f>
        <v>Рязанцев Кирилл</v>
      </c>
      <c r="D5" s="27" t="str">
        <f>IF(ISBLANK([1]List!D11),"",[1]List!D11)</f>
        <v>Москва</v>
      </c>
      <c r="E5" s="28">
        <v>1</v>
      </c>
      <c r="G5" s="29" t="s">
        <v>11</v>
      </c>
      <c r="H5" s="30">
        <f>IF(E5=1,B5,IF(E6=1,B6,IF(E7=1,B7,IF(E8=1,B8,IF(E9=1,B9,"")))))</f>
        <v>11511000620</v>
      </c>
      <c r="I5" s="30" t="str">
        <f>IF(E5=1,C5,IF(E6=1,C6,IF(E7=1,C7,IF(E8=1,C8,IF(E9=1,C9,"")))))</f>
        <v>Рязанцев Кирилл</v>
      </c>
      <c r="J5" s="31" t="str">
        <f>IF(E5=1,D5,IF(E6=1,D6,IF(E7=1,D7,IF(E8=1,D8,IF(E9=1,D9,"")))))</f>
        <v>Москва</v>
      </c>
      <c r="K5" s="32">
        <v>2</v>
      </c>
      <c r="M5" s="33">
        <v>1</v>
      </c>
      <c r="N5" s="34">
        <f>IF(K5=1,H5,IF(K6=1,H6,IF(K7=1,H7,IF(K8=1,H8,""))))</f>
        <v>11511202447</v>
      </c>
      <c r="O5" s="34" t="str">
        <f>IF(K5=1,I5,IF(K6=1,I6,IF(K7=1,I7,IF(K8=1,I8,""))))</f>
        <v>Андреев Артём</v>
      </c>
      <c r="P5" s="35" t="str">
        <f>IF(K5=1,J5,IF(K6=1,J6,IF(K7=1,J7,IF(K8=1,J8,""))))</f>
        <v>Пенза</v>
      </c>
      <c r="Q5" s="36"/>
    </row>
    <row r="6" spans="1:17" x14ac:dyDescent="0.2">
      <c r="A6" s="37">
        <v>4</v>
      </c>
      <c r="B6" s="34" t="str">
        <f>IF(ISBLANK([1]List!B14),"",[1]List!B14)</f>
        <v>RUS10002</v>
      </c>
      <c r="C6" s="34" t="str">
        <f>IF(ISBLANK([1]List!C14),"",[1]List!C14)</f>
        <v>Черланов Артём</v>
      </c>
      <c r="D6" s="35" t="str">
        <f>IF(ISBLANK([1]List!D14),"",[1]List!D14)</f>
        <v>Ульяновск</v>
      </c>
      <c r="E6" s="38">
        <v>2</v>
      </c>
      <c r="G6" s="39" t="s">
        <v>12</v>
      </c>
      <c r="H6" s="34">
        <f>IF(E12=1,B12,IF(E13=1,B13,IF(E14=1,B14,IF(E15=1,B15,IF(E16=1,B16,"")))))</f>
        <v>11511202447</v>
      </c>
      <c r="I6" s="34" t="str">
        <f>IF(E12=1,C12,IF(E13=1,C13,IF(E14=1,C14,IF(E15=1,C15,IF(E16=1,C16,"")))))</f>
        <v>Андреев Артём</v>
      </c>
      <c r="J6" s="35" t="str">
        <f>IF(E12=1,D12,IF(E13=1,D13,IF(E14=1,D14,IF(E15=1,D15,IF(E16=1,D16,"")))))</f>
        <v>Пенза</v>
      </c>
      <c r="K6" s="40">
        <v>1</v>
      </c>
      <c r="M6" s="33">
        <v>2</v>
      </c>
      <c r="N6" s="34">
        <f>IF(K5=2,H5,IF(K6=2,H6,IF(K7=2,H7,IF(K8=2,H8,""))))</f>
        <v>11511000620</v>
      </c>
      <c r="O6" s="34" t="str">
        <f>IF(K5=2,I5,IF(K6=2,I6,IF(K7=2,I7,IF(K8=2,I8,""))))</f>
        <v>Рязанцев Кирилл</v>
      </c>
      <c r="P6" s="35" t="str">
        <f>IF(K5=2,J5,IF(K6=2,J6,IF(K7=2,J7,IF(K8=2,J8,""))))</f>
        <v>Москва</v>
      </c>
      <c r="Q6" s="36"/>
    </row>
    <row r="7" spans="1:17" x14ac:dyDescent="0.2">
      <c r="A7" s="37">
        <v>5</v>
      </c>
      <c r="B7" s="34">
        <f>IF(ISBLANK([1]List!B15),"",[1]List!B15)</f>
        <v>11511303486</v>
      </c>
      <c r="C7" s="34" t="str">
        <f>IF(ISBLANK([1]List!C15),"",[1]List!C15)</f>
        <v>Оськин Илья</v>
      </c>
      <c r="D7" s="35" t="str">
        <f>IF(ISBLANK([1]List!D15),"",[1]List!D15)</f>
        <v>Самара</v>
      </c>
      <c r="E7" s="38">
        <v>3</v>
      </c>
      <c r="G7" s="39" t="s">
        <v>13</v>
      </c>
      <c r="H7" s="34" t="str">
        <f>IF(E5=2,B5,IF(E6=2,B6,IF(E7=2,B7,IF(E8=2,B8,IF(E9=2,B9,"")))))</f>
        <v>RUS10002</v>
      </c>
      <c r="I7" s="34" t="str">
        <f>IF(E5=2,C5,IF(E6=2,C6,IF(E7=2,C7,IF(E8=2,C8,IF(E9=2,C9,"")))))</f>
        <v>Черланов Артём</v>
      </c>
      <c r="J7" s="35" t="str">
        <f>IF(E5=2,D5,IF(E6=2,D6,IF(E7=2,D7,IF(E8=2,D8,IF(E9=2,D9,"")))))</f>
        <v>Ульяновск</v>
      </c>
      <c r="K7" s="40">
        <v>4</v>
      </c>
      <c r="M7" s="33">
        <v>3</v>
      </c>
      <c r="N7" s="34">
        <f>IF(K5=3,H5,IF(K6=3,H6,IF(K7=3,H7,IF(K8=3,H8,""))))</f>
        <v>11511102200</v>
      </c>
      <c r="O7" s="34" t="str">
        <f>IF(K5=3,I5,IF(K6=3,I6,IF(K7=3,I7,IF(K8=3,I8,""))))</f>
        <v>Порфирьев Денис</v>
      </c>
      <c r="P7" s="35" t="str">
        <f>IF(K5=3,J5,IF(K6=3,J6,IF(K7=3,J7,IF(K8=3,J8,""))))</f>
        <v>Самара</v>
      </c>
      <c r="Q7" s="36"/>
    </row>
    <row r="8" spans="1:17" x14ac:dyDescent="0.2">
      <c r="A8" s="37">
        <v>8</v>
      </c>
      <c r="B8" s="34" t="str">
        <f>IF(ISBLANK([1]List!B18),"",[1]List!B18)</f>
        <v/>
      </c>
      <c r="C8" s="34" t="str">
        <f>IF(ISBLANK([1]List!C18),"",[1]List!C18)</f>
        <v/>
      </c>
      <c r="D8" s="35" t="str">
        <f>IF(ISBLANK([1]List!D18),"",[1]List!D18)</f>
        <v/>
      </c>
      <c r="E8" s="38"/>
      <c r="G8" s="41" t="s">
        <v>14</v>
      </c>
      <c r="H8" s="42">
        <f>IF($E12=2,B12,IF($E13=2,B13,IF($E14=2,B14,IF($E15=2,B15,IF($E16=2,B16,"")))))</f>
        <v>11511102200</v>
      </c>
      <c r="I8" s="42" t="str">
        <f t="shared" ref="I8:J8" si="0">IF($E12=2,C12,IF($E13=2,C13,IF($E14=2,C14,IF($E15=2,C15,IF($E16=2,C16,"")))))</f>
        <v>Порфирьев Денис</v>
      </c>
      <c r="J8" s="43" t="str">
        <f t="shared" si="0"/>
        <v>Самара</v>
      </c>
      <c r="K8" s="44">
        <v>3</v>
      </c>
      <c r="M8" s="33">
        <v>4</v>
      </c>
      <c r="N8" s="34" t="str">
        <f>IF(K5=4,H5,IF(K6=4,H6,IF(K7=4,H7,IF(K8=4,H8,""))))</f>
        <v>RUS10002</v>
      </c>
      <c r="O8" s="34" t="str">
        <f>IF(K5=4,I5,IF(K6=4,I6,IF(K7=4,I7,IF(K8=4,I8,""))))</f>
        <v>Черланов Артём</v>
      </c>
      <c r="P8" s="35" t="str">
        <f>IF(K5=4,J5,IF(K6=4,J6,IF(K7=4,J7,IF(K8=4,J8,""))))</f>
        <v>Ульяновск</v>
      </c>
      <c r="Q8" s="36"/>
    </row>
    <row r="9" spans="1:17" x14ac:dyDescent="0.2">
      <c r="A9" s="45">
        <v>9</v>
      </c>
      <c r="B9" s="46" t="str">
        <f>IF(ISBLANK([1]List!B19),"",[1]List!B19)</f>
        <v/>
      </c>
      <c r="C9" s="46" t="str">
        <f>IF(ISBLANK([1]List!C19),"",[1]List!C19)</f>
        <v/>
      </c>
      <c r="D9" s="47" t="str">
        <f>IF(ISBLANK([1]List!D19),"",[1]List!D19)</f>
        <v/>
      </c>
      <c r="E9" s="48"/>
      <c r="G9" s="49"/>
      <c r="H9" s="50"/>
      <c r="I9" s="50"/>
      <c r="J9" s="51"/>
      <c r="K9" s="51"/>
      <c r="M9" s="33">
        <v>5</v>
      </c>
      <c r="N9" s="34">
        <f>IF(K12=1,H12,IF(K13=1,H13,IF(K14=1,H14,IF(K15=1,H15,""))))</f>
        <v>11511303486</v>
      </c>
      <c r="O9" s="34" t="str">
        <f>IF(K12=1,I12,IF(K13=1,I13,IF(K14=1,I14,IF(K15=1,I15,""))))</f>
        <v>Оськин Илья</v>
      </c>
      <c r="P9" s="35" t="str">
        <f>IF(K12=1,J12,IF(K13=1,J13,IF(K14=1,J14,IF(K15=1,J15,""))))</f>
        <v>Самара</v>
      </c>
      <c r="Q9" s="36"/>
    </row>
    <row r="10" spans="1:17" x14ac:dyDescent="0.2">
      <c r="B10"/>
      <c r="M10" s="33">
        <v>6</v>
      </c>
      <c r="N10" s="34" t="str">
        <f>IF(K12=2,H12,IF(K13=2,H13,IF(K14=2,H14,IF(K15=2,H15,""))))</f>
        <v>RUS10044</v>
      </c>
      <c r="O10" s="34" t="str">
        <f>IF(K12=2,I12,IF(K13=2,I13,IF(K14=2,I14,IF(K15=2,I15,""))))</f>
        <v>Рыжков Иван</v>
      </c>
      <c r="P10" s="35" t="str">
        <f>IF(K12=2,J12,IF(K13=2,J13,IF(K14=2,J14,IF(K15=2,J15,""))))</f>
        <v>Новокуйбышевск</v>
      </c>
      <c r="Q10" s="36"/>
    </row>
    <row r="11" spans="1:17" x14ac:dyDescent="0.2">
      <c r="A11" s="17" t="s">
        <v>15</v>
      </c>
      <c r="C11" s="4"/>
      <c r="D11" s="3"/>
      <c r="E11" s="20" t="s">
        <v>5</v>
      </c>
      <c r="G11" s="19" t="s">
        <v>16</v>
      </c>
      <c r="H11" s="4"/>
      <c r="I11" s="4"/>
      <c r="J11" s="3"/>
      <c r="K11" s="20" t="s">
        <v>5</v>
      </c>
      <c r="M11" s="33">
        <v>7</v>
      </c>
      <c r="N11" s="34" t="str">
        <f>IF(K12=3,H12,IF(K13=3,H13,IF(K14=3,H14,IF(K15=3,H15,""))))</f>
        <v/>
      </c>
      <c r="O11" s="34" t="str">
        <f>IF(K12=3,I12,IF(K13=3,I13,IF(K14=3,I14,IF(K15=3,I15,""))))</f>
        <v/>
      </c>
      <c r="P11" s="35" t="str">
        <f>IF(K12=3,J12,IF(K13=3,J13,IF(K14=3,J14,IF(K15=3,J15,""))))</f>
        <v/>
      </c>
      <c r="Q11" s="36"/>
    </row>
    <row r="12" spans="1:17" x14ac:dyDescent="0.2">
      <c r="A12" s="25">
        <v>2</v>
      </c>
      <c r="B12" s="26">
        <f>IF(ISBLANK([1]List!B12),"",[1]List!B12)</f>
        <v>11511202447</v>
      </c>
      <c r="C12" s="26" t="str">
        <f>IF(ISBLANK([1]List!C12),"",[1]List!C12)</f>
        <v>Андреев Артём</v>
      </c>
      <c r="D12" s="27" t="str">
        <f>IF(ISBLANK([1]List!D12),"",[1]List!D12)</f>
        <v>Пенза</v>
      </c>
      <c r="E12" s="28">
        <v>1</v>
      </c>
      <c r="G12" s="29" t="s">
        <v>17</v>
      </c>
      <c r="H12" s="30">
        <f>IF(E5=3,B5,IF(E6=3,B6,IF(E7=3,B7,IF(E8=3,B8,IF(E9=3,B9,"")))))</f>
        <v>11511303486</v>
      </c>
      <c r="I12" s="30" t="str">
        <f>IF(E5=3,C5,IF(E6=3,C6,IF(E7=3,C7,IF(E8=3,C8,IF(E9=3,C9,"")))))</f>
        <v>Оськин Илья</v>
      </c>
      <c r="J12" s="31" t="str">
        <f>IF(E5=3,D5,IF(E6=3,D6,IF(E7=3,D7,IF(E8=3,D8,IF(E9=3,D9,"")))))</f>
        <v>Самара</v>
      </c>
      <c r="K12" s="32">
        <v>1</v>
      </c>
      <c r="M12" s="33">
        <v>8</v>
      </c>
      <c r="N12" s="34" t="str">
        <f>IF(K12=4,H12,IF(K13=4,H13,IF(K14=4,H14,IF(K15=4,H15,""))))</f>
        <v/>
      </c>
      <c r="O12" s="34" t="str">
        <f>IF(K12=4,I12,IF(K13=4,I13,IF(K14=4,I14,IF(K15=4,I15,""))))</f>
        <v/>
      </c>
      <c r="P12" s="35" t="str">
        <f>IF(K12=4,J12,IF(K13=4,J13,IF(K14=4,J14,IF(K15=4,J15,""))))</f>
        <v/>
      </c>
      <c r="Q12" s="36"/>
    </row>
    <row r="13" spans="1:17" x14ac:dyDescent="0.2">
      <c r="A13" s="37">
        <v>3</v>
      </c>
      <c r="B13" s="34">
        <f>IF(ISBLANK([1]List!B13),"",[1]List!B13)</f>
        <v>11511102200</v>
      </c>
      <c r="C13" s="34" t="str">
        <f>IF(ISBLANK([1]List!C13),"",[1]List!C13)</f>
        <v>Порфирьев Денис</v>
      </c>
      <c r="D13" s="35" t="str">
        <f>IF(ISBLANK([1]List!D13),"",[1]List!D13)</f>
        <v>Самара</v>
      </c>
      <c r="E13" s="38">
        <v>2</v>
      </c>
      <c r="G13" s="39" t="s">
        <v>18</v>
      </c>
      <c r="H13" s="34" t="str">
        <f>IF(E12=3,B12,IF(E13=3,B13,IF(E14=3,B14,IF(E15=3,B15,IF(E16=3,B16,"")))))</f>
        <v>RUS10044</v>
      </c>
      <c r="I13" s="34" t="str">
        <f>IF(E12=3,C12,IF(E13=3,C13,IF(E14=3,C14,IF(E15=3,C15,IF(E16=3,C16,"")))))</f>
        <v>Рыжков Иван</v>
      </c>
      <c r="J13" s="35" t="str">
        <f>IF(E12=3,D12,IF(E13=3,D13,IF(E14=3,D14,IF(E15=3,D15,IF(E16=3,D16,"")))))</f>
        <v>Новокуйбышевск</v>
      </c>
      <c r="K13" s="40">
        <v>2</v>
      </c>
      <c r="M13" s="52">
        <v>9</v>
      </c>
      <c r="N13" s="53" t="str">
        <f>IF($E5=5,B5,IF($E6=5,B6,IF($E7=5,B7,IF($E8=5,B8,IF($E9=5,B9,"")))))</f>
        <v/>
      </c>
      <c r="O13" s="53" t="str">
        <f t="shared" ref="O13:P13" si="1">IF($E5=5,C5,IF($E6=5,C6,IF($E7=5,C7,IF($E8=5,C8,IF($E9=5,C9,"")))))</f>
        <v/>
      </c>
      <c r="P13" s="54" t="str">
        <f t="shared" si="1"/>
        <v/>
      </c>
      <c r="Q13" s="55"/>
    </row>
    <row r="14" spans="1:17" x14ac:dyDescent="0.2">
      <c r="A14" s="37">
        <v>6</v>
      </c>
      <c r="B14" s="34" t="str">
        <f>IF(ISBLANK([1]List!B16),"",[1]List!B16)</f>
        <v>RUS10044</v>
      </c>
      <c r="C14" s="34" t="str">
        <f>IF(ISBLANK([1]List!C16),"",[1]List!C16)</f>
        <v>Рыжков Иван</v>
      </c>
      <c r="D14" s="35" t="str">
        <f>IF(ISBLANK([1]List!D16),"",[1]List!D16)</f>
        <v>Новокуйбышевск</v>
      </c>
      <c r="E14" s="38">
        <v>3</v>
      </c>
      <c r="G14" s="39" t="s">
        <v>19</v>
      </c>
      <c r="H14" s="34" t="str">
        <f>IF(E5=4,B5,IF(E6=4,B6,IF(E7=4,B7,IF(E8=4,B8,IF(E9=4,B9,"")))))</f>
        <v/>
      </c>
      <c r="I14" s="34" t="str">
        <f>IF(E5=4,C5,IF(E6=4,C6,IF(E7=4,C7,IF(E8=4,C8,IF(E9=4,C9,"")))))</f>
        <v/>
      </c>
      <c r="J14" s="35" t="str">
        <f>IF(E5=4,D5,IF(E6=4,D6,IF(E7=4,D7,IF(E8=4,D8,IF(E9=4,D9,"")))))</f>
        <v/>
      </c>
      <c r="K14" s="40"/>
      <c r="M14" s="56">
        <v>9</v>
      </c>
      <c r="N14" s="46" t="str">
        <f>IF($E12=5,B12,IF($E13=5,B13,IF($E14=5,B14,IF($E15=5,B15,IF($E16=5,B16,"")))))</f>
        <v/>
      </c>
      <c r="O14" s="46" t="str">
        <f t="shared" ref="O14:P14" si="2">IF($E12=5,C12,IF($E13=5,C13,IF($E14=5,C14,IF($E15=5,C15,IF($E16=5,C16,"")))))</f>
        <v/>
      </c>
      <c r="P14" s="47" t="str">
        <f t="shared" si="2"/>
        <v/>
      </c>
      <c r="Q14" s="57"/>
    </row>
    <row r="15" spans="1:17" x14ac:dyDescent="0.2">
      <c r="A15" s="37">
        <v>7</v>
      </c>
      <c r="B15" s="34" t="str">
        <f>IF(ISBLANK([1]List!B17),"",[1]List!B17)</f>
        <v/>
      </c>
      <c r="C15" s="34" t="str">
        <f>IF(ISBLANK([1]List!C17),"",[1]List!C17)</f>
        <v/>
      </c>
      <c r="D15" s="35" t="str">
        <f>IF(ISBLANK([1]List!D17),"",[1]List!D17)</f>
        <v/>
      </c>
      <c r="E15" s="38"/>
      <c r="G15" s="41" t="s">
        <v>20</v>
      </c>
      <c r="H15" s="42" t="str">
        <f>IF(E12=4,B12,IF(E13=4,B13,IF(E14=4,B14,IF(E15=4,B15,IF(E16=4,B16,"")))))</f>
        <v/>
      </c>
      <c r="I15" s="42" t="str">
        <f>IF(E12=4,C12,IF(E13=4,C13,IF(E14=4,C14,IF(E15=4,C15,IF(E16=4,C16,"")))))</f>
        <v/>
      </c>
      <c r="J15" s="43" t="str">
        <f>IF(E12=4,D12,IF(E13=4,D13,IF(E14=4,D14,IF(E15=4,D15,IF(E16=4,D16,"")))))</f>
        <v/>
      </c>
      <c r="K15" s="44"/>
    </row>
    <row r="16" spans="1:17" x14ac:dyDescent="0.2">
      <c r="A16" s="45">
        <v>10</v>
      </c>
      <c r="B16" s="46" t="str">
        <f>IF(ISBLANK([1]List!B20),"",[1]List!B20)</f>
        <v/>
      </c>
      <c r="C16" s="46" t="str">
        <f>IF(ISBLANK([1]List!C20),"",[1]List!C20)</f>
        <v/>
      </c>
      <c r="D16" s="47" t="str">
        <f>IF(ISBLANK([1]List!D20),"",[1]List!D20)</f>
        <v/>
      </c>
      <c r="E16" s="48"/>
      <c r="I16" s="4"/>
      <c r="J16" s="3"/>
    </row>
    <row r="17" spans="1:17" x14ac:dyDescent="0.2">
      <c r="I17" s="4"/>
      <c r="J17" s="3"/>
    </row>
    <row r="19" spans="1:17" ht="15.75" x14ac:dyDescent="0.25">
      <c r="A19" s="12" t="s">
        <v>1</v>
      </c>
      <c r="B19" s="12"/>
      <c r="C19" s="13"/>
      <c r="D19" s="13"/>
      <c r="E19" s="13"/>
      <c r="G19" s="12" t="s">
        <v>2</v>
      </c>
      <c r="H19" s="12"/>
      <c r="I19" s="12"/>
      <c r="J19" s="12"/>
      <c r="K19" s="13"/>
      <c r="M19" s="14" t="s">
        <v>21</v>
      </c>
      <c r="N19" s="15"/>
      <c r="O19" s="15"/>
      <c r="P19" s="15"/>
      <c r="Q19" s="16"/>
    </row>
    <row r="20" spans="1:17" x14ac:dyDescent="0.2">
      <c r="A20" s="17" t="s">
        <v>4</v>
      </c>
      <c r="B20" s="17"/>
      <c r="C20" s="4"/>
      <c r="D20" s="3"/>
      <c r="E20" s="18" t="s">
        <v>5</v>
      </c>
      <c r="G20" s="19" t="s">
        <v>6</v>
      </c>
      <c r="H20" s="19"/>
      <c r="I20" s="4"/>
      <c r="J20" s="3"/>
      <c r="K20" s="20" t="s">
        <v>5</v>
      </c>
      <c r="M20" s="21" t="s">
        <v>5</v>
      </c>
      <c r="N20" s="22" t="s">
        <v>22</v>
      </c>
      <c r="O20" s="23" t="s">
        <v>8</v>
      </c>
      <c r="P20" s="22" t="s">
        <v>9</v>
      </c>
      <c r="Q20" s="24" t="s">
        <v>10</v>
      </c>
    </row>
    <row r="21" spans="1:17" x14ac:dyDescent="0.2">
      <c r="A21" s="25">
        <v>1</v>
      </c>
      <c r="B21" s="26">
        <v>21511202453</v>
      </c>
      <c r="C21" s="26" t="s">
        <v>23</v>
      </c>
      <c r="D21" s="27" t="s">
        <v>24</v>
      </c>
      <c r="E21" s="28">
        <v>1</v>
      </c>
      <c r="G21" s="29" t="s">
        <v>11</v>
      </c>
      <c r="H21" s="30">
        <v>21511202453</v>
      </c>
      <c r="I21" s="30" t="s">
        <v>23</v>
      </c>
      <c r="J21" s="31" t="s">
        <v>24</v>
      </c>
      <c r="K21" s="32">
        <v>4</v>
      </c>
      <c r="M21" s="33">
        <v>1</v>
      </c>
      <c r="N21" s="34" t="s">
        <v>25</v>
      </c>
      <c r="O21" s="34" t="s">
        <v>26</v>
      </c>
      <c r="P21" s="35" t="s">
        <v>27</v>
      </c>
      <c r="Q21" s="36"/>
    </row>
    <row r="22" spans="1:17" x14ac:dyDescent="0.2">
      <c r="A22" s="37">
        <v>4</v>
      </c>
      <c r="B22" s="34" t="s">
        <v>25</v>
      </c>
      <c r="C22" s="34" t="s">
        <v>26</v>
      </c>
      <c r="D22" s="35" t="s">
        <v>27</v>
      </c>
      <c r="E22" s="38">
        <v>2</v>
      </c>
      <c r="G22" s="39" t="s">
        <v>12</v>
      </c>
      <c r="H22" s="34" t="s">
        <v>28</v>
      </c>
      <c r="I22" s="34" t="s">
        <v>29</v>
      </c>
      <c r="J22" s="35" t="s">
        <v>24</v>
      </c>
      <c r="K22" s="40">
        <v>2</v>
      </c>
      <c r="M22" s="33">
        <v>2</v>
      </c>
      <c r="N22" s="34" t="s">
        <v>28</v>
      </c>
      <c r="O22" s="34" t="s">
        <v>29</v>
      </c>
      <c r="P22" s="35" t="s">
        <v>24</v>
      </c>
      <c r="Q22" s="36"/>
    </row>
    <row r="23" spans="1:17" x14ac:dyDescent="0.2">
      <c r="A23" s="37">
        <v>5</v>
      </c>
      <c r="B23" s="34" t="s">
        <v>30</v>
      </c>
      <c r="C23" s="34" t="s">
        <v>31</v>
      </c>
      <c r="D23" s="35" t="s">
        <v>24</v>
      </c>
      <c r="E23" s="38">
        <v>3</v>
      </c>
      <c r="G23" s="39" t="s">
        <v>13</v>
      </c>
      <c r="H23" s="34" t="s">
        <v>25</v>
      </c>
      <c r="I23" s="34" t="s">
        <v>26</v>
      </c>
      <c r="J23" s="35" t="s">
        <v>27</v>
      </c>
      <c r="K23" s="40">
        <v>1</v>
      </c>
      <c r="M23" s="33">
        <v>3</v>
      </c>
      <c r="N23" s="34">
        <v>21511202452</v>
      </c>
      <c r="O23" s="34" t="s">
        <v>32</v>
      </c>
      <c r="P23" s="35" t="s">
        <v>24</v>
      </c>
      <c r="Q23" s="36"/>
    </row>
    <row r="24" spans="1:17" x14ac:dyDescent="0.2">
      <c r="A24" s="37">
        <v>8</v>
      </c>
      <c r="B24" s="34" t="s">
        <v>33</v>
      </c>
      <c r="C24" s="34" t="s">
        <v>33</v>
      </c>
      <c r="D24" s="35" t="s">
        <v>33</v>
      </c>
      <c r="E24" s="38"/>
      <c r="G24" s="41" t="s">
        <v>14</v>
      </c>
      <c r="H24" s="42">
        <v>21511202452</v>
      </c>
      <c r="I24" s="42" t="s">
        <v>32</v>
      </c>
      <c r="J24" s="43" t="s">
        <v>24</v>
      </c>
      <c r="K24" s="44">
        <v>3</v>
      </c>
      <c r="M24" s="33">
        <v>4</v>
      </c>
      <c r="N24" s="34">
        <v>21511202453</v>
      </c>
      <c r="O24" s="34" t="s">
        <v>23</v>
      </c>
      <c r="P24" s="35" t="s">
        <v>24</v>
      </c>
      <c r="Q24" s="36"/>
    </row>
    <row r="25" spans="1:17" x14ac:dyDescent="0.2">
      <c r="A25" s="45">
        <v>9</v>
      </c>
      <c r="B25" s="46" t="s">
        <v>33</v>
      </c>
      <c r="C25" s="46" t="s">
        <v>33</v>
      </c>
      <c r="D25" s="47" t="s">
        <v>33</v>
      </c>
      <c r="E25" s="48"/>
      <c r="G25" s="49"/>
      <c r="H25" s="50"/>
      <c r="I25" s="50"/>
      <c r="J25" s="51"/>
      <c r="K25" s="51"/>
      <c r="M25" s="33">
        <v>5</v>
      </c>
      <c r="N25" s="34" t="s">
        <v>34</v>
      </c>
      <c r="O25" s="34" t="s">
        <v>35</v>
      </c>
      <c r="P25" s="35" t="s">
        <v>36</v>
      </c>
      <c r="Q25" s="36"/>
    </row>
    <row r="26" spans="1:17" x14ac:dyDescent="0.2">
      <c r="B26"/>
      <c r="M26" s="33">
        <v>6</v>
      </c>
      <c r="N26" s="34" t="s">
        <v>30</v>
      </c>
      <c r="O26" s="34" t="s">
        <v>31</v>
      </c>
      <c r="P26" s="35" t="s">
        <v>24</v>
      </c>
      <c r="Q26" s="36"/>
    </row>
    <row r="27" spans="1:17" x14ac:dyDescent="0.2">
      <c r="A27" s="17" t="s">
        <v>15</v>
      </c>
      <c r="C27" s="4"/>
      <c r="D27" s="3"/>
      <c r="E27" s="20" t="s">
        <v>5</v>
      </c>
      <c r="G27" s="19" t="s">
        <v>16</v>
      </c>
      <c r="H27" s="4"/>
      <c r="I27" s="4"/>
      <c r="J27" s="3"/>
      <c r="K27" s="20" t="s">
        <v>5</v>
      </c>
      <c r="M27" s="33">
        <v>7</v>
      </c>
      <c r="N27" s="34" t="s">
        <v>33</v>
      </c>
      <c r="O27" s="34" t="s">
        <v>33</v>
      </c>
      <c r="P27" s="35" t="s">
        <v>33</v>
      </c>
      <c r="Q27" s="36"/>
    </row>
    <row r="28" spans="1:17" x14ac:dyDescent="0.2">
      <c r="A28" s="25">
        <v>2</v>
      </c>
      <c r="B28" s="26">
        <v>21511202452</v>
      </c>
      <c r="C28" s="26" t="s">
        <v>32</v>
      </c>
      <c r="D28" s="27" t="s">
        <v>24</v>
      </c>
      <c r="E28" s="28">
        <v>2</v>
      </c>
      <c r="G28" s="29" t="s">
        <v>17</v>
      </c>
      <c r="H28" s="30" t="s">
        <v>30</v>
      </c>
      <c r="I28" s="30" t="s">
        <v>31</v>
      </c>
      <c r="J28" s="31" t="s">
        <v>24</v>
      </c>
      <c r="K28" s="32">
        <v>2</v>
      </c>
      <c r="M28" s="33">
        <v>8</v>
      </c>
      <c r="N28" s="34" t="s">
        <v>33</v>
      </c>
      <c r="O28" s="34" t="s">
        <v>33</v>
      </c>
      <c r="P28" s="35" t="s">
        <v>33</v>
      </c>
      <c r="Q28" s="36"/>
    </row>
    <row r="29" spans="1:17" x14ac:dyDescent="0.2">
      <c r="A29" s="37">
        <v>3</v>
      </c>
      <c r="B29" s="34" t="s">
        <v>28</v>
      </c>
      <c r="C29" s="34" t="s">
        <v>29</v>
      </c>
      <c r="D29" s="35" t="s">
        <v>24</v>
      </c>
      <c r="E29" s="38">
        <v>1</v>
      </c>
      <c r="G29" s="39" t="s">
        <v>18</v>
      </c>
      <c r="H29" s="34" t="s">
        <v>34</v>
      </c>
      <c r="I29" s="34" t="s">
        <v>35</v>
      </c>
      <c r="J29" s="35" t="s">
        <v>36</v>
      </c>
      <c r="K29" s="40">
        <v>1</v>
      </c>
      <c r="M29" s="52">
        <v>9</v>
      </c>
      <c r="N29" s="53" t="s">
        <v>33</v>
      </c>
      <c r="O29" s="53" t="s">
        <v>33</v>
      </c>
      <c r="P29" s="54" t="s">
        <v>33</v>
      </c>
      <c r="Q29" s="55"/>
    </row>
    <row r="30" spans="1:17" x14ac:dyDescent="0.2">
      <c r="A30" s="37">
        <v>6</v>
      </c>
      <c r="B30" s="34" t="s">
        <v>34</v>
      </c>
      <c r="C30" s="34" t="s">
        <v>35</v>
      </c>
      <c r="D30" s="35" t="s">
        <v>36</v>
      </c>
      <c r="E30" s="38">
        <v>3</v>
      </c>
      <c r="G30" s="39" t="s">
        <v>19</v>
      </c>
      <c r="H30" s="34" t="s">
        <v>33</v>
      </c>
      <c r="I30" s="34" t="s">
        <v>33</v>
      </c>
      <c r="J30" s="35" t="s">
        <v>33</v>
      </c>
      <c r="K30" s="40"/>
      <c r="M30" s="56">
        <v>9</v>
      </c>
      <c r="N30" s="46" t="s">
        <v>33</v>
      </c>
      <c r="O30" s="46" t="s">
        <v>33</v>
      </c>
      <c r="P30" s="47" t="s">
        <v>33</v>
      </c>
      <c r="Q30" s="57"/>
    </row>
    <row r="31" spans="1:17" x14ac:dyDescent="0.2">
      <c r="A31" s="37">
        <v>7</v>
      </c>
      <c r="B31" s="34" t="s">
        <v>33</v>
      </c>
      <c r="C31" s="34" t="s">
        <v>33</v>
      </c>
      <c r="D31" s="35" t="s">
        <v>33</v>
      </c>
      <c r="E31" s="38"/>
      <c r="G31" s="41" t="s">
        <v>20</v>
      </c>
      <c r="H31" s="42" t="s">
        <v>33</v>
      </c>
      <c r="I31" s="42" t="s">
        <v>33</v>
      </c>
      <c r="J31" s="43" t="s">
        <v>33</v>
      </c>
      <c r="K31" s="44"/>
    </row>
  </sheetData>
  <pageMargins left="0.78749999999999998" right="0.78749999999999998" top="1.0527777777777778" bottom="1.0527777777777778" header="0.78749999999999998" footer="0.78749999999999998"/>
  <pageSetup paperSize="9" orientation="portrait" horizontalDpi="0" verticalDpi="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workbookViewId="0">
      <selection activeCell="N31" sqref="N31"/>
    </sheetView>
  </sheetViews>
  <sheetFormatPr defaultRowHeight="12.75" x14ac:dyDescent="0.2"/>
  <cols>
    <col min="1" max="1" width="4.140625" customWidth="1"/>
    <col min="2" max="2" width="12.5703125" customWidth="1"/>
    <col min="3" max="3" width="21.5703125" customWidth="1"/>
    <col min="4" max="4" width="8.42578125" customWidth="1"/>
    <col min="5" max="5" width="5.85546875" customWidth="1"/>
    <col min="6" max="6" width="6.7109375" customWidth="1"/>
    <col min="7" max="7" width="5.7109375" customWidth="1"/>
    <col min="8" max="8" width="7.140625" customWidth="1"/>
    <col min="9" max="9" width="6" customWidth="1"/>
    <col min="10" max="10" width="5.7109375" customWidth="1"/>
    <col min="11" max="11" width="7.7109375" customWidth="1"/>
    <col min="12" max="13" width="6.42578125" customWidth="1"/>
    <col min="18" max="18" width="12" bestFit="1" customWidth="1"/>
    <col min="19" max="19" width="16.140625" bestFit="1" customWidth="1"/>
    <col min="20" max="20" width="10" bestFit="1" customWidth="1"/>
  </cols>
  <sheetData>
    <row r="2" spans="1:29" ht="15" x14ac:dyDescent="0.2">
      <c r="B2" s="58" t="s">
        <v>37</v>
      </c>
      <c r="C2" s="59" t="s">
        <v>38</v>
      </c>
      <c r="D2" s="59"/>
      <c r="E2" s="59"/>
      <c r="F2" s="49"/>
      <c r="G2" s="49"/>
      <c r="H2" s="49"/>
      <c r="I2" s="49"/>
      <c r="J2" s="49"/>
      <c r="K2" s="49"/>
    </row>
    <row r="3" spans="1:29" ht="15" x14ac:dyDescent="0.2">
      <c r="B3" s="58" t="s">
        <v>39</v>
      </c>
      <c r="C3" s="60">
        <v>41447</v>
      </c>
      <c r="D3" s="3"/>
      <c r="E3" s="3"/>
      <c r="F3" s="3"/>
      <c r="I3" s="3"/>
    </row>
    <row r="4" spans="1:29" x14ac:dyDescent="0.2">
      <c r="B4" s="61" t="s">
        <v>40</v>
      </c>
      <c r="C4" s="3"/>
      <c r="D4" s="3"/>
      <c r="E4" s="3"/>
      <c r="F4" s="3"/>
      <c r="I4" s="3"/>
    </row>
    <row r="5" spans="1:29" x14ac:dyDescent="0.2">
      <c r="B5" s="61" t="s">
        <v>41</v>
      </c>
      <c r="C5" s="3"/>
      <c r="D5" s="3"/>
      <c r="E5" s="3"/>
      <c r="F5" s="3"/>
      <c r="I5" s="3"/>
    </row>
    <row r="6" spans="1:29" x14ac:dyDescent="0.2">
      <c r="B6" s="62" t="s">
        <v>42</v>
      </c>
      <c r="C6" s="62" t="s">
        <v>8</v>
      </c>
      <c r="D6" s="63" t="s">
        <v>43</v>
      </c>
      <c r="E6" s="64" t="s">
        <v>44</v>
      </c>
      <c r="F6" s="65" t="s">
        <v>45</v>
      </c>
      <c r="G6" s="63" t="s">
        <v>46</v>
      </c>
      <c r="H6" s="64" t="s">
        <v>47</v>
      </c>
      <c r="I6" s="63" t="s">
        <v>48</v>
      </c>
      <c r="J6" s="63" t="s">
        <v>46</v>
      </c>
      <c r="K6" s="63" t="s">
        <v>49</v>
      </c>
      <c r="L6" s="64" t="s">
        <v>50</v>
      </c>
      <c r="M6" s="66" t="s">
        <v>51</v>
      </c>
    </row>
    <row r="7" spans="1:29" x14ac:dyDescent="0.2">
      <c r="A7" s="67">
        <v>1</v>
      </c>
      <c r="B7" s="68">
        <v>11511000620</v>
      </c>
      <c r="C7" s="68" t="s">
        <v>52</v>
      </c>
      <c r="D7" s="69" t="s">
        <v>36</v>
      </c>
      <c r="E7" s="70">
        <v>2</v>
      </c>
      <c r="F7" s="71">
        <v>5.0609999999999999</v>
      </c>
      <c r="G7" s="69"/>
      <c r="H7" s="72">
        <v>5.0609999999999999</v>
      </c>
      <c r="I7" s="73">
        <v>4.7919999999999998</v>
      </c>
      <c r="J7" s="69">
        <v>2</v>
      </c>
      <c r="K7" s="74">
        <v>5.1920000000000002</v>
      </c>
      <c r="L7" s="75">
        <v>5.0609999999999999</v>
      </c>
      <c r="M7" s="76">
        <v>5.1920000000000002</v>
      </c>
    </row>
    <row r="8" spans="1:29" x14ac:dyDescent="0.2">
      <c r="A8" s="67">
        <v>2</v>
      </c>
      <c r="B8" s="68">
        <v>11511101808</v>
      </c>
      <c r="C8" s="68" t="s">
        <v>53</v>
      </c>
      <c r="D8" s="77" t="s">
        <v>36</v>
      </c>
      <c r="E8" s="70">
        <v>8</v>
      </c>
      <c r="F8" s="71">
        <v>5.5679999999999996</v>
      </c>
      <c r="G8" s="77">
        <v>2</v>
      </c>
      <c r="H8" s="72">
        <v>5.968</v>
      </c>
      <c r="I8" s="73">
        <v>5.5060000000000002</v>
      </c>
      <c r="J8" s="77">
        <v>1</v>
      </c>
      <c r="K8" s="74">
        <v>5.7060000000000004</v>
      </c>
      <c r="L8" s="78">
        <v>5.7060000000000004</v>
      </c>
      <c r="M8" s="76">
        <v>5.968</v>
      </c>
    </row>
    <row r="9" spans="1:29" x14ac:dyDescent="0.2">
      <c r="A9" s="67">
        <v>3</v>
      </c>
      <c r="B9" s="68" t="s">
        <v>54</v>
      </c>
      <c r="C9" s="68" t="s">
        <v>55</v>
      </c>
      <c r="D9" s="77" t="s">
        <v>56</v>
      </c>
      <c r="E9" s="70">
        <v>25</v>
      </c>
      <c r="F9" s="71">
        <v>5.6660000000000004</v>
      </c>
      <c r="G9" s="77">
        <v>3</v>
      </c>
      <c r="H9" s="72">
        <v>6.266</v>
      </c>
      <c r="I9" s="73">
        <v>5.4</v>
      </c>
      <c r="J9" s="77">
        <v>2</v>
      </c>
      <c r="K9" s="74">
        <v>5.8000000000000007</v>
      </c>
      <c r="L9" s="78">
        <v>5.8000000000000007</v>
      </c>
      <c r="M9" s="76">
        <v>6.266</v>
      </c>
    </row>
    <row r="10" spans="1:29" x14ac:dyDescent="0.2">
      <c r="A10" s="67">
        <v>4</v>
      </c>
      <c r="B10" s="68">
        <v>11511202450</v>
      </c>
      <c r="C10" s="68" t="s">
        <v>57</v>
      </c>
      <c r="D10" s="77" t="s">
        <v>24</v>
      </c>
      <c r="E10" s="70">
        <v>15</v>
      </c>
      <c r="F10" s="71">
        <v>5.3179999999999996</v>
      </c>
      <c r="G10" s="77">
        <v>4</v>
      </c>
      <c r="H10" s="72">
        <v>6.1179999999999994</v>
      </c>
      <c r="I10" s="73">
        <v>100</v>
      </c>
      <c r="J10" s="77"/>
      <c r="K10" s="74">
        <v>100</v>
      </c>
      <c r="L10" s="78">
        <v>6.1179999999999994</v>
      </c>
      <c r="M10" s="76">
        <v>100</v>
      </c>
    </row>
    <row r="11" spans="1:29" x14ac:dyDescent="0.2">
      <c r="A11" s="67">
        <v>5</v>
      </c>
      <c r="B11" s="68" t="s">
        <v>58</v>
      </c>
      <c r="C11" s="68" t="s">
        <v>59</v>
      </c>
      <c r="D11" s="77" t="s">
        <v>27</v>
      </c>
      <c r="E11" s="70">
        <v>21</v>
      </c>
      <c r="F11" s="71">
        <v>100</v>
      </c>
      <c r="G11" s="77"/>
      <c r="H11" s="72">
        <v>100</v>
      </c>
      <c r="I11" s="73">
        <v>6.1520000000000001</v>
      </c>
      <c r="J11" s="77">
        <v>2</v>
      </c>
      <c r="K11" s="74">
        <v>6.5520000000000005</v>
      </c>
      <c r="L11" s="78">
        <v>6.5520000000000005</v>
      </c>
      <c r="M11" s="76">
        <v>100</v>
      </c>
    </row>
    <row r="12" spans="1:29" ht="13.5" thickBot="1" x14ac:dyDescent="0.25"/>
    <row r="13" spans="1:29" ht="15.75" x14ac:dyDescent="0.25">
      <c r="A13" s="79" t="s">
        <v>1</v>
      </c>
      <c r="B13" s="80"/>
      <c r="C13" s="80"/>
      <c r="D13" s="80"/>
      <c r="F13" s="81" t="s">
        <v>60</v>
      </c>
      <c r="G13" s="82"/>
      <c r="H13" s="83"/>
      <c r="I13" s="83"/>
      <c r="J13" s="83"/>
      <c r="K13" s="83"/>
      <c r="L13" s="83">
        <v>2</v>
      </c>
      <c r="M13" s="84">
        <v>1</v>
      </c>
      <c r="Q13" s="85"/>
      <c r="R13" s="85"/>
      <c r="S13" s="85"/>
      <c r="T13" s="85"/>
      <c r="X13" s="86">
        <v>7</v>
      </c>
      <c r="Y13" s="3"/>
      <c r="Z13" s="3"/>
      <c r="AA13" s="3"/>
      <c r="AB13" s="3"/>
      <c r="AC13" s="3"/>
    </row>
    <row r="14" spans="1:29" ht="16.5" thickBot="1" x14ac:dyDescent="0.3">
      <c r="A14" s="4"/>
      <c r="B14" s="4"/>
      <c r="C14" s="4"/>
      <c r="D14" s="3"/>
      <c r="F14" s="87" t="s">
        <v>61</v>
      </c>
      <c r="G14" s="88">
        <v>1</v>
      </c>
      <c r="H14" s="89">
        <v>2</v>
      </c>
      <c r="I14" s="90">
        <v>3</v>
      </c>
      <c r="J14" s="91">
        <v>4</v>
      </c>
      <c r="K14" s="92">
        <v>5</v>
      </c>
      <c r="L14" s="93">
        <v>6</v>
      </c>
      <c r="M14" s="94">
        <v>7</v>
      </c>
      <c r="X14" s="95">
        <v>6</v>
      </c>
      <c r="Y14" s="3"/>
      <c r="Z14" s="3"/>
      <c r="AA14" s="3"/>
      <c r="AB14" s="3"/>
      <c r="AC14" s="3"/>
    </row>
    <row r="15" spans="1:29" ht="15.75" x14ac:dyDescent="0.25">
      <c r="A15" s="85"/>
      <c r="B15" s="85"/>
      <c r="C15" s="85"/>
      <c r="D15" s="85"/>
      <c r="F15" s="96"/>
      <c r="G15" s="96"/>
      <c r="H15" s="96"/>
      <c r="I15" s="96"/>
      <c r="J15" s="96"/>
      <c r="K15" s="96"/>
      <c r="L15" s="96"/>
      <c r="M15" s="97"/>
      <c r="N15" s="96"/>
      <c r="Q15" s="79" t="s">
        <v>62</v>
      </c>
      <c r="R15" s="79"/>
      <c r="S15" s="79"/>
      <c r="T15" s="79"/>
      <c r="X15" s="3"/>
      <c r="Y15" s="3"/>
      <c r="Z15" s="3"/>
      <c r="AA15" s="3"/>
      <c r="AB15" s="3"/>
      <c r="AC15" s="3"/>
    </row>
    <row r="16" spans="1:29" ht="13.5" thickBot="1" x14ac:dyDescent="0.25">
      <c r="A16" s="4"/>
      <c r="B16" s="4"/>
      <c r="F16" s="98"/>
      <c r="G16" s="99"/>
      <c r="H16" s="100"/>
      <c r="I16" s="98"/>
      <c r="J16" s="99"/>
      <c r="K16" s="98"/>
      <c r="L16" s="98"/>
      <c r="M16" s="99"/>
      <c r="N16" s="98"/>
      <c r="X16" s="3"/>
      <c r="Y16" s="3"/>
      <c r="Z16" s="3"/>
      <c r="AA16" s="3"/>
      <c r="AB16" s="3"/>
      <c r="AC16" s="3"/>
    </row>
    <row r="17" spans="1:29" ht="13.5" thickBot="1" x14ac:dyDescent="0.25">
      <c r="A17" s="101" t="s">
        <v>4</v>
      </c>
      <c r="B17" s="102"/>
      <c r="C17" s="4"/>
      <c r="D17" s="3"/>
      <c r="F17" s="103" t="s">
        <v>45</v>
      </c>
      <c r="G17" s="104" t="s">
        <v>46</v>
      </c>
      <c r="H17" s="104" t="s">
        <v>63</v>
      </c>
      <c r="I17" s="105" t="s">
        <v>48</v>
      </c>
      <c r="J17" s="104" t="s">
        <v>46</v>
      </c>
      <c r="K17" s="104" t="s">
        <v>64</v>
      </c>
      <c r="L17" s="105" t="s">
        <v>65</v>
      </c>
      <c r="M17" s="104" t="s">
        <v>46</v>
      </c>
      <c r="N17" s="106" t="s">
        <v>66</v>
      </c>
      <c r="O17" s="107" t="s">
        <v>67</v>
      </c>
      <c r="X17" s="108">
        <v>0</v>
      </c>
      <c r="Y17" s="109">
        <v>0</v>
      </c>
      <c r="Z17" s="110">
        <v>0</v>
      </c>
      <c r="AA17" s="3"/>
      <c r="AB17" s="3"/>
      <c r="AC17" s="3"/>
    </row>
    <row r="18" spans="1:29" x14ac:dyDescent="0.2">
      <c r="A18" s="111">
        <v>1</v>
      </c>
      <c r="B18" s="112">
        <v>11511000620</v>
      </c>
      <c r="C18" s="112" t="s">
        <v>52</v>
      </c>
      <c r="D18" s="113" t="s">
        <v>36</v>
      </c>
      <c r="E18" s="114"/>
      <c r="F18" s="115">
        <v>5.7850000000000001</v>
      </c>
      <c r="G18" s="116"/>
      <c r="H18" s="115">
        <v>5.7850000000000001</v>
      </c>
      <c r="I18" s="115">
        <v>5.6550000000000002</v>
      </c>
      <c r="J18" s="116"/>
      <c r="K18" s="115">
        <v>5.6550000000000002</v>
      </c>
      <c r="L18" s="115"/>
      <c r="M18" s="116"/>
      <c r="N18" s="115">
        <v>0</v>
      </c>
      <c r="O18" s="117">
        <v>2</v>
      </c>
      <c r="S18" s="4"/>
      <c r="T18" s="3"/>
      <c r="X18" s="108">
        <v>7</v>
      </c>
      <c r="Y18" s="109">
        <v>6</v>
      </c>
      <c r="Z18" s="110">
        <v>7</v>
      </c>
      <c r="AA18" s="109">
        <v>1</v>
      </c>
      <c r="AB18" s="109">
        <v>1</v>
      </c>
      <c r="AC18" s="110">
        <v>0</v>
      </c>
    </row>
    <row r="19" spans="1:29" ht="13.5" thickBot="1" x14ac:dyDescent="0.25">
      <c r="A19" s="118">
        <v>4</v>
      </c>
      <c r="B19" s="119">
        <v>11511202450</v>
      </c>
      <c r="C19" s="119" t="s">
        <v>57</v>
      </c>
      <c r="D19" s="120" t="s">
        <v>24</v>
      </c>
      <c r="E19" s="114"/>
      <c r="F19" s="115">
        <v>100</v>
      </c>
      <c r="G19" s="116"/>
      <c r="H19" s="115">
        <v>100</v>
      </c>
      <c r="I19" s="115">
        <v>100</v>
      </c>
      <c r="J19" s="116"/>
      <c r="K19" s="115">
        <v>100</v>
      </c>
      <c r="L19" s="115"/>
      <c r="M19" s="116"/>
      <c r="N19" s="115">
        <v>0</v>
      </c>
      <c r="O19" s="121">
        <v>0</v>
      </c>
      <c r="Q19" s="122" t="s">
        <v>6</v>
      </c>
      <c r="R19" s="122"/>
      <c r="S19" s="4"/>
      <c r="T19" s="3"/>
      <c r="X19" s="123">
        <v>6</v>
      </c>
      <c r="Y19" s="124">
        <v>7</v>
      </c>
      <c r="Z19" s="125">
        <v>6</v>
      </c>
      <c r="AA19" s="124">
        <v>0</v>
      </c>
      <c r="AB19" s="124">
        <v>0</v>
      </c>
      <c r="AC19" s="125">
        <v>0</v>
      </c>
    </row>
    <row r="20" spans="1:29" ht="13.5" thickBot="1" x14ac:dyDescent="0.25">
      <c r="A20" s="3"/>
      <c r="B20" s="4"/>
      <c r="C20" s="4"/>
      <c r="D20" s="3"/>
      <c r="F20" s="126"/>
      <c r="G20" s="127"/>
      <c r="H20" s="128"/>
      <c r="I20" s="126"/>
      <c r="J20" s="127"/>
      <c r="K20" s="126"/>
      <c r="L20" s="126"/>
      <c r="M20" s="127"/>
      <c r="N20" s="126"/>
      <c r="Q20" s="129" t="s">
        <v>11</v>
      </c>
      <c r="R20" s="112">
        <v>11511000620</v>
      </c>
      <c r="S20" s="112" t="s">
        <v>52</v>
      </c>
      <c r="T20" s="130" t="s">
        <v>36</v>
      </c>
      <c r="X20" s="3"/>
      <c r="Y20" s="3"/>
      <c r="Z20" s="3"/>
      <c r="AA20" s="3"/>
      <c r="AB20" s="3"/>
      <c r="AC20" s="3"/>
    </row>
    <row r="21" spans="1:29" ht="13.5" thickBot="1" x14ac:dyDescent="0.25">
      <c r="A21" s="101" t="s">
        <v>15</v>
      </c>
      <c r="B21" s="102"/>
      <c r="C21" s="4"/>
      <c r="D21" s="3"/>
      <c r="F21" s="103" t="s">
        <v>45</v>
      </c>
      <c r="G21" s="104" t="s">
        <v>46</v>
      </c>
      <c r="H21" s="104" t="s">
        <v>63</v>
      </c>
      <c r="I21" s="105" t="s">
        <v>48</v>
      </c>
      <c r="J21" s="104" t="s">
        <v>46</v>
      </c>
      <c r="K21" s="104" t="s">
        <v>64</v>
      </c>
      <c r="L21" s="105" t="s">
        <v>65</v>
      </c>
      <c r="M21" s="104" t="s">
        <v>46</v>
      </c>
      <c r="N21" s="106" t="s">
        <v>66</v>
      </c>
      <c r="O21" s="107" t="s">
        <v>67</v>
      </c>
      <c r="Q21" s="131" t="s">
        <v>12</v>
      </c>
      <c r="R21" s="132">
        <v>11511101808</v>
      </c>
      <c r="S21" s="132" t="s">
        <v>53</v>
      </c>
      <c r="T21" s="133" t="s">
        <v>36</v>
      </c>
      <c r="X21" s="108">
        <v>0</v>
      </c>
      <c r="Y21" s="109">
        <v>0</v>
      </c>
      <c r="Z21" s="110">
        <v>0</v>
      </c>
      <c r="AA21" s="3"/>
      <c r="AB21" s="3"/>
      <c r="AC21" s="3"/>
    </row>
    <row r="22" spans="1:29" x14ac:dyDescent="0.2">
      <c r="A22" s="134">
        <v>2</v>
      </c>
      <c r="B22" s="135">
        <v>11511101808</v>
      </c>
      <c r="C22" s="135" t="s">
        <v>53</v>
      </c>
      <c r="D22" s="136" t="s">
        <v>36</v>
      </c>
      <c r="E22" s="114"/>
      <c r="F22" s="115">
        <v>6.4690000000000003</v>
      </c>
      <c r="G22" s="116">
        <v>1</v>
      </c>
      <c r="H22" s="115">
        <v>6.6690000000000005</v>
      </c>
      <c r="I22" s="115">
        <v>6.4740000000000002</v>
      </c>
      <c r="J22" s="116">
        <v>2</v>
      </c>
      <c r="K22" s="115">
        <v>6.8740000000000006</v>
      </c>
      <c r="L22" s="115">
        <v>6.3680000000000003</v>
      </c>
      <c r="M22" s="116">
        <v>1</v>
      </c>
      <c r="N22" s="115">
        <v>6.5680000000000005</v>
      </c>
      <c r="O22" s="117">
        <v>2</v>
      </c>
      <c r="X22" s="108">
        <v>7</v>
      </c>
      <c r="Y22" s="109">
        <v>6</v>
      </c>
      <c r="Z22" s="110">
        <v>7</v>
      </c>
      <c r="AA22" s="109">
        <v>1</v>
      </c>
      <c r="AB22" s="109">
        <v>0</v>
      </c>
      <c r="AC22" s="110">
        <v>1</v>
      </c>
    </row>
    <row r="23" spans="1:29" ht="13.5" thickBot="1" x14ac:dyDescent="0.25">
      <c r="A23" s="137">
        <v>3</v>
      </c>
      <c r="B23" s="138" t="s">
        <v>54</v>
      </c>
      <c r="C23" s="138" t="s">
        <v>55</v>
      </c>
      <c r="D23" s="139" t="s">
        <v>56</v>
      </c>
      <c r="E23" s="114"/>
      <c r="F23" s="115">
        <v>100</v>
      </c>
      <c r="G23" s="116"/>
      <c r="H23" s="115">
        <v>100</v>
      </c>
      <c r="I23" s="115">
        <v>6.4470000000000001</v>
      </c>
      <c r="J23" s="116">
        <v>1</v>
      </c>
      <c r="K23" s="115">
        <v>6.6470000000000002</v>
      </c>
      <c r="L23" s="115">
        <v>100</v>
      </c>
      <c r="M23" s="116"/>
      <c r="N23" s="115">
        <v>100</v>
      </c>
      <c r="O23" s="121">
        <v>1</v>
      </c>
      <c r="Q23" s="140" t="s">
        <v>16</v>
      </c>
      <c r="R23" s="140"/>
      <c r="S23" s="140"/>
      <c r="T23" s="3"/>
      <c r="X23" s="123">
        <v>6</v>
      </c>
      <c r="Y23" s="124">
        <v>7</v>
      </c>
      <c r="Z23" s="125">
        <v>6</v>
      </c>
      <c r="AA23" s="124">
        <v>0</v>
      </c>
      <c r="AB23" s="124">
        <v>1</v>
      </c>
      <c r="AC23" s="125">
        <v>0</v>
      </c>
    </row>
    <row r="24" spans="1:29" x14ac:dyDescent="0.2">
      <c r="A24" s="4"/>
      <c r="B24" s="4"/>
      <c r="F24" s="141"/>
      <c r="G24" s="141"/>
      <c r="H24" s="141"/>
      <c r="I24" s="141"/>
      <c r="J24" s="141"/>
      <c r="K24" s="141"/>
      <c r="L24" s="141"/>
      <c r="M24" s="142"/>
      <c r="N24" s="141"/>
      <c r="Q24" s="129" t="s">
        <v>13</v>
      </c>
      <c r="R24" s="112">
        <v>11511202450</v>
      </c>
      <c r="S24" s="112" t="s">
        <v>57</v>
      </c>
      <c r="T24" s="130" t="s">
        <v>24</v>
      </c>
      <c r="X24" s="3"/>
      <c r="Y24" s="3"/>
      <c r="Z24" s="3"/>
      <c r="AA24" s="3"/>
      <c r="AB24" s="3"/>
      <c r="AC24" s="3"/>
    </row>
    <row r="25" spans="1:29" x14ac:dyDescent="0.2">
      <c r="A25" s="4"/>
      <c r="B25" s="4"/>
      <c r="M25" s="143"/>
      <c r="Q25" s="131" t="s">
        <v>14</v>
      </c>
      <c r="R25" s="132" t="s">
        <v>54</v>
      </c>
      <c r="S25" s="132" t="s">
        <v>55</v>
      </c>
      <c r="T25" s="133" t="s">
        <v>56</v>
      </c>
      <c r="X25" s="3"/>
      <c r="Y25" s="3"/>
      <c r="Z25" s="3"/>
      <c r="AA25" s="3"/>
      <c r="AB25" s="3"/>
      <c r="AC25" s="3"/>
    </row>
    <row r="26" spans="1:29" x14ac:dyDescent="0.2">
      <c r="A26" s="4"/>
      <c r="B26" s="4"/>
      <c r="M26" s="143"/>
      <c r="X26" s="3"/>
      <c r="Y26" s="3"/>
      <c r="Z26" s="3"/>
      <c r="AA26" s="3"/>
      <c r="AB26" s="3"/>
      <c r="AC26" s="3"/>
    </row>
    <row r="27" spans="1:29" x14ac:dyDescent="0.2">
      <c r="A27" s="9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4"/>
      <c r="N27" s="11"/>
      <c r="O27" s="11"/>
      <c r="P27" s="11"/>
      <c r="Q27" s="11"/>
      <c r="R27" s="11"/>
      <c r="S27" s="11"/>
      <c r="T27" s="11"/>
      <c r="U27" s="11"/>
      <c r="X27" s="3"/>
      <c r="Y27" s="3"/>
      <c r="Z27" s="3"/>
      <c r="AA27" s="3"/>
      <c r="AB27" s="3"/>
      <c r="AC27" s="3"/>
    </row>
    <row r="28" spans="1:29" ht="16.5" thickBot="1" x14ac:dyDescent="0.3">
      <c r="A28" s="79" t="s">
        <v>68</v>
      </c>
      <c r="B28" s="79"/>
      <c r="C28" s="79"/>
      <c r="D28" s="79"/>
      <c r="F28" s="98"/>
      <c r="G28" s="99"/>
      <c r="H28" s="100"/>
      <c r="I28" s="98"/>
      <c r="J28" s="99"/>
      <c r="K28" s="98"/>
      <c r="L28" s="98"/>
      <c r="M28" s="99"/>
      <c r="N28" s="98"/>
      <c r="Q28" s="145" t="s">
        <v>69</v>
      </c>
      <c r="R28" s="146"/>
      <c r="S28" s="146"/>
      <c r="T28" s="146"/>
      <c r="X28" s="3"/>
      <c r="Y28" s="3"/>
      <c r="Z28" s="3"/>
      <c r="AA28" s="3"/>
      <c r="AB28" s="3"/>
      <c r="AC28" s="3"/>
    </row>
    <row r="29" spans="1:29" ht="13.5" thickBot="1" x14ac:dyDescent="0.25">
      <c r="C29" s="4"/>
      <c r="D29" s="3"/>
      <c r="F29" s="103" t="s">
        <v>45</v>
      </c>
      <c r="G29" s="104" t="s">
        <v>46</v>
      </c>
      <c r="H29" s="104" t="s">
        <v>63</v>
      </c>
      <c r="I29" s="105" t="s">
        <v>48</v>
      </c>
      <c r="J29" s="104" t="s">
        <v>46</v>
      </c>
      <c r="K29" s="104" t="s">
        <v>64</v>
      </c>
      <c r="L29" s="105" t="s">
        <v>65</v>
      </c>
      <c r="M29" s="104" t="s">
        <v>46</v>
      </c>
      <c r="N29" s="106" t="s">
        <v>66</v>
      </c>
      <c r="O29" s="107" t="s">
        <v>67</v>
      </c>
      <c r="Q29" s="147" t="s">
        <v>5</v>
      </c>
      <c r="R29" s="148"/>
      <c r="S29" s="149" t="s">
        <v>8</v>
      </c>
      <c r="T29" s="150" t="s">
        <v>43</v>
      </c>
      <c r="X29" s="108">
        <v>0</v>
      </c>
      <c r="Y29" s="109">
        <v>0</v>
      </c>
      <c r="Z29" s="110">
        <v>0</v>
      </c>
      <c r="AA29" s="3"/>
      <c r="AB29" s="3"/>
      <c r="AC29" s="3"/>
    </row>
    <row r="30" spans="1:29" x14ac:dyDescent="0.2">
      <c r="A30" s="151" t="s">
        <v>13</v>
      </c>
      <c r="B30" s="112">
        <v>11511202450</v>
      </c>
      <c r="C30" s="112" t="s">
        <v>57</v>
      </c>
      <c r="D30" s="113" t="s">
        <v>24</v>
      </c>
      <c r="E30" s="114"/>
      <c r="F30" s="115">
        <v>6.26</v>
      </c>
      <c r="G30" s="116">
        <v>1</v>
      </c>
      <c r="H30" s="115">
        <v>6.46</v>
      </c>
      <c r="I30" s="115">
        <v>6.1120000000000001</v>
      </c>
      <c r="J30" s="116">
        <v>4</v>
      </c>
      <c r="K30" s="115">
        <v>6.9119999999999999</v>
      </c>
      <c r="L30" s="115"/>
      <c r="M30" s="116"/>
      <c r="N30" s="115">
        <v>0</v>
      </c>
      <c r="O30" s="117">
        <v>0</v>
      </c>
      <c r="Q30" s="152">
        <v>1</v>
      </c>
      <c r="R30" s="153">
        <v>11511000620</v>
      </c>
      <c r="S30" s="154" t="s">
        <v>52</v>
      </c>
      <c r="T30" s="155" t="s">
        <v>36</v>
      </c>
      <c r="X30" s="108">
        <v>7</v>
      </c>
      <c r="Y30" s="109">
        <v>6</v>
      </c>
      <c r="Z30" s="110">
        <v>7</v>
      </c>
      <c r="AA30" s="109">
        <v>0</v>
      </c>
      <c r="AB30" s="109">
        <v>0</v>
      </c>
      <c r="AC30" s="110">
        <v>0</v>
      </c>
    </row>
    <row r="31" spans="1:29" ht="13.5" thickBot="1" x14ac:dyDescent="0.25">
      <c r="A31" s="156" t="s">
        <v>14</v>
      </c>
      <c r="B31" s="119" t="s">
        <v>54</v>
      </c>
      <c r="C31" s="119" t="s">
        <v>55</v>
      </c>
      <c r="D31" s="120" t="s">
        <v>56</v>
      </c>
      <c r="E31" s="114"/>
      <c r="F31" s="115">
        <v>6.42</v>
      </c>
      <c r="G31" s="116"/>
      <c r="H31" s="115">
        <v>6.42</v>
      </c>
      <c r="I31" s="115">
        <v>6.2469999999999999</v>
      </c>
      <c r="J31" s="116">
        <v>2</v>
      </c>
      <c r="K31" s="115">
        <v>6.6470000000000002</v>
      </c>
      <c r="L31" s="115"/>
      <c r="M31" s="116"/>
      <c r="N31" s="115">
        <v>0</v>
      </c>
      <c r="O31" s="121">
        <v>2</v>
      </c>
      <c r="Q31" s="152">
        <v>2</v>
      </c>
      <c r="R31" s="153">
        <v>11511101808</v>
      </c>
      <c r="S31" s="154" t="s">
        <v>53</v>
      </c>
      <c r="T31" s="155" t="s">
        <v>36</v>
      </c>
      <c r="X31" s="123">
        <v>6</v>
      </c>
      <c r="Y31" s="124">
        <v>7</v>
      </c>
      <c r="Z31" s="125">
        <v>6</v>
      </c>
      <c r="AA31" s="124">
        <v>1</v>
      </c>
      <c r="AB31" s="124">
        <v>1</v>
      </c>
      <c r="AC31" s="125">
        <v>0</v>
      </c>
    </row>
    <row r="32" spans="1:29" x14ac:dyDescent="0.2">
      <c r="A32" s="157"/>
      <c r="B32" s="157"/>
      <c r="C32" s="157"/>
      <c r="D32" s="157"/>
      <c r="F32" s="158"/>
      <c r="G32" s="158"/>
      <c r="H32" s="158"/>
      <c r="I32" s="158"/>
      <c r="J32" s="158"/>
      <c r="K32" s="158"/>
      <c r="L32" s="158"/>
      <c r="M32" s="159"/>
      <c r="N32" s="158"/>
      <c r="O32" s="96"/>
      <c r="Q32" s="152">
        <v>3</v>
      </c>
      <c r="R32" s="153" t="s">
        <v>54</v>
      </c>
      <c r="S32" s="154" t="s">
        <v>55</v>
      </c>
      <c r="T32" s="155" t="s">
        <v>56</v>
      </c>
      <c r="X32" s="3"/>
      <c r="Y32" s="3"/>
      <c r="Z32" s="3"/>
      <c r="AA32" s="3"/>
      <c r="AB32" s="3"/>
      <c r="AC32" s="3"/>
    </row>
    <row r="33" spans="1:29" ht="16.5" thickBot="1" x14ac:dyDescent="0.3">
      <c r="A33" s="79" t="s">
        <v>70</v>
      </c>
      <c r="B33" s="79"/>
      <c r="C33" s="79"/>
      <c r="D33" s="79"/>
      <c r="F33" s="98"/>
      <c r="G33" s="99"/>
      <c r="H33" s="100"/>
      <c r="I33" s="98"/>
      <c r="J33" s="99"/>
      <c r="K33" s="98"/>
      <c r="L33" s="98"/>
      <c r="M33" s="99"/>
      <c r="N33" s="98"/>
      <c r="Q33" s="152">
        <v>4</v>
      </c>
      <c r="R33" s="153">
        <v>11511202450</v>
      </c>
      <c r="S33" s="154" t="s">
        <v>57</v>
      </c>
      <c r="T33" s="155" t="s">
        <v>24</v>
      </c>
      <c r="U33" s="160" t="s">
        <v>71</v>
      </c>
      <c r="X33" s="3"/>
      <c r="Y33" s="3"/>
      <c r="Z33" s="3"/>
      <c r="AA33" s="3"/>
      <c r="AB33" s="3"/>
      <c r="AC33" s="3"/>
    </row>
    <row r="34" spans="1:29" ht="13.5" thickBot="1" x14ac:dyDescent="0.25">
      <c r="C34" s="4"/>
      <c r="D34" s="3"/>
      <c r="F34" s="103" t="s">
        <v>45</v>
      </c>
      <c r="G34" s="104" t="s">
        <v>46</v>
      </c>
      <c r="H34" s="104" t="s">
        <v>63</v>
      </c>
      <c r="I34" s="105" t="s">
        <v>48</v>
      </c>
      <c r="J34" s="104" t="s">
        <v>46</v>
      </c>
      <c r="K34" s="104" t="s">
        <v>64</v>
      </c>
      <c r="L34" s="105" t="s">
        <v>65</v>
      </c>
      <c r="M34" s="104" t="s">
        <v>46</v>
      </c>
      <c r="N34" s="106" t="s">
        <v>66</v>
      </c>
      <c r="O34" s="107" t="s">
        <v>67</v>
      </c>
      <c r="Q34" s="161">
        <v>4</v>
      </c>
      <c r="R34" s="162" t="s">
        <v>33</v>
      </c>
      <c r="S34" s="163" t="s">
        <v>33</v>
      </c>
      <c r="T34" s="164" t="s">
        <v>33</v>
      </c>
      <c r="U34" s="165" t="s">
        <v>33</v>
      </c>
      <c r="X34" s="108">
        <v>0</v>
      </c>
      <c r="Y34" s="109">
        <v>0</v>
      </c>
      <c r="Z34" s="110">
        <v>0</v>
      </c>
      <c r="AA34" s="3"/>
      <c r="AB34" s="3"/>
      <c r="AC34" s="3"/>
    </row>
    <row r="35" spans="1:29" x14ac:dyDescent="0.2">
      <c r="A35" s="166" t="s">
        <v>11</v>
      </c>
      <c r="B35" s="135">
        <v>11511000620</v>
      </c>
      <c r="C35" s="135" t="s">
        <v>52</v>
      </c>
      <c r="D35" s="136" t="s">
        <v>36</v>
      </c>
      <c r="E35" s="114"/>
      <c r="F35" s="115">
        <v>5.7720000000000002</v>
      </c>
      <c r="G35" s="116"/>
      <c r="H35" s="115">
        <v>5.7720000000000002</v>
      </c>
      <c r="I35" s="115">
        <v>6.0380000000000003</v>
      </c>
      <c r="J35" s="116"/>
      <c r="K35" s="115">
        <v>6.0380000000000003</v>
      </c>
      <c r="L35" s="115"/>
      <c r="M35" s="116"/>
      <c r="N35" s="115">
        <v>0</v>
      </c>
      <c r="O35" s="117">
        <v>2</v>
      </c>
      <c r="Q35" s="167">
        <v>4</v>
      </c>
      <c r="R35" s="153" t="s">
        <v>33</v>
      </c>
      <c r="S35" s="154" t="s">
        <v>33</v>
      </c>
      <c r="T35" s="155" t="s">
        <v>33</v>
      </c>
      <c r="U35" s="168" t="s">
        <v>33</v>
      </c>
      <c r="X35" s="108">
        <v>7</v>
      </c>
      <c r="Y35" s="109">
        <v>6</v>
      </c>
      <c r="Z35" s="110">
        <v>7</v>
      </c>
      <c r="AA35" s="109">
        <v>1</v>
      </c>
      <c r="AB35" s="109">
        <v>1</v>
      </c>
      <c r="AC35" s="110">
        <v>0</v>
      </c>
    </row>
    <row r="36" spans="1:29" ht="13.5" thickBot="1" x14ac:dyDescent="0.25">
      <c r="A36" s="169" t="s">
        <v>12</v>
      </c>
      <c r="B36" s="138">
        <v>11511101808</v>
      </c>
      <c r="C36" s="138" t="s">
        <v>53</v>
      </c>
      <c r="D36" s="139" t="s">
        <v>36</v>
      </c>
      <c r="E36" s="114"/>
      <c r="F36" s="115">
        <v>6.5220000000000002</v>
      </c>
      <c r="G36" s="116">
        <v>3</v>
      </c>
      <c r="H36" s="115">
        <v>7.1219999999999999</v>
      </c>
      <c r="I36" s="115">
        <v>6.4340000000000002</v>
      </c>
      <c r="J36" s="116"/>
      <c r="K36" s="115">
        <v>6.4340000000000002</v>
      </c>
      <c r="L36" s="115"/>
      <c r="M36" s="116"/>
      <c r="N36" s="115">
        <v>0</v>
      </c>
      <c r="O36" s="121">
        <v>0</v>
      </c>
      <c r="Q36" s="167">
        <v>4</v>
      </c>
      <c r="R36" s="153" t="s">
        <v>33</v>
      </c>
      <c r="S36" s="154" t="s">
        <v>33</v>
      </c>
      <c r="T36" s="155" t="s">
        <v>33</v>
      </c>
      <c r="U36" s="168" t="s">
        <v>33</v>
      </c>
      <c r="X36" s="123">
        <v>6</v>
      </c>
      <c r="Y36" s="124">
        <v>7</v>
      </c>
      <c r="Z36" s="125">
        <v>6</v>
      </c>
      <c r="AA36" s="124">
        <v>0</v>
      </c>
      <c r="AB36" s="124">
        <v>0</v>
      </c>
      <c r="AC36" s="125">
        <v>0</v>
      </c>
    </row>
    <row r="37" spans="1:29" x14ac:dyDescent="0.2">
      <c r="A37" s="4"/>
      <c r="B37" s="4"/>
      <c r="F37" s="141"/>
      <c r="G37" s="141"/>
      <c r="H37" s="141"/>
      <c r="I37" s="141"/>
      <c r="J37" s="141"/>
      <c r="K37" s="170"/>
      <c r="L37" s="109"/>
      <c r="M37" s="142"/>
      <c r="N37" s="141"/>
      <c r="Q37" s="167">
        <v>4</v>
      </c>
      <c r="R37" s="153" t="s">
        <v>33</v>
      </c>
      <c r="S37" s="154" t="s">
        <v>33</v>
      </c>
      <c r="T37" s="155" t="s">
        <v>33</v>
      </c>
      <c r="U37" s="168" t="s">
        <v>33</v>
      </c>
      <c r="X37" s="3"/>
      <c r="Y37" s="3"/>
      <c r="Z37" s="3"/>
      <c r="AA37" s="3"/>
      <c r="AB37" s="3"/>
      <c r="AC37" s="3"/>
    </row>
    <row r="38" spans="1:29" x14ac:dyDescent="0.2">
      <c r="A38" s="4"/>
      <c r="B38" s="4"/>
      <c r="F38" s="96"/>
      <c r="G38" s="157"/>
      <c r="H38" s="116"/>
      <c r="I38" s="96"/>
      <c r="J38" s="96"/>
      <c r="K38" s="96"/>
      <c r="L38" s="96"/>
      <c r="M38" s="97"/>
      <c r="N38" s="96"/>
      <c r="Q38" s="167">
        <v>5</v>
      </c>
      <c r="R38" s="153" t="s">
        <v>58</v>
      </c>
      <c r="S38" s="154" t="s">
        <v>59</v>
      </c>
      <c r="T38" s="155" t="s">
        <v>27</v>
      </c>
      <c r="U38" s="168">
        <v>6.5520000000000005</v>
      </c>
      <c r="X38" s="3"/>
      <c r="Y38" s="3"/>
      <c r="Z38" s="3"/>
      <c r="AA38" s="3"/>
      <c r="AB38" s="3"/>
      <c r="AC38" s="3"/>
    </row>
  </sheetData>
  <mergeCells count="1">
    <mergeCell ref="C2:E2"/>
  </mergeCells>
  <conditionalFormatting sqref="B7:M11">
    <cfRule type="expression" dxfId="780" priority="204" stopIfTrue="1">
      <formula>ROW()/2-INT(ROW()/2)=0</formula>
    </cfRule>
  </conditionalFormatting>
  <conditionalFormatting sqref="H7">
    <cfRule type="expression" dxfId="779" priority="203" stopIfTrue="1">
      <formula>ROW()/2-INT(ROW()/2)=0</formula>
    </cfRule>
  </conditionalFormatting>
  <conditionalFormatting sqref="K7:M7">
    <cfRule type="expression" dxfId="778" priority="202" stopIfTrue="1">
      <formula>ROW()/2-INT(ROW()/2)=0</formula>
    </cfRule>
  </conditionalFormatting>
  <conditionalFormatting sqref="Q34:Q38">
    <cfRule type="expression" dxfId="777" priority="201" stopIfTrue="1">
      <formula>$S34=""</formula>
    </cfRule>
  </conditionalFormatting>
  <conditionalFormatting sqref="F18:H18">
    <cfRule type="expression" dxfId="776" priority="194" stopIfTrue="1">
      <formula>$X18=7</formula>
    </cfRule>
    <cfRule type="expression" dxfId="775" priority="195" stopIfTrue="1">
      <formula>$X18=6</formula>
    </cfRule>
    <cfRule type="expression" dxfId="774" priority="196" stopIfTrue="1">
      <formula>$X18=3</formula>
    </cfRule>
    <cfRule type="expression" dxfId="773" priority="197" stopIfTrue="1">
      <formula>$X18=4</formula>
    </cfRule>
    <cfRule type="expression" dxfId="772" priority="198" stopIfTrue="1">
      <formula>$X18=2</formula>
    </cfRule>
    <cfRule type="expression" dxfId="771" priority="199" stopIfTrue="1">
      <formula>$X18=5</formula>
    </cfRule>
    <cfRule type="expression" dxfId="770" priority="200" stopIfTrue="1">
      <formula>$X18=1</formula>
    </cfRule>
  </conditionalFormatting>
  <conditionalFormatting sqref="H18">
    <cfRule type="cellIs" dxfId="769" priority="193" operator="lessThan">
      <formula>$H19</formula>
    </cfRule>
  </conditionalFormatting>
  <conditionalFormatting sqref="I18:K18">
    <cfRule type="expression" dxfId="768" priority="186" stopIfTrue="1">
      <formula>$Y18=7</formula>
    </cfRule>
    <cfRule type="expression" dxfId="767" priority="187" stopIfTrue="1">
      <formula>$Y18=6</formula>
    </cfRule>
    <cfRule type="expression" dxfId="766" priority="188" stopIfTrue="1">
      <formula>$Y18=3</formula>
    </cfRule>
    <cfRule type="expression" dxfId="765" priority="189" stopIfTrue="1">
      <formula>$Y18=4</formula>
    </cfRule>
    <cfRule type="expression" dxfId="764" priority="190" stopIfTrue="1">
      <formula>$Y18=2</formula>
    </cfRule>
    <cfRule type="expression" dxfId="763" priority="191" stopIfTrue="1">
      <formula>$Y18=5</formula>
    </cfRule>
    <cfRule type="expression" dxfId="762" priority="192" stopIfTrue="1">
      <formula>$Y18=1</formula>
    </cfRule>
  </conditionalFormatting>
  <conditionalFormatting sqref="K18">
    <cfRule type="cellIs" dxfId="761" priority="185" operator="lessThan">
      <formula>$K19</formula>
    </cfRule>
  </conditionalFormatting>
  <conditionalFormatting sqref="F19:H19">
    <cfRule type="expression" dxfId="760" priority="178" stopIfTrue="1">
      <formula>$X19=7</formula>
    </cfRule>
    <cfRule type="expression" dxfId="759" priority="179" stopIfTrue="1">
      <formula>$X19=6</formula>
    </cfRule>
    <cfRule type="expression" dxfId="758" priority="180" stopIfTrue="1">
      <formula>$X19=3</formula>
    </cfRule>
    <cfRule type="expression" dxfId="757" priority="181" stopIfTrue="1">
      <formula>$X19=4</formula>
    </cfRule>
    <cfRule type="expression" dxfId="756" priority="182" stopIfTrue="1">
      <formula>$X19=2</formula>
    </cfRule>
    <cfRule type="expression" dxfId="755" priority="183" stopIfTrue="1">
      <formula>$X19=5</formula>
    </cfRule>
    <cfRule type="expression" dxfId="754" priority="184" stopIfTrue="1">
      <formula>$X19=1</formula>
    </cfRule>
  </conditionalFormatting>
  <conditionalFormatting sqref="H19">
    <cfRule type="cellIs" dxfId="753" priority="177" operator="lessThan">
      <formula>$H18</formula>
    </cfRule>
  </conditionalFormatting>
  <conditionalFormatting sqref="I19:K19">
    <cfRule type="expression" dxfId="752" priority="170" stopIfTrue="1">
      <formula>$Y19=7</formula>
    </cfRule>
    <cfRule type="expression" dxfId="751" priority="171" stopIfTrue="1">
      <formula>$Y19=6</formula>
    </cfRule>
    <cfRule type="expression" dxfId="750" priority="172" stopIfTrue="1">
      <formula>$Y19=3</formula>
    </cfRule>
    <cfRule type="expression" dxfId="749" priority="173" stopIfTrue="1">
      <formula>$Y19=4</formula>
    </cfRule>
    <cfRule type="expression" dxfId="748" priority="174" stopIfTrue="1">
      <formula>$Y19=2</formula>
    </cfRule>
    <cfRule type="expression" dxfId="747" priority="175" stopIfTrue="1">
      <formula>$Y19=5</formula>
    </cfRule>
    <cfRule type="expression" dxfId="746" priority="176" stopIfTrue="1">
      <formula>$Y19=1</formula>
    </cfRule>
  </conditionalFormatting>
  <conditionalFormatting sqref="K19">
    <cfRule type="cellIs" dxfId="745" priority="169" operator="lessThan">
      <formula>$K18</formula>
    </cfRule>
  </conditionalFormatting>
  <conditionalFormatting sqref="L18:N18">
    <cfRule type="expression" dxfId="744" priority="161" stopIfTrue="1">
      <formula>AND(OR($O18=2,$O19=2),$O18+$O19=2)</formula>
    </cfRule>
    <cfRule type="expression" dxfId="743" priority="162" stopIfTrue="1">
      <formula>$Z18=7</formula>
    </cfRule>
    <cfRule type="expression" dxfId="742" priority="163" stopIfTrue="1">
      <formula>$Z18=6</formula>
    </cfRule>
    <cfRule type="expression" dxfId="741" priority="164" stopIfTrue="1">
      <formula>$Z18=3</formula>
    </cfRule>
    <cfRule type="expression" dxfId="740" priority="165" stopIfTrue="1">
      <formula>$Z18=4</formula>
    </cfRule>
    <cfRule type="expression" dxfId="739" priority="166" stopIfTrue="1">
      <formula>$Z18=2</formula>
    </cfRule>
    <cfRule type="expression" dxfId="738" priority="167" stopIfTrue="1">
      <formula>$Z18=5</formula>
    </cfRule>
    <cfRule type="expression" dxfId="737" priority="168" stopIfTrue="1">
      <formula>$Z18=1</formula>
    </cfRule>
  </conditionalFormatting>
  <conditionalFormatting sqref="N18">
    <cfRule type="cellIs" dxfId="736" priority="160" operator="lessThan">
      <formula>$N19</formula>
    </cfRule>
  </conditionalFormatting>
  <conditionalFormatting sqref="L19:N19">
    <cfRule type="expression" dxfId="735" priority="152" stopIfTrue="1">
      <formula>AND(OR($O18=2,$O19=2),$O18+$O19=2)</formula>
    </cfRule>
    <cfRule type="expression" dxfId="734" priority="153" stopIfTrue="1">
      <formula>$Z19=7</formula>
    </cfRule>
    <cfRule type="expression" dxfId="733" priority="154" stopIfTrue="1">
      <formula>$Z19=6</formula>
    </cfRule>
    <cfRule type="expression" dxfId="732" priority="155" stopIfTrue="1">
      <formula>$Z19=3</formula>
    </cfRule>
    <cfRule type="expression" dxfId="731" priority="156" stopIfTrue="1">
      <formula>$Z19=4</formula>
    </cfRule>
    <cfRule type="expression" dxfId="730" priority="157" stopIfTrue="1">
      <formula>$Z19=2</formula>
    </cfRule>
    <cfRule type="expression" dxfId="729" priority="158" stopIfTrue="1">
      <formula>$Z19=5</formula>
    </cfRule>
    <cfRule type="expression" dxfId="728" priority="159" stopIfTrue="1">
      <formula>$Z19=1</formula>
    </cfRule>
  </conditionalFormatting>
  <conditionalFormatting sqref="N19">
    <cfRule type="cellIs" dxfId="727" priority="151" operator="lessThan">
      <formula>$N18</formula>
    </cfRule>
  </conditionalFormatting>
  <conditionalFormatting sqref="F22:H22">
    <cfRule type="expression" dxfId="726" priority="144" stopIfTrue="1">
      <formula>$X22=7</formula>
    </cfRule>
    <cfRule type="expression" dxfId="725" priority="145" stopIfTrue="1">
      <formula>$X22=6</formula>
    </cfRule>
    <cfRule type="expression" dxfId="724" priority="146" stopIfTrue="1">
      <formula>$X22=3</formula>
    </cfRule>
    <cfRule type="expression" dxfId="723" priority="147" stopIfTrue="1">
      <formula>$X22=4</formula>
    </cfRule>
    <cfRule type="expression" dxfId="722" priority="148" stopIfTrue="1">
      <formula>$X22=2</formula>
    </cfRule>
    <cfRule type="expression" dxfId="721" priority="149" stopIfTrue="1">
      <formula>$X22=5</formula>
    </cfRule>
    <cfRule type="expression" dxfId="720" priority="150" stopIfTrue="1">
      <formula>$X22=1</formula>
    </cfRule>
  </conditionalFormatting>
  <conditionalFormatting sqref="H22">
    <cfRule type="cellIs" dxfId="719" priority="143" operator="lessThan">
      <formula>$H23</formula>
    </cfRule>
  </conditionalFormatting>
  <conditionalFormatting sqref="I22:K22">
    <cfRule type="expression" dxfId="718" priority="136" stopIfTrue="1">
      <formula>$Y22=7</formula>
    </cfRule>
    <cfRule type="expression" dxfId="717" priority="137" stopIfTrue="1">
      <formula>$Y22=6</formula>
    </cfRule>
    <cfRule type="expression" dxfId="716" priority="138" stopIfTrue="1">
      <formula>$Y22=3</formula>
    </cfRule>
    <cfRule type="expression" dxfId="715" priority="139" stopIfTrue="1">
      <formula>$Y22=4</formula>
    </cfRule>
    <cfRule type="expression" dxfId="714" priority="140" stopIfTrue="1">
      <formula>$Y22=2</formula>
    </cfRule>
    <cfRule type="expression" dxfId="713" priority="141" stopIfTrue="1">
      <formula>$Y22=5</formula>
    </cfRule>
    <cfRule type="expression" dxfId="712" priority="142" stopIfTrue="1">
      <formula>$Y22=1</formula>
    </cfRule>
  </conditionalFormatting>
  <conditionalFormatting sqref="K22">
    <cfRule type="cellIs" dxfId="711" priority="135" operator="lessThan">
      <formula>$K23</formula>
    </cfRule>
  </conditionalFormatting>
  <conditionalFormatting sqref="F23:H23">
    <cfRule type="expression" dxfId="710" priority="128" stopIfTrue="1">
      <formula>$X23=7</formula>
    </cfRule>
    <cfRule type="expression" dxfId="709" priority="129" stopIfTrue="1">
      <formula>$X23=6</formula>
    </cfRule>
    <cfRule type="expression" dxfId="708" priority="130" stopIfTrue="1">
      <formula>$X23=3</formula>
    </cfRule>
    <cfRule type="expression" dxfId="707" priority="131" stopIfTrue="1">
      <formula>$X23=4</formula>
    </cfRule>
    <cfRule type="expression" dxfId="706" priority="132" stopIfTrue="1">
      <formula>$X23=2</formula>
    </cfRule>
    <cfRule type="expression" dxfId="705" priority="133" stopIfTrue="1">
      <formula>$X23=5</formula>
    </cfRule>
    <cfRule type="expression" dxfId="704" priority="134" stopIfTrue="1">
      <formula>$X23=1</formula>
    </cfRule>
  </conditionalFormatting>
  <conditionalFormatting sqref="H23">
    <cfRule type="cellIs" dxfId="703" priority="127" operator="lessThan">
      <formula>$H22</formula>
    </cfRule>
  </conditionalFormatting>
  <conditionalFormatting sqref="I23:K23">
    <cfRule type="expression" dxfId="702" priority="120" stopIfTrue="1">
      <formula>$Y23=7</formula>
    </cfRule>
    <cfRule type="expression" dxfId="701" priority="121" stopIfTrue="1">
      <formula>$Y23=6</formula>
    </cfRule>
    <cfRule type="expression" dxfId="700" priority="122" stopIfTrue="1">
      <formula>$Y23=3</formula>
    </cfRule>
    <cfRule type="expression" dxfId="699" priority="123" stopIfTrue="1">
      <formula>$Y23=4</formula>
    </cfRule>
    <cfRule type="expression" dxfId="698" priority="124" stopIfTrue="1">
      <formula>$Y23=2</formula>
    </cfRule>
    <cfRule type="expression" dxfId="697" priority="125" stopIfTrue="1">
      <formula>$Y23=5</formula>
    </cfRule>
    <cfRule type="expression" dxfId="696" priority="126" stopIfTrue="1">
      <formula>$Y23=1</formula>
    </cfRule>
  </conditionalFormatting>
  <conditionalFormatting sqref="K23">
    <cfRule type="cellIs" dxfId="695" priority="119" operator="lessThan">
      <formula>$K22</formula>
    </cfRule>
  </conditionalFormatting>
  <conditionalFormatting sqref="L22:N22">
    <cfRule type="expression" dxfId="694" priority="111" stopIfTrue="1">
      <formula>AND(OR($O22=2,$O23=2),$O22+$O23=2)</formula>
    </cfRule>
    <cfRule type="expression" dxfId="693" priority="112" stopIfTrue="1">
      <formula>$Z22=7</formula>
    </cfRule>
    <cfRule type="expression" dxfId="692" priority="113" stopIfTrue="1">
      <formula>$Z22=6</formula>
    </cfRule>
    <cfRule type="expression" dxfId="691" priority="114" stopIfTrue="1">
      <formula>$Z22=3</formula>
    </cfRule>
    <cfRule type="expression" dxfId="690" priority="115" stopIfTrue="1">
      <formula>$Z22=4</formula>
    </cfRule>
    <cfRule type="expression" dxfId="689" priority="116" stopIfTrue="1">
      <formula>$Z22=2</formula>
    </cfRule>
    <cfRule type="expression" dxfId="688" priority="117" stopIfTrue="1">
      <formula>$Z22=5</formula>
    </cfRule>
    <cfRule type="expression" dxfId="687" priority="118" stopIfTrue="1">
      <formula>$Z22=1</formula>
    </cfRule>
  </conditionalFormatting>
  <conditionalFormatting sqref="N22">
    <cfRule type="cellIs" dxfId="686" priority="110" operator="lessThan">
      <formula>$N23</formula>
    </cfRule>
  </conditionalFormatting>
  <conditionalFormatting sqref="L23:N23">
    <cfRule type="expression" dxfId="685" priority="102" stopIfTrue="1">
      <formula>AND(OR($O22=2,$O23=2),$O22+$O23=2)</formula>
    </cfRule>
    <cfRule type="expression" dxfId="684" priority="103" stopIfTrue="1">
      <formula>$Z23=7</formula>
    </cfRule>
    <cfRule type="expression" dxfId="683" priority="104" stopIfTrue="1">
      <formula>$Z23=6</formula>
    </cfRule>
    <cfRule type="expression" dxfId="682" priority="105" stopIfTrue="1">
      <formula>$Z23=3</formula>
    </cfRule>
    <cfRule type="expression" dxfId="681" priority="106" stopIfTrue="1">
      <formula>$Z23=4</formula>
    </cfRule>
    <cfRule type="expression" dxfId="680" priority="107" stopIfTrue="1">
      <formula>$Z23=2</formula>
    </cfRule>
    <cfRule type="expression" dxfId="679" priority="108" stopIfTrue="1">
      <formula>$Z23=5</formula>
    </cfRule>
    <cfRule type="expression" dxfId="678" priority="109" stopIfTrue="1">
      <formula>$Z23=1</formula>
    </cfRule>
  </conditionalFormatting>
  <conditionalFormatting sqref="N23">
    <cfRule type="cellIs" dxfId="677" priority="101" operator="lessThan">
      <formula>$N22</formula>
    </cfRule>
  </conditionalFormatting>
  <conditionalFormatting sqref="F30:H30">
    <cfRule type="expression" dxfId="676" priority="94" stopIfTrue="1">
      <formula>$X30=7</formula>
    </cfRule>
    <cfRule type="expression" dxfId="675" priority="95" stopIfTrue="1">
      <formula>$X30=6</formula>
    </cfRule>
    <cfRule type="expression" dxfId="674" priority="96" stopIfTrue="1">
      <formula>$X30=3</formula>
    </cfRule>
    <cfRule type="expression" dxfId="673" priority="97" stopIfTrue="1">
      <formula>$X30=4</formula>
    </cfRule>
    <cfRule type="expression" dxfId="672" priority="98" stopIfTrue="1">
      <formula>$X30=2</formula>
    </cfRule>
    <cfRule type="expression" dxfId="671" priority="99" stopIfTrue="1">
      <formula>$X30=5</formula>
    </cfRule>
    <cfRule type="expression" dxfId="670" priority="100" stopIfTrue="1">
      <formula>$X30=1</formula>
    </cfRule>
  </conditionalFormatting>
  <conditionalFormatting sqref="H30">
    <cfRule type="cellIs" dxfId="669" priority="93" operator="lessThan">
      <formula>$H31</formula>
    </cfRule>
  </conditionalFormatting>
  <conditionalFormatting sqref="I30:K30">
    <cfRule type="expression" dxfId="668" priority="86" stopIfTrue="1">
      <formula>$Y30=7</formula>
    </cfRule>
    <cfRule type="expression" dxfId="667" priority="87" stopIfTrue="1">
      <formula>$Y30=6</formula>
    </cfRule>
    <cfRule type="expression" dxfId="666" priority="88" stopIfTrue="1">
      <formula>$Y30=3</formula>
    </cfRule>
    <cfRule type="expression" dxfId="665" priority="89" stopIfTrue="1">
      <formula>$Y30=4</formula>
    </cfRule>
    <cfRule type="expression" dxfId="664" priority="90" stopIfTrue="1">
      <formula>$Y30=2</formula>
    </cfRule>
    <cfRule type="expression" dxfId="663" priority="91" stopIfTrue="1">
      <formula>$Y30=5</formula>
    </cfRule>
    <cfRule type="expression" dxfId="662" priority="92" stopIfTrue="1">
      <formula>$Y30=1</formula>
    </cfRule>
  </conditionalFormatting>
  <conditionalFormatting sqref="K30">
    <cfRule type="cellIs" dxfId="661" priority="85" operator="lessThan">
      <formula>$K31</formula>
    </cfRule>
  </conditionalFormatting>
  <conditionalFormatting sqref="F31:H31">
    <cfRule type="expression" dxfId="660" priority="78" stopIfTrue="1">
      <formula>$X31=7</formula>
    </cfRule>
    <cfRule type="expression" dxfId="659" priority="79" stopIfTrue="1">
      <formula>$X31=6</formula>
    </cfRule>
    <cfRule type="expression" dxfId="658" priority="80" stopIfTrue="1">
      <formula>$X31=3</formula>
    </cfRule>
    <cfRule type="expression" dxfId="657" priority="81" stopIfTrue="1">
      <formula>$X31=4</formula>
    </cfRule>
    <cfRule type="expression" dxfId="656" priority="82" stopIfTrue="1">
      <formula>$X31=2</formula>
    </cfRule>
    <cfRule type="expression" dxfId="655" priority="83" stopIfTrue="1">
      <formula>$X31=5</formula>
    </cfRule>
    <cfRule type="expression" dxfId="654" priority="84" stopIfTrue="1">
      <formula>$X31=1</formula>
    </cfRule>
  </conditionalFormatting>
  <conditionalFormatting sqref="H31">
    <cfRule type="cellIs" dxfId="653" priority="77" operator="lessThan">
      <formula>$H30</formula>
    </cfRule>
  </conditionalFormatting>
  <conditionalFormatting sqref="I31:K31">
    <cfRule type="expression" dxfId="652" priority="70" stopIfTrue="1">
      <formula>$Y31=7</formula>
    </cfRule>
    <cfRule type="expression" dxfId="651" priority="71" stopIfTrue="1">
      <formula>$Y31=6</formula>
    </cfRule>
    <cfRule type="expression" dxfId="650" priority="72" stopIfTrue="1">
      <formula>$Y31=3</formula>
    </cfRule>
    <cfRule type="expression" dxfId="649" priority="73" stopIfTrue="1">
      <formula>$Y31=4</formula>
    </cfRule>
    <cfRule type="expression" dxfId="648" priority="74" stopIfTrue="1">
      <formula>$Y31=2</formula>
    </cfRule>
    <cfRule type="expression" dxfId="647" priority="75" stopIfTrue="1">
      <formula>$Y31=5</formula>
    </cfRule>
    <cfRule type="expression" dxfId="646" priority="76" stopIfTrue="1">
      <formula>$Y31=1</formula>
    </cfRule>
  </conditionalFormatting>
  <conditionalFormatting sqref="K31">
    <cfRule type="cellIs" dxfId="645" priority="69" operator="lessThan">
      <formula>$K30</formula>
    </cfRule>
  </conditionalFormatting>
  <conditionalFormatting sqref="L30:N30">
    <cfRule type="expression" dxfId="644" priority="61" stopIfTrue="1">
      <formula>AND(OR($O30=2,$O31=2),$O30+$O31=2)</formula>
    </cfRule>
    <cfRule type="expression" dxfId="643" priority="62" stopIfTrue="1">
      <formula>$Z30=7</formula>
    </cfRule>
    <cfRule type="expression" dxfId="642" priority="63" stopIfTrue="1">
      <formula>$Z30=6</formula>
    </cfRule>
    <cfRule type="expression" dxfId="641" priority="64" stopIfTrue="1">
      <formula>$Z30=3</formula>
    </cfRule>
    <cfRule type="expression" dxfId="640" priority="65" stopIfTrue="1">
      <formula>$Z30=4</formula>
    </cfRule>
    <cfRule type="expression" dxfId="639" priority="66" stopIfTrue="1">
      <formula>$Z30=2</formula>
    </cfRule>
    <cfRule type="expression" dxfId="638" priority="67" stopIfTrue="1">
      <formula>$Z30=5</formula>
    </cfRule>
    <cfRule type="expression" dxfId="637" priority="68" stopIfTrue="1">
      <formula>$Z30=1</formula>
    </cfRule>
  </conditionalFormatting>
  <conditionalFormatting sqref="N30">
    <cfRule type="cellIs" dxfId="636" priority="60" operator="lessThan">
      <formula>$N31</formula>
    </cfRule>
  </conditionalFormatting>
  <conditionalFormatting sqref="L31:N31">
    <cfRule type="expression" dxfId="635" priority="52" stopIfTrue="1">
      <formula>AND(OR($O30=2,$O31=2),$O30+$O31=2)</formula>
    </cfRule>
    <cfRule type="expression" dxfId="634" priority="53" stopIfTrue="1">
      <formula>$Z31=7</formula>
    </cfRule>
    <cfRule type="expression" dxfId="633" priority="54" stopIfTrue="1">
      <formula>$Z31=6</formula>
    </cfRule>
    <cfRule type="expression" dxfId="632" priority="55" stopIfTrue="1">
      <formula>$Z31=3</formula>
    </cfRule>
    <cfRule type="expression" dxfId="631" priority="56" stopIfTrue="1">
      <formula>$Z31=4</formula>
    </cfRule>
    <cfRule type="expression" dxfId="630" priority="57" stopIfTrue="1">
      <formula>$Z31=2</formula>
    </cfRule>
    <cfRule type="expression" dxfId="629" priority="58" stopIfTrue="1">
      <formula>$Z31=5</formula>
    </cfRule>
    <cfRule type="expression" dxfId="628" priority="59" stopIfTrue="1">
      <formula>$Z31=1</formula>
    </cfRule>
  </conditionalFormatting>
  <conditionalFormatting sqref="N31">
    <cfRule type="cellIs" dxfId="627" priority="51" operator="lessThan">
      <formula>$N30</formula>
    </cfRule>
  </conditionalFormatting>
  <conditionalFormatting sqref="F35:H35">
    <cfRule type="expression" dxfId="626" priority="44" stopIfTrue="1">
      <formula>$X35=7</formula>
    </cfRule>
    <cfRule type="expression" dxfId="625" priority="45" stopIfTrue="1">
      <formula>$X35=6</formula>
    </cfRule>
    <cfRule type="expression" dxfId="624" priority="46" stopIfTrue="1">
      <formula>$X35=3</formula>
    </cfRule>
    <cfRule type="expression" dxfId="623" priority="47" stopIfTrue="1">
      <formula>$X35=4</formula>
    </cfRule>
    <cfRule type="expression" dxfId="622" priority="48" stopIfTrue="1">
      <formula>$X35=2</formula>
    </cfRule>
    <cfRule type="expression" dxfId="621" priority="49" stopIfTrue="1">
      <formula>$X35=5</formula>
    </cfRule>
    <cfRule type="expression" dxfId="620" priority="50" stopIfTrue="1">
      <formula>$X35=1</formula>
    </cfRule>
  </conditionalFormatting>
  <conditionalFormatting sqref="H35">
    <cfRule type="cellIs" dxfId="619" priority="43" operator="lessThan">
      <formula>$H36</formula>
    </cfRule>
  </conditionalFormatting>
  <conditionalFormatting sqref="I35:K35">
    <cfRule type="expression" dxfId="618" priority="36" stopIfTrue="1">
      <formula>$Y35=7</formula>
    </cfRule>
    <cfRule type="expression" dxfId="617" priority="37" stopIfTrue="1">
      <formula>$Y35=6</formula>
    </cfRule>
    <cfRule type="expression" dxfId="616" priority="38" stopIfTrue="1">
      <formula>$Y35=3</formula>
    </cfRule>
    <cfRule type="expression" dxfId="615" priority="39" stopIfTrue="1">
      <formula>$Y35=4</formula>
    </cfRule>
    <cfRule type="expression" dxfId="614" priority="40" stopIfTrue="1">
      <formula>$Y35=2</formula>
    </cfRule>
    <cfRule type="expression" dxfId="613" priority="41" stopIfTrue="1">
      <formula>$Y35=5</formula>
    </cfRule>
    <cfRule type="expression" dxfId="612" priority="42" stopIfTrue="1">
      <formula>$Y35=1</formula>
    </cfRule>
  </conditionalFormatting>
  <conditionalFormatting sqref="K35">
    <cfRule type="cellIs" dxfId="611" priority="35" operator="lessThan">
      <formula>$K36</formula>
    </cfRule>
  </conditionalFormatting>
  <conditionalFormatting sqref="F36:H36">
    <cfRule type="expression" dxfId="610" priority="28" stopIfTrue="1">
      <formula>$X36=7</formula>
    </cfRule>
    <cfRule type="expression" dxfId="609" priority="29" stopIfTrue="1">
      <formula>$X36=6</formula>
    </cfRule>
    <cfRule type="expression" dxfId="608" priority="30" stopIfTrue="1">
      <formula>$X36=3</formula>
    </cfRule>
    <cfRule type="expression" dxfId="607" priority="31" stopIfTrue="1">
      <formula>$X36=4</formula>
    </cfRule>
    <cfRule type="expression" dxfId="606" priority="32" stopIfTrue="1">
      <formula>$X36=2</formula>
    </cfRule>
    <cfRule type="expression" dxfId="605" priority="33" stopIfTrue="1">
      <formula>$X36=5</formula>
    </cfRule>
    <cfRule type="expression" dxfId="604" priority="34" stopIfTrue="1">
      <formula>$X36=1</formula>
    </cfRule>
  </conditionalFormatting>
  <conditionalFormatting sqref="H36">
    <cfRule type="cellIs" dxfId="603" priority="27" operator="lessThan">
      <formula>$H35</formula>
    </cfRule>
  </conditionalFormatting>
  <conditionalFormatting sqref="I36:K36">
    <cfRule type="expression" dxfId="602" priority="20" stopIfTrue="1">
      <formula>$Y36=7</formula>
    </cfRule>
    <cfRule type="expression" dxfId="601" priority="21" stopIfTrue="1">
      <formula>$Y36=6</formula>
    </cfRule>
    <cfRule type="expression" dxfId="600" priority="22" stopIfTrue="1">
      <formula>$Y36=3</formula>
    </cfRule>
    <cfRule type="expression" dxfId="599" priority="23" stopIfTrue="1">
      <formula>$Y36=4</formula>
    </cfRule>
    <cfRule type="expression" dxfId="598" priority="24" stopIfTrue="1">
      <formula>$Y36=2</formula>
    </cfRule>
    <cfRule type="expression" dxfId="597" priority="25" stopIfTrue="1">
      <formula>$Y36=5</formula>
    </cfRule>
    <cfRule type="expression" dxfId="596" priority="26" stopIfTrue="1">
      <formula>$Y36=1</formula>
    </cfRule>
  </conditionalFormatting>
  <conditionalFormatting sqref="K36">
    <cfRule type="cellIs" dxfId="595" priority="19" operator="lessThan">
      <formula>$K35</formula>
    </cfRule>
  </conditionalFormatting>
  <conditionalFormatting sqref="L35:N35">
    <cfRule type="expression" dxfId="594" priority="11" stopIfTrue="1">
      <formula>AND(OR($O35=2,$O36=2),$O35+$O36=2)</formula>
    </cfRule>
    <cfRule type="expression" dxfId="593" priority="12" stopIfTrue="1">
      <formula>$Z35=7</formula>
    </cfRule>
    <cfRule type="expression" dxfId="592" priority="13" stopIfTrue="1">
      <formula>$Z35=6</formula>
    </cfRule>
    <cfRule type="expression" dxfId="591" priority="14" stopIfTrue="1">
      <formula>$Z35=3</formula>
    </cfRule>
    <cfRule type="expression" dxfId="590" priority="15" stopIfTrue="1">
      <formula>$Z35=4</formula>
    </cfRule>
    <cfRule type="expression" dxfId="589" priority="16" stopIfTrue="1">
      <formula>$Z35=2</formula>
    </cfRule>
    <cfRule type="expression" dxfId="588" priority="17" stopIfTrue="1">
      <formula>$Z35=5</formula>
    </cfRule>
    <cfRule type="expression" dxfId="587" priority="18" stopIfTrue="1">
      <formula>$Z35=1</formula>
    </cfRule>
  </conditionalFormatting>
  <conditionalFormatting sqref="N35">
    <cfRule type="cellIs" dxfId="586" priority="10" operator="lessThan">
      <formula>$N36</formula>
    </cfRule>
  </conditionalFormatting>
  <conditionalFormatting sqref="L36:N36">
    <cfRule type="expression" dxfId="585" priority="2" stopIfTrue="1">
      <formula>AND(OR($O35=2,$O36=2),$O35+$O36=2)</formula>
    </cfRule>
    <cfRule type="expression" dxfId="584" priority="3" stopIfTrue="1">
      <formula>$Z36=7</formula>
    </cfRule>
    <cfRule type="expression" dxfId="583" priority="4" stopIfTrue="1">
      <formula>$Z36=6</formula>
    </cfRule>
    <cfRule type="expression" dxfId="582" priority="5" stopIfTrue="1">
      <formula>$Z36=3</formula>
    </cfRule>
    <cfRule type="expression" dxfId="581" priority="6" stopIfTrue="1">
      <formula>$Z36=4</formula>
    </cfRule>
    <cfRule type="expression" dxfId="580" priority="7" stopIfTrue="1">
      <formula>$Z36=2</formula>
    </cfRule>
    <cfRule type="expression" dxfId="579" priority="8" stopIfTrue="1">
      <formula>$Z36=5</formula>
    </cfRule>
    <cfRule type="expression" dxfId="578" priority="9" stopIfTrue="1">
      <formula>$Z36=1</formula>
    </cfRule>
  </conditionalFormatting>
  <conditionalFormatting sqref="N36">
    <cfRule type="cellIs" dxfId="577" priority="1" operator="lessThan">
      <formula>$N35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3"/>
  <sheetViews>
    <sheetView topLeftCell="A13" workbookViewId="0">
      <selection activeCell="K38" sqref="K37:K38"/>
    </sheetView>
  </sheetViews>
  <sheetFormatPr defaultRowHeight="12.75" x14ac:dyDescent="0.2"/>
  <cols>
    <col min="1" max="1" width="4.140625" customWidth="1"/>
    <col min="2" max="2" width="12.5703125" customWidth="1"/>
    <col min="3" max="3" width="21.5703125" customWidth="1"/>
    <col min="4" max="4" width="8.42578125" customWidth="1"/>
    <col min="5" max="5" width="5.85546875" customWidth="1"/>
    <col min="6" max="6" width="6.7109375" customWidth="1"/>
    <col min="7" max="7" width="5.7109375" customWidth="1"/>
    <col min="8" max="8" width="7.140625" customWidth="1"/>
    <col min="9" max="9" width="4.7109375" customWidth="1"/>
    <col min="10" max="10" width="5.7109375" customWidth="1"/>
    <col min="11" max="11" width="7.7109375" customWidth="1"/>
    <col min="12" max="13" width="6.42578125" customWidth="1"/>
    <col min="18" max="18" width="12" bestFit="1" customWidth="1"/>
    <col min="19" max="19" width="20" bestFit="1" customWidth="1"/>
  </cols>
  <sheetData>
    <row r="2" spans="1:29" ht="15" x14ac:dyDescent="0.2">
      <c r="B2" s="58" t="s">
        <v>37</v>
      </c>
      <c r="C2" s="59" t="s">
        <v>38</v>
      </c>
      <c r="D2" s="59"/>
      <c r="E2" s="59"/>
      <c r="F2" s="49"/>
      <c r="G2" s="49"/>
      <c r="H2" s="49"/>
      <c r="I2" s="49"/>
      <c r="J2" s="49"/>
      <c r="K2" s="49"/>
    </row>
    <row r="3" spans="1:29" ht="15" x14ac:dyDescent="0.2">
      <c r="B3" s="58" t="s">
        <v>39</v>
      </c>
      <c r="C3" s="60">
        <v>41447</v>
      </c>
      <c r="D3" s="3"/>
      <c r="E3" s="3"/>
      <c r="F3" s="3"/>
      <c r="I3" s="3"/>
    </row>
    <row r="4" spans="1:29" x14ac:dyDescent="0.2">
      <c r="B4" s="61" t="s">
        <v>40</v>
      </c>
      <c r="C4" s="3"/>
      <c r="D4" s="3"/>
      <c r="E4" s="3"/>
      <c r="F4" s="3"/>
      <c r="I4" s="3"/>
    </row>
    <row r="5" spans="1:29" x14ac:dyDescent="0.2">
      <c r="B5" s="61" t="s">
        <v>72</v>
      </c>
      <c r="C5" s="3"/>
      <c r="D5" s="3"/>
      <c r="E5" s="3"/>
      <c r="F5" s="3"/>
      <c r="I5" s="3"/>
    </row>
    <row r="6" spans="1:29" x14ac:dyDescent="0.2">
      <c r="B6" s="62" t="s">
        <v>42</v>
      </c>
      <c r="C6" s="62" t="s">
        <v>8</v>
      </c>
      <c r="D6" s="63" t="s">
        <v>43</v>
      </c>
      <c r="E6" s="64" t="s">
        <v>44</v>
      </c>
      <c r="F6" s="65" t="s">
        <v>45</v>
      </c>
      <c r="G6" s="63" t="s">
        <v>46</v>
      </c>
      <c r="H6" s="64" t="s">
        <v>47</v>
      </c>
      <c r="I6" s="63" t="s">
        <v>48</v>
      </c>
      <c r="J6" s="63" t="s">
        <v>46</v>
      </c>
      <c r="K6" s="63" t="s">
        <v>49</v>
      </c>
      <c r="L6" s="64" t="s">
        <v>50</v>
      </c>
      <c r="M6" s="66" t="s">
        <v>51</v>
      </c>
    </row>
    <row r="7" spans="1:29" x14ac:dyDescent="0.2">
      <c r="A7" s="67">
        <v>1</v>
      </c>
      <c r="B7" s="68">
        <v>21511202453</v>
      </c>
      <c r="C7" s="68" t="s">
        <v>23</v>
      </c>
      <c r="D7" s="69" t="s">
        <v>24</v>
      </c>
      <c r="E7" s="70">
        <v>8</v>
      </c>
      <c r="F7" s="71">
        <v>6.2629999999999999</v>
      </c>
      <c r="G7" s="69">
        <v>0</v>
      </c>
      <c r="H7" s="72">
        <v>6.2629999999999999</v>
      </c>
      <c r="I7" s="73">
        <v>6.4660000000000002</v>
      </c>
      <c r="J7" s="69">
        <v>1</v>
      </c>
      <c r="K7" s="74">
        <v>6.6660000000000004</v>
      </c>
      <c r="L7" s="75">
        <v>6.2629999999999999</v>
      </c>
      <c r="M7" s="76">
        <v>6.6660000000000004</v>
      </c>
    </row>
    <row r="8" spans="1:29" x14ac:dyDescent="0.2">
      <c r="A8" s="67">
        <v>2</v>
      </c>
      <c r="B8" s="68">
        <v>21511202452</v>
      </c>
      <c r="C8" s="68" t="s">
        <v>32</v>
      </c>
      <c r="D8" s="77" t="s">
        <v>24</v>
      </c>
      <c r="E8" s="70">
        <v>16</v>
      </c>
      <c r="F8" s="71">
        <v>6.5430000000000001</v>
      </c>
      <c r="G8" s="77">
        <v>0</v>
      </c>
      <c r="H8" s="72">
        <v>6.5430000000000001</v>
      </c>
      <c r="I8" s="73">
        <v>6.3</v>
      </c>
      <c r="J8" s="77">
        <v>0</v>
      </c>
      <c r="K8" s="74">
        <v>6.3</v>
      </c>
      <c r="L8" s="78">
        <v>6.3</v>
      </c>
      <c r="M8" s="76">
        <v>6.5430000000000001</v>
      </c>
    </row>
    <row r="9" spans="1:29" x14ac:dyDescent="0.2">
      <c r="A9" s="67">
        <v>3</v>
      </c>
      <c r="B9" s="68" t="s">
        <v>34</v>
      </c>
      <c r="C9" s="68" t="s">
        <v>35</v>
      </c>
      <c r="D9" s="77" t="s">
        <v>36</v>
      </c>
      <c r="E9" s="70">
        <v>1000</v>
      </c>
      <c r="F9" s="71">
        <v>6.5720000000000001</v>
      </c>
      <c r="G9" s="77">
        <v>0</v>
      </c>
      <c r="H9" s="72">
        <v>6.5720000000000001</v>
      </c>
      <c r="I9" s="73">
        <v>6.5659999999999998</v>
      </c>
      <c r="J9" s="77">
        <v>2</v>
      </c>
      <c r="K9" s="74">
        <v>6.9660000000000002</v>
      </c>
      <c r="L9" s="78">
        <v>6.5720000000000001</v>
      </c>
      <c r="M9" s="76">
        <v>6.9660000000000002</v>
      </c>
    </row>
    <row r="10" spans="1:29" x14ac:dyDescent="0.2">
      <c r="A10" s="67">
        <v>4</v>
      </c>
      <c r="B10" s="68">
        <v>21511102209</v>
      </c>
      <c r="C10" s="68" t="s">
        <v>73</v>
      </c>
      <c r="D10" s="77" t="s">
        <v>36</v>
      </c>
      <c r="E10" s="70">
        <v>6</v>
      </c>
      <c r="F10" s="71">
        <v>6.4359999999999999</v>
      </c>
      <c r="G10" s="77">
        <v>4</v>
      </c>
      <c r="H10" s="72">
        <v>7.2359999999999998</v>
      </c>
      <c r="I10" s="73">
        <v>6.4589999999999996</v>
      </c>
      <c r="J10" s="77">
        <v>2</v>
      </c>
      <c r="K10" s="74">
        <v>6.859</v>
      </c>
      <c r="L10" s="78">
        <v>6.859</v>
      </c>
      <c r="M10" s="76">
        <v>7.2359999999999998</v>
      </c>
    </row>
    <row r="11" spans="1:29" x14ac:dyDescent="0.2">
      <c r="A11" s="67">
        <v>5</v>
      </c>
      <c r="B11" s="68" t="s">
        <v>28</v>
      </c>
      <c r="C11" s="68" t="s">
        <v>29</v>
      </c>
      <c r="D11" s="77" t="s">
        <v>24</v>
      </c>
      <c r="E11" s="70">
        <v>12</v>
      </c>
      <c r="F11" s="71">
        <v>100</v>
      </c>
      <c r="G11" s="77"/>
      <c r="H11" s="72">
        <v>100</v>
      </c>
      <c r="I11" s="73">
        <v>6.0910000000000002</v>
      </c>
      <c r="J11" s="77">
        <v>4</v>
      </c>
      <c r="K11" s="74">
        <v>6.891</v>
      </c>
      <c r="L11" s="78">
        <v>6.891</v>
      </c>
      <c r="M11" s="76">
        <v>100</v>
      </c>
    </row>
    <row r="12" spans="1:29" x14ac:dyDescent="0.2">
      <c r="A12" s="67">
        <v>6</v>
      </c>
      <c r="B12" s="78">
        <v>21511101895</v>
      </c>
      <c r="C12" s="78" t="s">
        <v>74</v>
      </c>
      <c r="D12" s="69" t="s">
        <v>36</v>
      </c>
      <c r="E12" s="70">
        <v>5</v>
      </c>
      <c r="F12" s="71">
        <v>6.6050000000000004</v>
      </c>
      <c r="G12" s="69">
        <v>2</v>
      </c>
      <c r="H12" s="72">
        <v>7.0050000000000008</v>
      </c>
      <c r="I12" s="73">
        <v>100</v>
      </c>
      <c r="J12" s="69"/>
      <c r="K12" s="74">
        <v>100</v>
      </c>
      <c r="L12" s="78">
        <v>7.0050000000000008</v>
      </c>
      <c r="M12" s="76">
        <v>100</v>
      </c>
    </row>
    <row r="13" spans="1:29" x14ac:dyDescent="0.2">
      <c r="A13" s="67">
        <v>7</v>
      </c>
      <c r="B13" s="68" t="s">
        <v>25</v>
      </c>
      <c r="C13" s="68" t="s">
        <v>26</v>
      </c>
      <c r="D13" s="77" t="s">
        <v>27</v>
      </c>
      <c r="E13" s="70">
        <v>15</v>
      </c>
      <c r="F13" s="71">
        <v>6.8579999999999997</v>
      </c>
      <c r="G13" s="77">
        <v>3</v>
      </c>
      <c r="H13" s="72">
        <v>7.4580000000000002</v>
      </c>
      <c r="I13" s="73">
        <v>100</v>
      </c>
      <c r="J13" s="77"/>
      <c r="K13" s="74">
        <v>100</v>
      </c>
      <c r="L13" s="78">
        <v>7.4580000000000002</v>
      </c>
      <c r="M13" s="76">
        <v>100</v>
      </c>
    </row>
    <row r="14" spans="1:29" ht="13.5" thickBot="1" x14ac:dyDescent="0.25"/>
    <row r="15" spans="1:29" ht="15.75" x14ac:dyDescent="0.25">
      <c r="A15" s="79" t="s">
        <v>1</v>
      </c>
      <c r="B15" s="80"/>
      <c r="C15" s="80"/>
      <c r="D15" s="80"/>
      <c r="F15" s="81" t="s">
        <v>60</v>
      </c>
      <c r="G15" s="82"/>
      <c r="H15" s="83"/>
      <c r="I15" s="83"/>
      <c r="J15" s="83"/>
      <c r="K15" s="83"/>
      <c r="L15" s="83">
        <v>2</v>
      </c>
      <c r="M15" s="84">
        <v>1</v>
      </c>
      <c r="Q15" s="85"/>
      <c r="R15" s="85"/>
      <c r="S15" s="85"/>
      <c r="T15" s="85"/>
      <c r="X15" s="86">
        <v>7</v>
      </c>
      <c r="Y15" s="3"/>
      <c r="Z15" s="3"/>
      <c r="AA15" s="3"/>
      <c r="AB15" s="3"/>
      <c r="AC15" s="3"/>
    </row>
    <row r="16" spans="1:29" ht="16.5" thickBot="1" x14ac:dyDescent="0.3">
      <c r="A16" s="4"/>
      <c r="B16" s="4"/>
      <c r="C16" s="4"/>
      <c r="D16" s="3"/>
      <c r="F16" s="171" t="s">
        <v>61</v>
      </c>
      <c r="G16" s="172">
        <v>1</v>
      </c>
      <c r="H16" s="173">
        <v>2</v>
      </c>
      <c r="I16" s="174">
        <v>3</v>
      </c>
      <c r="J16" s="175">
        <v>4</v>
      </c>
      <c r="K16" s="176">
        <v>5</v>
      </c>
      <c r="L16" s="177">
        <v>6</v>
      </c>
      <c r="M16" s="178">
        <v>7</v>
      </c>
      <c r="X16" s="95">
        <v>6</v>
      </c>
      <c r="Y16" s="3"/>
      <c r="Z16" s="3"/>
      <c r="AA16" s="3"/>
      <c r="AB16" s="3"/>
      <c r="AC16" s="3"/>
    </row>
    <row r="17" spans="1:29" ht="15.75" x14ac:dyDescent="0.25">
      <c r="A17" s="85"/>
      <c r="B17" s="85"/>
      <c r="C17" s="85"/>
      <c r="D17" s="85"/>
      <c r="F17" s="96"/>
      <c r="G17" s="96"/>
      <c r="H17" s="96"/>
      <c r="I17" s="96"/>
      <c r="J17" s="96"/>
      <c r="K17" s="96"/>
      <c r="L17" s="96"/>
      <c r="M17" s="97"/>
      <c r="N17" s="96"/>
      <c r="Q17" s="79" t="s">
        <v>62</v>
      </c>
      <c r="R17" s="79"/>
      <c r="S17" s="79"/>
      <c r="T17" s="79"/>
      <c r="X17" s="3"/>
      <c r="Y17" s="3"/>
      <c r="Z17" s="3"/>
      <c r="AA17" s="3"/>
      <c r="AB17" s="3"/>
      <c r="AC17" s="3"/>
    </row>
    <row r="18" spans="1:29" ht="13.5" thickBot="1" x14ac:dyDescent="0.25">
      <c r="A18" s="4"/>
      <c r="B18" s="4"/>
      <c r="F18" s="98"/>
      <c r="G18" s="99"/>
      <c r="H18" s="100"/>
      <c r="I18" s="98"/>
      <c r="J18" s="99"/>
      <c r="K18" s="98"/>
      <c r="L18" s="98"/>
      <c r="M18" s="99"/>
      <c r="N18" s="98"/>
      <c r="X18" s="3"/>
      <c r="Y18" s="3"/>
      <c r="Z18" s="3"/>
      <c r="AA18" s="3"/>
      <c r="AB18" s="3"/>
      <c r="AC18" s="3"/>
    </row>
    <row r="19" spans="1:29" ht="13.5" thickBot="1" x14ac:dyDescent="0.25">
      <c r="A19" s="101" t="s">
        <v>4</v>
      </c>
      <c r="B19" s="102"/>
      <c r="C19" s="4"/>
      <c r="D19" s="3"/>
      <c r="F19" s="103" t="s">
        <v>45</v>
      </c>
      <c r="G19" s="104" t="s">
        <v>46</v>
      </c>
      <c r="H19" s="104" t="s">
        <v>63</v>
      </c>
      <c r="I19" s="105" t="s">
        <v>48</v>
      </c>
      <c r="J19" s="104" t="s">
        <v>46</v>
      </c>
      <c r="K19" s="104" t="s">
        <v>64</v>
      </c>
      <c r="L19" s="105" t="s">
        <v>65</v>
      </c>
      <c r="M19" s="104" t="s">
        <v>46</v>
      </c>
      <c r="N19" s="106" t="s">
        <v>66</v>
      </c>
      <c r="O19" s="107" t="s">
        <v>67</v>
      </c>
      <c r="X19" s="108">
        <v>0</v>
      </c>
      <c r="Y19" s="109">
        <v>0</v>
      </c>
      <c r="Z19" s="110">
        <v>0</v>
      </c>
      <c r="AA19" s="3"/>
      <c r="AB19" s="3"/>
      <c r="AC19" s="3"/>
    </row>
    <row r="20" spans="1:29" x14ac:dyDescent="0.2">
      <c r="A20" s="111">
        <v>1</v>
      </c>
      <c r="B20" s="112">
        <v>21511202453</v>
      </c>
      <c r="C20" s="112" t="s">
        <v>23</v>
      </c>
      <c r="D20" s="113" t="s">
        <v>24</v>
      </c>
      <c r="E20" s="114"/>
      <c r="F20" s="115">
        <v>6.7240000000000002</v>
      </c>
      <c r="G20" s="116">
        <v>0</v>
      </c>
      <c r="H20" s="115">
        <v>6.7240000000000002</v>
      </c>
      <c r="I20" s="115">
        <v>6.9249999999999998</v>
      </c>
      <c r="J20" s="116">
        <v>2</v>
      </c>
      <c r="K20" s="115">
        <v>7.3250000000000002</v>
      </c>
      <c r="L20" s="115">
        <v>6.9930000000000003</v>
      </c>
      <c r="M20" s="116">
        <v>1</v>
      </c>
      <c r="N20" s="115">
        <v>7.1930000000000005</v>
      </c>
      <c r="O20" s="117">
        <v>2</v>
      </c>
      <c r="S20" s="4"/>
      <c r="T20" s="3"/>
      <c r="X20" s="108">
        <v>7</v>
      </c>
      <c r="Y20" s="109">
        <v>6</v>
      </c>
      <c r="Z20" s="110">
        <v>7</v>
      </c>
      <c r="AA20" s="109">
        <v>1</v>
      </c>
      <c r="AB20" s="109">
        <v>0</v>
      </c>
      <c r="AC20" s="110">
        <v>1</v>
      </c>
    </row>
    <row r="21" spans="1:29" ht="13.5" thickBot="1" x14ac:dyDescent="0.25">
      <c r="A21" s="118">
        <v>4</v>
      </c>
      <c r="B21" s="119">
        <v>21511102209</v>
      </c>
      <c r="C21" s="119" t="s">
        <v>73</v>
      </c>
      <c r="D21" s="120" t="s">
        <v>36</v>
      </c>
      <c r="E21" s="114"/>
      <c r="F21" s="115">
        <v>100</v>
      </c>
      <c r="G21" s="116"/>
      <c r="H21" s="115">
        <v>100</v>
      </c>
      <c r="I21" s="115">
        <v>6.6260000000000003</v>
      </c>
      <c r="J21" s="116">
        <v>2</v>
      </c>
      <c r="K21" s="115">
        <v>7.0260000000000007</v>
      </c>
      <c r="L21" s="115">
        <v>100</v>
      </c>
      <c r="M21" s="116"/>
      <c r="N21" s="115">
        <v>100</v>
      </c>
      <c r="O21" s="121">
        <v>1</v>
      </c>
      <c r="Q21" s="122" t="s">
        <v>6</v>
      </c>
      <c r="R21" s="122"/>
      <c r="S21" s="4"/>
      <c r="T21" s="3"/>
      <c r="X21" s="123">
        <v>6</v>
      </c>
      <c r="Y21" s="124">
        <v>7</v>
      </c>
      <c r="Z21" s="125">
        <v>6</v>
      </c>
      <c r="AA21" s="124">
        <v>0</v>
      </c>
      <c r="AB21" s="124">
        <v>1</v>
      </c>
      <c r="AC21" s="125">
        <v>0</v>
      </c>
    </row>
    <row r="22" spans="1:29" ht="13.5" thickBot="1" x14ac:dyDescent="0.25">
      <c r="A22" s="3"/>
      <c r="B22" s="4"/>
      <c r="C22" s="4"/>
      <c r="D22" s="3"/>
      <c r="F22" s="126"/>
      <c r="G22" s="127"/>
      <c r="H22" s="128"/>
      <c r="I22" s="126"/>
      <c r="J22" s="127"/>
      <c r="K22" s="126"/>
      <c r="L22" s="126"/>
      <c r="M22" s="127"/>
      <c r="N22" s="126"/>
      <c r="Q22" s="129" t="s">
        <v>11</v>
      </c>
      <c r="R22" s="112">
        <v>21511202453</v>
      </c>
      <c r="S22" s="112" t="s">
        <v>23</v>
      </c>
      <c r="T22" s="130" t="s">
        <v>24</v>
      </c>
      <c r="X22" s="3"/>
      <c r="Y22" s="3"/>
      <c r="Z22" s="3"/>
      <c r="AA22" s="3"/>
      <c r="AB22" s="3"/>
      <c r="AC22" s="3"/>
    </row>
    <row r="23" spans="1:29" ht="13.5" thickBot="1" x14ac:dyDescent="0.25">
      <c r="A23" s="101" t="s">
        <v>15</v>
      </c>
      <c r="B23" s="102"/>
      <c r="C23" s="4"/>
      <c r="D23" s="3"/>
      <c r="F23" s="103" t="s">
        <v>45</v>
      </c>
      <c r="G23" s="104" t="s">
        <v>46</v>
      </c>
      <c r="H23" s="104" t="s">
        <v>63</v>
      </c>
      <c r="I23" s="105" t="s">
        <v>48</v>
      </c>
      <c r="J23" s="104" t="s">
        <v>46</v>
      </c>
      <c r="K23" s="104" t="s">
        <v>64</v>
      </c>
      <c r="L23" s="105" t="s">
        <v>65</v>
      </c>
      <c r="M23" s="104" t="s">
        <v>46</v>
      </c>
      <c r="N23" s="106" t="s">
        <v>66</v>
      </c>
      <c r="O23" s="107" t="s">
        <v>67</v>
      </c>
      <c r="Q23" s="131" t="s">
        <v>12</v>
      </c>
      <c r="R23" s="132" t="s">
        <v>34</v>
      </c>
      <c r="S23" s="132" t="s">
        <v>35</v>
      </c>
      <c r="T23" s="133" t="s">
        <v>36</v>
      </c>
      <c r="X23" s="108">
        <v>0</v>
      </c>
      <c r="Y23" s="109">
        <v>0</v>
      </c>
      <c r="Z23" s="110">
        <v>0</v>
      </c>
      <c r="AA23" s="3"/>
      <c r="AB23" s="3"/>
      <c r="AC23" s="3"/>
    </row>
    <row r="24" spans="1:29" x14ac:dyDescent="0.2">
      <c r="A24" s="134">
        <v>2</v>
      </c>
      <c r="B24" s="135">
        <v>21511202452</v>
      </c>
      <c r="C24" s="135" t="s">
        <v>32</v>
      </c>
      <c r="D24" s="136" t="s">
        <v>24</v>
      </c>
      <c r="E24" s="114"/>
      <c r="F24" s="115">
        <v>7.32</v>
      </c>
      <c r="G24" s="116">
        <v>4</v>
      </c>
      <c r="H24" s="115">
        <v>8.120000000000001</v>
      </c>
      <c r="I24" s="115">
        <v>7.4169999999999998</v>
      </c>
      <c r="J24" s="116">
        <v>2</v>
      </c>
      <c r="K24" s="115">
        <v>7.8170000000000002</v>
      </c>
      <c r="L24" s="115">
        <v>7.38</v>
      </c>
      <c r="M24" s="116"/>
      <c r="N24" s="115">
        <v>7.38</v>
      </c>
      <c r="O24" s="117">
        <v>1</v>
      </c>
      <c r="X24" s="108">
        <v>7</v>
      </c>
      <c r="Y24" s="109">
        <v>6</v>
      </c>
      <c r="Z24" s="110">
        <v>7</v>
      </c>
      <c r="AA24" s="109">
        <v>0</v>
      </c>
      <c r="AB24" s="109">
        <v>1</v>
      </c>
      <c r="AC24" s="110">
        <v>0</v>
      </c>
    </row>
    <row r="25" spans="1:29" ht="13.5" thickBot="1" x14ac:dyDescent="0.25">
      <c r="A25" s="137">
        <v>3</v>
      </c>
      <c r="B25" s="138" t="s">
        <v>34</v>
      </c>
      <c r="C25" s="138" t="s">
        <v>35</v>
      </c>
      <c r="D25" s="139" t="s">
        <v>36</v>
      </c>
      <c r="E25" s="114"/>
      <c r="F25" s="115">
        <v>6.9610000000000003</v>
      </c>
      <c r="G25" s="116">
        <v>0</v>
      </c>
      <c r="H25" s="115">
        <v>6.9610000000000003</v>
      </c>
      <c r="I25" s="115">
        <v>7.0270000000000001</v>
      </c>
      <c r="J25" s="116">
        <v>4</v>
      </c>
      <c r="K25" s="115">
        <v>7.827</v>
      </c>
      <c r="L25" s="115">
        <v>6.9009999999999998</v>
      </c>
      <c r="M25" s="116"/>
      <c r="N25" s="115">
        <v>6.9009999999999998</v>
      </c>
      <c r="O25" s="121">
        <v>2</v>
      </c>
      <c r="Q25" s="140" t="s">
        <v>16</v>
      </c>
      <c r="R25" s="140"/>
      <c r="S25" s="140"/>
      <c r="T25" s="3"/>
      <c r="X25" s="123">
        <v>6</v>
      </c>
      <c r="Y25" s="124">
        <v>7</v>
      </c>
      <c r="Z25" s="125">
        <v>6</v>
      </c>
      <c r="AA25" s="124">
        <v>1</v>
      </c>
      <c r="AB25" s="124">
        <v>0</v>
      </c>
      <c r="AC25" s="125">
        <v>1</v>
      </c>
    </row>
    <row r="26" spans="1:29" x14ac:dyDescent="0.2">
      <c r="A26" s="4"/>
      <c r="B26" s="4"/>
      <c r="F26" s="141"/>
      <c r="G26" s="141"/>
      <c r="H26" s="141"/>
      <c r="I26" s="141"/>
      <c r="J26" s="141"/>
      <c r="K26" s="141"/>
      <c r="L26" s="141"/>
      <c r="M26" s="142"/>
      <c r="N26" s="141"/>
      <c r="Q26" s="129" t="s">
        <v>13</v>
      </c>
      <c r="R26" s="112">
        <v>21511102209</v>
      </c>
      <c r="S26" s="112" t="s">
        <v>73</v>
      </c>
      <c r="T26" s="130" t="s">
        <v>36</v>
      </c>
      <c r="X26" s="3"/>
      <c r="Y26" s="3"/>
      <c r="Z26" s="3"/>
      <c r="AA26" s="3"/>
      <c r="AB26" s="3"/>
      <c r="AC26" s="3"/>
    </row>
    <row r="27" spans="1:29" x14ac:dyDescent="0.2">
      <c r="A27" s="4"/>
      <c r="B27" s="4"/>
      <c r="M27" s="143"/>
      <c r="Q27" s="131" t="s">
        <v>14</v>
      </c>
      <c r="R27" s="132">
        <v>21511202452</v>
      </c>
      <c r="S27" s="132" t="s">
        <v>32</v>
      </c>
      <c r="T27" s="133" t="s">
        <v>24</v>
      </c>
      <c r="X27" s="3"/>
      <c r="Y27" s="3"/>
      <c r="Z27" s="3"/>
      <c r="AA27" s="3"/>
      <c r="AB27" s="3"/>
      <c r="AC27" s="3"/>
    </row>
    <row r="28" spans="1:29" x14ac:dyDescent="0.2">
      <c r="A28" s="4"/>
      <c r="B28" s="4"/>
      <c r="M28" s="143"/>
      <c r="X28" s="3"/>
      <c r="Y28" s="3"/>
      <c r="Z28" s="3"/>
      <c r="AA28" s="3"/>
      <c r="AB28" s="3"/>
      <c r="AC28" s="3"/>
    </row>
    <row r="29" spans="1:29" x14ac:dyDescent="0.2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4"/>
      <c r="N29" s="11"/>
      <c r="O29" s="11"/>
      <c r="P29" s="11"/>
      <c r="Q29" s="11"/>
      <c r="R29" s="11"/>
      <c r="S29" s="11"/>
      <c r="T29" s="11"/>
      <c r="U29" s="11"/>
      <c r="X29" s="3"/>
      <c r="Y29" s="3"/>
      <c r="Z29" s="3"/>
      <c r="AA29" s="3"/>
      <c r="AB29" s="3"/>
      <c r="AC29" s="3"/>
    </row>
    <row r="30" spans="1:29" ht="16.5" thickBot="1" x14ac:dyDescent="0.3">
      <c r="A30" s="79" t="s">
        <v>68</v>
      </c>
      <c r="B30" s="79"/>
      <c r="C30" s="79"/>
      <c r="D30" s="79"/>
      <c r="F30" s="98"/>
      <c r="G30" s="99"/>
      <c r="H30" s="100"/>
      <c r="I30" s="98"/>
      <c r="J30" s="99" t="s">
        <v>75</v>
      </c>
      <c r="K30" s="98"/>
      <c r="L30" s="98"/>
      <c r="M30" s="99"/>
      <c r="N30" s="98"/>
      <c r="Q30" s="145" t="s">
        <v>69</v>
      </c>
      <c r="R30" s="146"/>
      <c r="S30" s="146"/>
      <c r="T30" s="146"/>
      <c r="X30" s="3"/>
      <c r="Y30" s="3"/>
      <c r="Z30" s="3"/>
      <c r="AA30" s="3"/>
      <c r="AB30" s="3"/>
      <c r="AC30" s="3"/>
    </row>
    <row r="31" spans="1:29" ht="13.5" thickBot="1" x14ac:dyDescent="0.25">
      <c r="C31" s="4"/>
      <c r="D31" s="3"/>
      <c r="F31" s="103" t="s">
        <v>45</v>
      </c>
      <c r="G31" s="104" t="s">
        <v>46</v>
      </c>
      <c r="H31" s="104" t="s">
        <v>63</v>
      </c>
      <c r="I31" s="105" t="s">
        <v>48</v>
      </c>
      <c r="J31" s="104" t="s">
        <v>46</v>
      </c>
      <c r="K31" s="104" t="s">
        <v>64</v>
      </c>
      <c r="L31" s="105" t="s">
        <v>65</v>
      </c>
      <c r="M31" s="104" t="s">
        <v>46</v>
      </c>
      <c r="N31" s="106" t="s">
        <v>66</v>
      </c>
      <c r="O31" s="107" t="s">
        <v>67</v>
      </c>
      <c r="Q31" s="147" t="s">
        <v>5</v>
      </c>
      <c r="R31" s="148"/>
      <c r="S31" s="149" t="s">
        <v>8</v>
      </c>
      <c r="T31" s="150" t="s">
        <v>43</v>
      </c>
      <c r="X31" s="108">
        <v>0</v>
      </c>
      <c r="Y31" s="109">
        <v>1</v>
      </c>
      <c r="Z31" s="110">
        <v>0</v>
      </c>
      <c r="AA31" s="3"/>
      <c r="AB31" s="3"/>
      <c r="AC31" s="3"/>
    </row>
    <row r="32" spans="1:29" x14ac:dyDescent="0.2">
      <c r="A32" s="151" t="s">
        <v>13</v>
      </c>
      <c r="B32" s="112">
        <v>21511102209</v>
      </c>
      <c r="C32" s="112" t="s">
        <v>73</v>
      </c>
      <c r="D32" s="113" t="s">
        <v>36</v>
      </c>
      <c r="E32" s="114"/>
      <c r="F32" s="115">
        <v>100</v>
      </c>
      <c r="G32" s="116"/>
      <c r="H32" s="115">
        <v>100</v>
      </c>
      <c r="I32" s="115">
        <v>1</v>
      </c>
      <c r="J32" s="116"/>
      <c r="K32" s="115">
        <v>1</v>
      </c>
      <c r="L32" s="115">
        <v>6.9240000000000004</v>
      </c>
      <c r="M32" s="116">
        <v>2</v>
      </c>
      <c r="N32" s="115">
        <v>7.3240000000000007</v>
      </c>
      <c r="O32" s="117">
        <v>2</v>
      </c>
      <c r="Q32" s="152">
        <v>1</v>
      </c>
      <c r="R32" s="153">
        <v>21511202453</v>
      </c>
      <c r="S32" s="154" t="s">
        <v>23</v>
      </c>
      <c r="T32" s="155" t="s">
        <v>24</v>
      </c>
      <c r="X32" s="108">
        <v>7</v>
      </c>
      <c r="Y32" s="109">
        <v>7</v>
      </c>
      <c r="Z32" s="110">
        <v>6</v>
      </c>
      <c r="AA32" s="109">
        <v>0</v>
      </c>
      <c r="AB32" s="109">
        <v>1</v>
      </c>
      <c r="AC32" s="110">
        <v>1</v>
      </c>
    </row>
    <row r="33" spans="1:29" ht="13.5" thickBot="1" x14ac:dyDescent="0.25">
      <c r="A33" s="156" t="s">
        <v>14</v>
      </c>
      <c r="B33" s="119">
        <v>21511202452</v>
      </c>
      <c r="C33" s="119" t="s">
        <v>32</v>
      </c>
      <c r="D33" s="120" t="s">
        <v>24</v>
      </c>
      <c r="E33" s="114"/>
      <c r="F33" s="115">
        <v>7.52</v>
      </c>
      <c r="G33" s="116"/>
      <c r="H33" s="115">
        <v>7.52</v>
      </c>
      <c r="I33" s="115">
        <v>100</v>
      </c>
      <c r="J33" s="116"/>
      <c r="K33" s="115">
        <v>100</v>
      </c>
      <c r="L33" s="115">
        <v>7.4359999999999999</v>
      </c>
      <c r="M33" s="116">
        <v>4</v>
      </c>
      <c r="N33" s="115">
        <v>8.2360000000000007</v>
      </c>
      <c r="O33" s="121">
        <v>1</v>
      </c>
      <c r="Q33" s="152">
        <v>2</v>
      </c>
      <c r="R33" s="153" t="s">
        <v>34</v>
      </c>
      <c r="S33" s="154" t="s">
        <v>35</v>
      </c>
      <c r="T33" s="155" t="s">
        <v>36</v>
      </c>
      <c r="X33" s="123">
        <v>6</v>
      </c>
      <c r="Y33" s="124">
        <v>6</v>
      </c>
      <c r="Z33" s="125">
        <v>7</v>
      </c>
      <c r="AA33" s="124">
        <v>1</v>
      </c>
      <c r="AB33" s="124">
        <v>0</v>
      </c>
      <c r="AC33" s="125">
        <v>0</v>
      </c>
    </row>
    <row r="34" spans="1:29" x14ac:dyDescent="0.2">
      <c r="A34" s="157"/>
      <c r="B34" s="157"/>
      <c r="C34" s="157"/>
      <c r="D34" s="157"/>
      <c r="F34" s="158"/>
      <c r="G34" s="158"/>
      <c r="H34" s="158"/>
      <c r="I34" s="158"/>
      <c r="J34" s="158"/>
      <c r="K34" s="158"/>
      <c r="L34" s="158"/>
      <c r="M34" s="159"/>
      <c r="N34" s="158"/>
      <c r="O34" s="96"/>
      <c r="Q34" s="152">
        <v>3</v>
      </c>
      <c r="R34" s="153">
        <v>21511102209</v>
      </c>
      <c r="S34" s="154" t="s">
        <v>73</v>
      </c>
      <c r="T34" s="155" t="s">
        <v>36</v>
      </c>
      <c r="X34" s="3"/>
      <c r="Y34" s="3"/>
      <c r="Z34" s="3"/>
      <c r="AA34" s="3"/>
      <c r="AB34" s="3"/>
      <c r="AC34" s="3"/>
    </row>
    <row r="35" spans="1:29" ht="16.5" thickBot="1" x14ac:dyDescent="0.3">
      <c r="A35" s="79" t="s">
        <v>70</v>
      </c>
      <c r="B35" s="79"/>
      <c r="C35" s="79"/>
      <c r="D35" s="79"/>
      <c r="F35" s="98"/>
      <c r="G35" s="99"/>
      <c r="H35" s="100"/>
      <c r="I35" s="98"/>
      <c r="J35" s="99"/>
      <c r="K35" s="98"/>
      <c r="L35" s="98"/>
      <c r="M35" s="99"/>
      <c r="N35" s="98"/>
      <c r="Q35" s="152">
        <v>4</v>
      </c>
      <c r="R35" s="153">
        <v>21511202452</v>
      </c>
      <c r="S35" s="154" t="s">
        <v>32</v>
      </c>
      <c r="T35" s="155" t="s">
        <v>24</v>
      </c>
      <c r="U35" s="160" t="s">
        <v>71</v>
      </c>
      <c r="X35" s="3"/>
      <c r="Y35" s="3"/>
      <c r="Z35" s="3"/>
      <c r="AA35" s="3"/>
      <c r="AB35" s="3"/>
      <c r="AC35" s="3"/>
    </row>
    <row r="36" spans="1:29" ht="13.5" thickBot="1" x14ac:dyDescent="0.25">
      <c r="C36" s="4"/>
      <c r="D36" s="3"/>
      <c r="F36" s="103" t="s">
        <v>45</v>
      </c>
      <c r="G36" s="104" t="s">
        <v>46</v>
      </c>
      <c r="H36" s="104" t="s">
        <v>63</v>
      </c>
      <c r="I36" s="105" t="s">
        <v>48</v>
      </c>
      <c r="J36" s="104" t="s">
        <v>46</v>
      </c>
      <c r="K36" s="104" t="s">
        <v>64</v>
      </c>
      <c r="L36" s="105" t="s">
        <v>65</v>
      </c>
      <c r="M36" s="104" t="s">
        <v>46</v>
      </c>
      <c r="N36" s="106" t="s">
        <v>66</v>
      </c>
      <c r="O36" s="107" t="s">
        <v>67</v>
      </c>
      <c r="Q36" s="161">
        <v>4</v>
      </c>
      <c r="R36" s="162" t="s">
        <v>33</v>
      </c>
      <c r="S36" s="163" t="s">
        <v>33</v>
      </c>
      <c r="T36" s="164" t="s">
        <v>33</v>
      </c>
      <c r="U36" s="165" t="s">
        <v>33</v>
      </c>
      <c r="X36" s="108">
        <v>0</v>
      </c>
      <c r="Y36" s="109">
        <v>0</v>
      </c>
      <c r="Z36" s="110">
        <v>0</v>
      </c>
      <c r="AA36" s="3"/>
      <c r="AB36" s="3"/>
      <c r="AC36" s="3"/>
    </row>
    <row r="37" spans="1:29" x14ac:dyDescent="0.2">
      <c r="A37" s="166" t="s">
        <v>11</v>
      </c>
      <c r="B37" s="135">
        <v>21511202453</v>
      </c>
      <c r="C37" s="135" t="s">
        <v>23</v>
      </c>
      <c r="D37" s="136" t="s">
        <v>24</v>
      </c>
      <c r="E37" s="114"/>
      <c r="F37" s="115">
        <v>6.6859999999999999</v>
      </c>
      <c r="G37" s="116"/>
      <c r="H37" s="115">
        <v>6.6859999999999999</v>
      </c>
      <c r="I37" s="115">
        <v>6.8810000000000002</v>
      </c>
      <c r="J37" s="116">
        <v>4</v>
      </c>
      <c r="K37" s="115">
        <v>7.681</v>
      </c>
      <c r="L37" s="115">
        <v>6.8739999999999997</v>
      </c>
      <c r="M37" s="116">
        <v>1</v>
      </c>
      <c r="N37" s="115">
        <v>7.0739999999999998</v>
      </c>
      <c r="O37" s="117">
        <v>2</v>
      </c>
      <c r="Q37" s="167">
        <v>4</v>
      </c>
      <c r="R37" s="153" t="s">
        <v>33</v>
      </c>
      <c r="S37" s="154" t="s">
        <v>33</v>
      </c>
      <c r="T37" s="155" t="s">
        <v>33</v>
      </c>
      <c r="U37" s="168" t="s">
        <v>33</v>
      </c>
      <c r="X37" s="108">
        <v>7</v>
      </c>
      <c r="Y37" s="109">
        <v>6</v>
      </c>
      <c r="Z37" s="110">
        <v>7</v>
      </c>
      <c r="AA37" s="109">
        <v>1</v>
      </c>
      <c r="AB37" s="109">
        <v>0</v>
      </c>
      <c r="AC37" s="110">
        <v>1</v>
      </c>
    </row>
    <row r="38" spans="1:29" ht="13.5" thickBot="1" x14ac:dyDescent="0.25">
      <c r="A38" s="169" t="s">
        <v>12</v>
      </c>
      <c r="B38" s="138" t="s">
        <v>34</v>
      </c>
      <c r="C38" s="138" t="s">
        <v>35</v>
      </c>
      <c r="D38" s="139" t="s">
        <v>36</v>
      </c>
      <c r="E38" s="114"/>
      <c r="F38" s="115">
        <v>6.8369999999999997</v>
      </c>
      <c r="G38" s="116">
        <v>4</v>
      </c>
      <c r="H38" s="115">
        <v>7.6369999999999996</v>
      </c>
      <c r="I38" s="115">
        <v>6.7809999999999997</v>
      </c>
      <c r="J38" s="116"/>
      <c r="K38" s="115">
        <v>6.7809999999999997</v>
      </c>
      <c r="L38" s="115">
        <v>100</v>
      </c>
      <c r="M38" s="116"/>
      <c r="N38" s="115">
        <v>100</v>
      </c>
      <c r="O38" s="121">
        <v>1</v>
      </c>
      <c r="Q38" s="167">
        <v>4</v>
      </c>
      <c r="R38" s="153" t="s">
        <v>33</v>
      </c>
      <c r="S38" s="154" t="s">
        <v>33</v>
      </c>
      <c r="T38" s="155" t="s">
        <v>33</v>
      </c>
      <c r="U38" s="168" t="s">
        <v>33</v>
      </c>
      <c r="X38" s="123">
        <v>6</v>
      </c>
      <c r="Y38" s="124">
        <v>7</v>
      </c>
      <c r="Z38" s="125">
        <v>6</v>
      </c>
      <c r="AA38" s="124">
        <v>0</v>
      </c>
      <c r="AB38" s="124">
        <v>1</v>
      </c>
      <c r="AC38" s="125">
        <v>0</v>
      </c>
    </row>
    <row r="39" spans="1:29" x14ac:dyDescent="0.2">
      <c r="A39" s="4"/>
      <c r="B39" s="4"/>
      <c r="F39" s="141"/>
      <c r="G39" s="141"/>
      <c r="H39" s="141"/>
      <c r="I39" s="141"/>
      <c r="J39" s="141"/>
      <c r="K39" s="170"/>
      <c r="L39" s="109"/>
      <c r="M39" s="142"/>
      <c r="N39" s="141"/>
      <c r="Q39" s="167">
        <v>4</v>
      </c>
      <c r="R39" s="153" t="s">
        <v>33</v>
      </c>
      <c r="S39" s="154" t="s">
        <v>33</v>
      </c>
      <c r="T39" s="155" t="s">
        <v>33</v>
      </c>
      <c r="U39" s="168" t="s">
        <v>33</v>
      </c>
    </row>
    <row r="40" spans="1:29" x14ac:dyDescent="0.2">
      <c r="A40" s="4"/>
      <c r="B40" s="4"/>
      <c r="F40" s="96"/>
      <c r="G40" s="157"/>
      <c r="H40" s="116"/>
      <c r="I40" s="96"/>
      <c r="J40" s="96"/>
      <c r="K40" s="96"/>
      <c r="L40" s="96"/>
      <c r="M40" s="97"/>
      <c r="N40" s="96"/>
      <c r="Q40" s="167">
        <v>5</v>
      </c>
      <c r="R40" s="153" t="s">
        <v>28</v>
      </c>
      <c r="S40" s="154" t="s">
        <v>29</v>
      </c>
      <c r="T40" s="155" t="s">
        <v>24</v>
      </c>
      <c r="U40" s="168">
        <v>6.891</v>
      </c>
    </row>
    <row r="41" spans="1:29" x14ac:dyDescent="0.2">
      <c r="A41" s="4"/>
      <c r="B41" s="4"/>
      <c r="G41" s="4"/>
      <c r="H41" s="3"/>
      <c r="M41" s="143"/>
      <c r="Q41" s="167">
        <v>6</v>
      </c>
      <c r="R41" s="153">
        <v>21511101895</v>
      </c>
      <c r="S41" s="154" t="s">
        <v>74</v>
      </c>
      <c r="T41" s="155" t="s">
        <v>36</v>
      </c>
      <c r="U41" s="168">
        <v>7.0050000000000008</v>
      </c>
    </row>
    <row r="42" spans="1:29" x14ac:dyDescent="0.2">
      <c r="A42" s="4"/>
      <c r="B42" s="4"/>
      <c r="G42" s="4"/>
      <c r="H42" s="3"/>
      <c r="M42" s="143"/>
      <c r="Q42" s="167">
        <v>7</v>
      </c>
      <c r="R42" s="153" t="s">
        <v>25</v>
      </c>
      <c r="S42" s="154" t="s">
        <v>26</v>
      </c>
      <c r="T42" s="155" t="s">
        <v>27</v>
      </c>
      <c r="U42" s="168">
        <v>7.4580000000000002</v>
      </c>
    </row>
    <row r="43" spans="1:29" x14ac:dyDescent="0.2">
      <c r="A43" s="4"/>
      <c r="B43" s="4"/>
      <c r="G43" s="4"/>
      <c r="H43" s="3"/>
      <c r="M43" s="143"/>
      <c r="Q43" s="167">
        <v>7</v>
      </c>
      <c r="R43" s="153" t="s">
        <v>33</v>
      </c>
      <c r="S43" s="154" t="s">
        <v>33</v>
      </c>
      <c r="T43" s="155" t="s">
        <v>33</v>
      </c>
      <c r="U43" s="168" t="s">
        <v>33</v>
      </c>
    </row>
  </sheetData>
  <mergeCells count="1">
    <mergeCell ref="C2:E2"/>
  </mergeCells>
  <conditionalFormatting sqref="B7:M13">
    <cfRule type="expression" dxfId="576" priority="218" stopIfTrue="1">
      <formula>ROW()/2-INT(ROW()/2)=0</formula>
    </cfRule>
  </conditionalFormatting>
  <conditionalFormatting sqref="H7">
    <cfRule type="expression" dxfId="575" priority="217" stopIfTrue="1">
      <formula>ROW()/2-INT(ROW()/2)=0</formula>
    </cfRule>
  </conditionalFormatting>
  <conditionalFormatting sqref="K7:M7">
    <cfRule type="expression" dxfId="574" priority="216" stopIfTrue="1">
      <formula>ROW()/2-INT(ROW()/2)=0</formula>
    </cfRule>
  </conditionalFormatting>
  <conditionalFormatting sqref="Q36:Q43">
    <cfRule type="expression" dxfId="358" priority="215" stopIfTrue="1">
      <formula>$S36=""</formula>
    </cfRule>
  </conditionalFormatting>
  <conditionalFormatting sqref="F20:H20">
    <cfRule type="expression" dxfId="357" priority="208" stopIfTrue="1">
      <formula>$X20=7</formula>
    </cfRule>
    <cfRule type="expression" dxfId="356" priority="209" stopIfTrue="1">
      <formula>$X20=6</formula>
    </cfRule>
    <cfRule type="expression" dxfId="355" priority="210" stopIfTrue="1">
      <formula>$X20=3</formula>
    </cfRule>
    <cfRule type="expression" dxfId="354" priority="211" stopIfTrue="1">
      <formula>$X20=4</formula>
    </cfRule>
    <cfRule type="expression" dxfId="353" priority="212" stopIfTrue="1">
      <formula>$X20=2</formula>
    </cfRule>
    <cfRule type="expression" dxfId="352" priority="213" stopIfTrue="1">
      <formula>$X20=5</formula>
    </cfRule>
    <cfRule type="expression" dxfId="351" priority="214" stopIfTrue="1">
      <formula>$X20=1</formula>
    </cfRule>
  </conditionalFormatting>
  <conditionalFormatting sqref="H20">
    <cfRule type="cellIs" dxfId="350" priority="207" operator="lessThan">
      <formula>$H21</formula>
    </cfRule>
  </conditionalFormatting>
  <conditionalFormatting sqref="I20:K20">
    <cfRule type="expression" dxfId="349" priority="200" stopIfTrue="1">
      <formula>$Y20=7</formula>
    </cfRule>
    <cfRule type="expression" dxfId="348" priority="201" stopIfTrue="1">
      <formula>$Y20=6</formula>
    </cfRule>
    <cfRule type="expression" dxfId="347" priority="202" stopIfTrue="1">
      <formula>$Y20=3</formula>
    </cfRule>
    <cfRule type="expression" dxfId="346" priority="203" stopIfTrue="1">
      <formula>$Y20=4</formula>
    </cfRule>
    <cfRule type="expression" dxfId="345" priority="204" stopIfTrue="1">
      <formula>$Y20=2</formula>
    </cfRule>
    <cfRule type="expression" dxfId="344" priority="205" stopIfTrue="1">
      <formula>$Y20=5</formula>
    </cfRule>
    <cfRule type="expression" dxfId="343" priority="206" stopIfTrue="1">
      <formula>$Y20=1</formula>
    </cfRule>
  </conditionalFormatting>
  <conditionalFormatting sqref="K20">
    <cfRule type="cellIs" dxfId="342" priority="199" operator="lessThan">
      <formula>$K21</formula>
    </cfRule>
  </conditionalFormatting>
  <conditionalFormatting sqref="F21:H21">
    <cfRule type="expression" dxfId="341" priority="192" stopIfTrue="1">
      <formula>$X21=7</formula>
    </cfRule>
    <cfRule type="expression" dxfId="340" priority="193" stopIfTrue="1">
      <formula>$X21=6</formula>
    </cfRule>
    <cfRule type="expression" dxfId="339" priority="194" stopIfTrue="1">
      <formula>$X21=3</formula>
    </cfRule>
    <cfRule type="expression" dxfId="338" priority="195" stopIfTrue="1">
      <formula>$X21=4</formula>
    </cfRule>
    <cfRule type="expression" dxfId="337" priority="196" stopIfTrue="1">
      <formula>$X21=2</formula>
    </cfRule>
    <cfRule type="expression" dxfId="336" priority="197" stopIfTrue="1">
      <formula>$X21=5</formula>
    </cfRule>
    <cfRule type="expression" dxfId="335" priority="198" stopIfTrue="1">
      <formula>$X21=1</formula>
    </cfRule>
  </conditionalFormatting>
  <conditionalFormatting sqref="H21">
    <cfRule type="cellIs" dxfId="334" priority="191" operator="lessThan">
      <formula>$H20</formula>
    </cfRule>
  </conditionalFormatting>
  <conditionalFormatting sqref="I21:K21">
    <cfRule type="expression" dxfId="333" priority="184" stopIfTrue="1">
      <formula>$Y21=7</formula>
    </cfRule>
    <cfRule type="expression" dxfId="332" priority="185" stopIfTrue="1">
      <formula>$Y21=6</formula>
    </cfRule>
    <cfRule type="expression" dxfId="331" priority="186" stopIfTrue="1">
      <formula>$Y21=3</formula>
    </cfRule>
    <cfRule type="expression" dxfId="330" priority="187" stopIfTrue="1">
      <formula>$Y21=4</formula>
    </cfRule>
    <cfRule type="expression" dxfId="329" priority="188" stopIfTrue="1">
      <formula>$Y21=2</formula>
    </cfRule>
    <cfRule type="expression" dxfId="328" priority="189" stopIfTrue="1">
      <formula>$Y21=5</formula>
    </cfRule>
    <cfRule type="expression" dxfId="327" priority="190" stopIfTrue="1">
      <formula>$Y21=1</formula>
    </cfRule>
  </conditionalFormatting>
  <conditionalFormatting sqref="K21">
    <cfRule type="cellIs" dxfId="326" priority="183" operator="lessThan">
      <formula>$K20</formula>
    </cfRule>
  </conditionalFormatting>
  <conditionalFormatting sqref="L20:N20">
    <cfRule type="expression" dxfId="325" priority="175" stopIfTrue="1">
      <formula>AND(OR($O20=2,$O21=2),$O20+$O21=2)</formula>
    </cfRule>
    <cfRule type="expression" dxfId="324" priority="176" stopIfTrue="1">
      <formula>$Z20=7</formula>
    </cfRule>
    <cfRule type="expression" dxfId="323" priority="177" stopIfTrue="1">
      <formula>$Z20=6</formula>
    </cfRule>
    <cfRule type="expression" dxfId="322" priority="178" stopIfTrue="1">
      <formula>$Z20=3</formula>
    </cfRule>
    <cfRule type="expression" dxfId="321" priority="179" stopIfTrue="1">
      <formula>$Z20=4</formula>
    </cfRule>
    <cfRule type="expression" dxfId="320" priority="180" stopIfTrue="1">
      <formula>$Z20=2</formula>
    </cfRule>
    <cfRule type="expression" dxfId="319" priority="181" stopIfTrue="1">
      <formula>$Z20=5</formula>
    </cfRule>
    <cfRule type="expression" dxfId="318" priority="182" stopIfTrue="1">
      <formula>$Z20=1</formula>
    </cfRule>
  </conditionalFormatting>
  <conditionalFormatting sqref="N20">
    <cfRule type="cellIs" dxfId="317" priority="174" operator="lessThan">
      <formula>$N21</formula>
    </cfRule>
  </conditionalFormatting>
  <conditionalFormatting sqref="L21:N21">
    <cfRule type="expression" dxfId="316" priority="166" stopIfTrue="1">
      <formula>AND(OR($O20=2,$O21=2),$O20+$O21=2)</formula>
    </cfRule>
    <cfRule type="expression" dxfId="315" priority="167" stopIfTrue="1">
      <formula>$Z21=7</formula>
    </cfRule>
    <cfRule type="expression" dxfId="314" priority="168" stopIfTrue="1">
      <formula>$Z21=6</formula>
    </cfRule>
    <cfRule type="expression" dxfId="313" priority="169" stopIfTrue="1">
      <formula>$Z21=3</formula>
    </cfRule>
    <cfRule type="expression" dxfId="312" priority="170" stopIfTrue="1">
      <formula>$Z21=4</formula>
    </cfRule>
    <cfRule type="expression" dxfId="311" priority="171" stopIfTrue="1">
      <formula>$Z21=2</formula>
    </cfRule>
    <cfRule type="expression" dxfId="310" priority="172" stopIfTrue="1">
      <formula>$Z21=5</formula>
    </cfRule>
    <cfRule type="expression" dxfId="309" priority="173" stopIfTrue="1">
      <formula>$Z21=1</formula>
    </cfRule>
  </conditionalFormatting>
  <conditionalFormatting sqref="N21">
    <cfRule type="cellIs" dxfId="308" priority="165" operator="lessThan">
      <formula>$N20</formula>
    </cfRule>
  </conditionalFormatting>
  <conditionalFormatting sqref="F24:H24">
    <cfRule type="expression" dxfId="307" priority="158" stopIfTrue="1">
      <formula>$X24=7</formula>
    </cfRule>
    <cfRule type="expression" dxfId="306" priority="159" stopIfTrue="1">
      <formula>$X24=6</formula>
    </cfRule>
    <cfRule type="expression" dxfId="305" priority="160" stopIfTrue="1">
      <formula>$X24=3</formula>
    </cfRule>
    <cfRule type="expression" dxfId="304" priority="161" stopIfTrue="1">
      <formula>$X24=4</formula>
    </cfRule>
    <cfRule type="expression" dxfId="303" priority="162" stopIfTrue="1">
      <formula>$X24=2</formula>
    </cfRule>
    <cfRule type="expression" dxfId="302" priority="163" stopIfTrue="1">
      <formula>$X24=5</formula>
    </cfRule>
    <cfRule type="expression" dxfId="301" priority="164" stopIfTrue="1">
      <formula>$X24=1</formula>
    </cfRule>
  </conditionalFormatting>
  <conditionalFormatting sqref="H24">
    <cfRule type="cellIs" dxfId="300" priority="157" operator="lessThan">
      <formula>$H25</formula>
    </cfRule>
  </conditionalFormatting>
  <conditionalFormatting sqref="I24:K24">
    <cfRule type="expression" dxfId="299" priority="150" stopIfTrue="1">
      <formula>$Y24=7</formula>
    </cfRule>
    <cfRule type="expression" dxfId="298" priority="151" stopIfTrue="1">
      <formula>$Y24=6</formula>
    </cfRule>
    <cfRule type="expression" dxfId="297" priority="152" stopIfTrue="1">
      <formula>$Y24=3</formula>
    </cfRule>
    <cfRule type="expression" dxfId="296" priority="153" stopIfTrue="1">
      <formula>$Y24=4</formula>
    </cfRule>
    <cfRule type="expression" dxfId="295" priority="154" stopIfTrue="1">
      <formula>$Y24=2</formula>
    </cfRule>
    <cfRule type="expression" dxfId="294" priority="155" stopIfTrue="1">
      <formula>$Y24=5</formula>
    </cfRule>
    <cfRule type="expression" dxfId="293" priority="156" stopIfTrue="1">
      <formula>$Y24=1</formula>
    </cfRule>
  </conditionalFormatting>
  <conditionalFormatting sqref="K24">
    <cfRule type="cellIs" dxfId="292" priority="149" operator="lessThan">
      <formula>$K25</formula>
    </cfRule>
  </conditionalFormatting>
  <conditionalFormatting sqref="F25:H25">
    <cfRule type="expression" dxfId="291" priority="142" stopIfTrue="1">
      <formula>$X25=7</formula>
    </cfRule>
    <cfRule type="expression" dxfId="290" priority="143" stopIfTrue="1">
      <formula>$X25=6</formula>
    </cfRule>
    <cfRule type="expression" dxfId="289" priority="144" stopIfTrue="1">
      <formula>$X25=3</formula>
    </cfRule>
    <cfRule type="expression" dxfId="288" priority="145" stopIfTrue="1">
      <formula>$X25=4</formula>
    </cfRule>
    <cfRule type="expression" dxfId="287" priority="146" stopIfTrue="1">
      <formula>$X25=2</formula>
    </cfRule>
    <cfRule type="expression" dxfId="286" priority="147" stopIfTrue="1">
      <formula>$X25=5</formula>
    </cfRule>
    <cfRule type="expression" dxfId="285" priority="148" stopIfTrue="1">
      <formula>$X25=1</formula>
    </cfRule>
  </conditionalFormatting>
  <conditionalFormatting sqref="H25">
    <cfRule type="cellIs" dxfId="284" priority="141" operator="lessThan">
      <formula>$H24</formula>
    </cfRule>
  </conditionalFormatting>
  <conditionalFormatting sqref="I25:K25">
    <cfRule type="expression" dxfId="283" priority="134" stopIfTrue="1">
      <formula>$Y25=7</formula>
    </cfRule>
    <cfRule type="expression" dxfId="282" priority="135" stopIfTrue="1">
      <formula>$Y25=6</formula>
    </cfRule>
    <cfRule type="expression" dxfId="281" priority="136" stopIfTrue="1">
      <formula>$Y25=3</formula>
    </cfRule>
    <cfRule type="expression" dxfId="280" priority="137" stopIfTrue="1">
      <formula>$Y25=4</formula>
    </cfRule>
    <cfRule type="expression" dxfId="279" priority="138" stopIfTrue="1">
      <formula>$Y25=2</formula>
    </cfRule>
    <cfRule type="expression" dxfId="278" priority="139" stopIfTrue="1">
      <formula>$Y25=5</formula>
    </cfRule>
    <cfRule type="expression" dxfId="277" priority="140" stopIfTrue="1">
      <formula>$Y25=1</formula>
    </cfRule>
  </conditionalFormatting>
  <conditionalFormatting sqref="K25">
    <cfRule type="cellIs" dxfId="276" priority="133" operator="lessThan">
      <formula>$K24</formula>
    </cfRule>
  </conditionalFormatting>
  <conditionalFormatting sqref="L24:N24">
    <cfRule type="expression" dxfId="275" priority="125" stopIfTrue="1">
      <formula>AND(OR($O24=2,$O25=2),$O24+$O25=2)</formula>
    </cfRule>
    <cfRule type="expression" dxfId="274" priority="126" stopIfTrue="1">
      <formula>$Z24=7</formula>
    </cfRule>
    <cfRule type="expression" dxfId="273" priority="127" stopIfTrue="1">
      <formula>$Z24=6</formula>
    </cfRule>
    <cfRule type="expression" dxfId="272" priority="128" stopIfTrue="1">
      <formula>$Z24=3</formula>
    </cfRule>
    <cfRule type="expression" dxfId="271" priority="129" stopIfTrue="1">
      <formula>$Z24=4</formula>
    </cfRule>
    <cfRule type="expression" dxfId="270" priority="130" stopIfTrue="1">
      <formula>$Z24=2</formula>
    </cfRule>
    <cfRule type="expression" dxfId="269" priority="131" stopIfTrue="1">
      <formula>$Z24=5</formula>
    </cfRule>
    <cfRule type="expression" dxfId="268" priority="132" stopIfTrue="1">
      <formula>$Z24=1</formula>
    </cfRule>
  </conditionalFormatting>
  <conditionalFormatting sqref="N24">
    <cfRule type="cellIs" dxfId="267" priority="124" operator="lessThan">
      <formula>$N25</formula>
    </cfRule>
  </conditionalFormatting>
  <conditionalFormatting sqref="L25:N25">
    <cfRule type="expression" dxfId="266" priority="116" stopIfTrue="1">
      <formula>AND(OR($O24=2,$O25=2),$O24+$O25=2)</formula>
    </cfRule>
    <cfRule type="expression" dxfId="265" priority="117" stopIfTrue="1">
      <formula>$Z25=7</formula>
    </cfRule>
    <cfRule type="expression" dxfId="264" priority="118" stopIfTrue="1">
      <formula>$Z25=6</formula>
    </cfRule>
    <cfRule type="expression" dxfId="263" priority="119" stopIfTrue="1">
      <formula>$Z25=3</formula>
    </cfRule>
    <cfRule type="expression" dxfId="262" priority="120" stopIfTrue="1">
      <formula>$Z25=4</formula>
    </cfRule>
    <cfRule type="expression" dxfId="261" priority="121" stopIfTrue="1">
      <formula>$Z25=2</formula>
    </cfRule>
    <cfRule type="expression" dxfId="260" priority="122" stopIfTrue="1">
      <formula>$Z25=5</formula>
    </cfRule>
    <cfRule type="expression" dxfId="259" priority="123" stopIfTrue="1">
      <formula>$Z25=1</formula>
    </cfRule>
  </conditionalFormatting>
  <conditionalFormatting sqref="N25">
    <cfRule type="cellIs" dxfId="258" priority="115" operator="lessThan">
      <formula>$N24</formula>
    </cfRule>
  </conditionalFormatting>
  <conditionalFormatting sqref="F32:H32">
    <cfRule type="expression" dxfId="257" priority="108" stopIfTrue="1">
      <formula>$X32=7</formula>
    </cfRule>
    <cfRule type="expression" dxfId="256" priority="109" stopIfTrue="1">
      <formula>$X32=6</formula>
    </cfRule>
    <cfRule type="expression" dxfId="255" priority="110" stopIfTrue="1">
      <formula>$X32=3</formula>
    </cfRule>
    <cfRule type="expression" dxfId="254" priority="111" stopIfTrue="1">
      <formula>$X32=4</formula>
    </cfRule>
    <cfRule type="expression" dxfId="253" priority="112" stopIfTrue="1">
      <formula>$X32=2</formula>
    </cfRule>
    <cfRule type="expression" dxfId="252" priority="113" stopIfTrue="1">
      <formula>$X32=5</formula>
    </cfRule>
    <cfRule type="expression" dxfId="251" priority="114" stopIfTrue="1">
      <formula>$X32=1</formula>
    </cfRule>
  </conditionalFormatting>
  <conditionalFormatting sqref="H32">
    <cfRule type="cellIs" dxfId="250" priority="107" operator="lessThan">
      <formula>$H33</formula>
    </cfRule>
  </conditionalFormatting>
  <conditionalFormatting sqref="I32:K32">
    <cfRule type="expression" dxfId="249" priority="100" stopIfTrue="1">
      <formula>$Y32=7</formula>
    </cfRule>
    <cfRule type="expression" dxfId="248" priority="101" stopIfTrue="1">
      <formula>$Y32=6</formula>
    </cfRule>
    <cfRule type="expression" dxfId="247" priority="102" stopIfTrue="1">
      <formula>$Y32=3</formula>
    </cfRule>
    <cfRule type="expression" dxfId="246" priority="103" stopIfTrue="1">
      <formula>$Y32=4</formula>
    </cfRule>
    <cfRule type="expression" dxfId="245" priority="104" stopIfTrue="1">
      <formula>$Y32=2</formula>
    </cfRule>
    <cfRule type="expression" dxfId="244" priority="105" stopIfTrue="1">
      <formula>$Y32=5</formula>
    </cfRule>
    <cfRule type="expression" dxfId="243" priority="106" stopIfTrue="1">
      <formula>$Y32=1</formula>
    </cfRule>
  </conditionalFormatting>
  <conditionalFormatting sqref="K32">
    <cfRule type="cellIs" dxfId="242" priority="99" operator="lessThan">
      <formula>$K33</formula>
    </cfRule>
  </conditionalFormatting>
  <conditionalFormatting sqref="F33:H33">
    <cfRule type="expression" dxfId="241" priority="92" stopIfTrue="1">
      <formula>$X33=7</formula>
    </cfRule>
    <cfRule type="expression" dxfId="240" priority="93" stopIfTrue="1">
      <formula>$X33=6</formula>
    </cfRule>
    <cfRule type="expression" dxfId="239" priority="94" stopIfTrue="1">
      <formula>$X33=3</formula>
    </cfRule>
    <cfRule type="expression" dxfId="238" priority="95" stopIfTrue="1">
      <formula>$X33=4</formula>
    </cfRule>
    <cfRule type="expression" dxfId="237" priority="96" stopIfTrue="1">
      <formula>$X33=2</formula>
    </cfRule>
    <cfRule type="expression" dxfId="236" priority="97" stopIfTrue="1">
      <formula>$X33=5</formula>
    </cfRule>
    <cfRule type="expression" dxfId="235" priority="98" stopIfTrue="1">
      <formula>$X33=1</formula>
    </cfRule>
  </conditionalFormatting>
  <conditionalFormatting sqref="H33">
    <cfRule type="cellIs" dxfId="234" priority="91" operator="lessThan">
      <formula>$H32</formula>
    </cfRule>
  </conditionalFormatting>
  <conditionalFormatting sqref="I33:K33">
    <cfRule type="expression" dxfId="233" priority="84" stopIfTrue="1">
      <formula>$Y33=7</formula>
    </cfRule>
    <cfRule type="expression" dxfId="232" priority="85" stopIfTrue="1">
      <formula>$Y33=6</formula>
    </cfRule>
    <cfRule type="expression" dxfId="231" priority="86" stopIfTrue="1">
      <formula>$Y33=3</formula>
    </cfRule>
    <cfRule type="expression" dxfId="230" priority="87" stopIfTrue="1">
      <formula>$Y33=4</formula>
    </cfRule>
    <cfRule type="expression" dxfId="229" priority="88" stopIfTrue="1">
      <formula>$Y33=2</formula>
    </cfRule>
    <cfRule type="expression" dxfId="228" priority="89" stopIfTrue="1">
      <formula>$Y33=5</formula>
    </cfRule>
    <cfRule type="expression" dxfId="227" priority="90" stopIfTrue="1">
      <formula>$Y33=1</formula>
    </cfRule>
  </conditionalFormatting>
  <conditionalFormatting sqref="K33">
    <cfRule type="cellIs" dxfId="226" priority="83" operator="lessThan">
      <formula>$K32</formula>
    </cfRule>
  </conditionalFormatting>
  <conditionalFormatting sqref="L32:N32">
    <cfRule type="expression" dxfId="225" priority="75" stopIfTrue="1">
      <formula>AND(OR($O32=2,$O33=2),$O32+$O33=2)</formula>
    </cfRule>
    <cfRule type="expression" dxfId="224" priority="76" stopIfTrue="1">
      <formula>$Z32=7</formula>
    </cfRule>
    <cfRule type="expression" dxfId="223" priority="77" stopIfTrue="1">
      <formula>$Z32=6</formula>
    </cfRule>
    <cfRule type="expression" dxfId="222" priority="78" stopIfTrue="1">
      <formula>$Z32=3</formula>
    </cfRule>
    <cfRule type="expression" dxfId="221" priority="79" stopIfTrue="1">
      <formula>$Z32=4</formula>
    </cfRule>
    <cfRule type="expression" dxfId="220" priority="80" stopIfTrue="1">
      <formula>$Z32=2</formula>
    </cfRule>
    <cfRule type="expression" dxfId="219" priority="81" stopIfTrue="1">
      <formula>$Z32=5</formula>
    </cfRule>
    <cfRule type="expression" dxfId="218" priority="82" stopIfTrue="1">
      <formula>$Z32=1</formula>
    </cfRule>
  </conditionalFormatting>
  <conditionalFormatting sqref="N32">
    <cfRule type="cellIs" dxfId="217" priority="74" operator="lessThan">
      <formula>$N33</formula>
    </cfRule>
  </conditionalFormatting>
  <conditionalFormatting sqref="L33:N33">
    <cfRule type="expression" dxfId="216" priority="66" stopIfTrue="1">
      <formula>AND(OR($O32=2,$O33=2),$O32+$O33=2)</formula>
    </cfRule>
    <cfRule type="expression" dxfId="215" priority="67" stopIfTrue="1">
      <formula>$Z33=7</formula>
    </cfRule>
    <cfRule type="expression" dxfId="214" priority="68" stopIfTrue="1">
      <formula>$Z33=6</formula>
    </cfRule>
    <cfRule type="expression" dxfId="213" priority="69" stopIfTrue="1">
      <formula>$Z33=3</formula>
    </cfRule>
    <cfRule type="expression" dxfId="212" priority="70" stopIfTrue="1">
      <formula>$Z33=4</formula>
    </cfRule>
    <cfRule type="expression" dxfId="211" priority="71" stopIfTrue="1">
      <formula>$Z33=2</formula>
    </cfRule>
    <cfRule type="expression" dxfId="210" priority="72" stopIfTrue="1">
      <formula>$Z33=5</formula>
    </cfRule>
    <cfRule type="expression" dxfId="209" priority="73" stopIfTrue="1">
      <formula>$Z33=1</formula>
    </cfRule>
  </conditionalFormatting>
  <conditionalFormatting sqref="N33">
    <cfRule type="cellIs" dxfId="208" priority="65" operator="lessThan">
      <formula>$N32</formula>
    </cfRule>
  </conditionalFormatting>
  <conditionalFormatting sqref="F37:H37">
    <cfRule type="expression" dxfId="207" priority="58" stopIfTrue="1">
      <formula>$X37=7</formula>
    </cfRule>
    <cfRule type="expression" dxfId="206" priority="59" stopIfTrue="1">
      <formula>$X37=6</formula>
    </cfRule>
    <cfRule type="expression" dxfId="205" priority="60" stopIfTrue="1">
      <formula>$X37=3</formula>
    </cfRule>
    <cfRule type="expression" dxfId="204" priority="61" stopIfTrue="1">
      <formula>$X37=4</formula>
    </cfRule>
    <cfRule type="expression" dxfId="203" priority="62" stopIfTrue="1">
      <formula>$X37=2</formula>
    </cfRule>
    <cfRule type="expression" dxfId="202" priority="63" stopIfTrue="1">
      <formula>$X37=5</formula>
    </cfRule>
    <cfRule type="expression" dxfId="201" priority="64" stopIfTrue="1">
      <formula>$X37=1</formula>
    </cfRule>
  </conditionalFormatting>
  <conditionalFormatting sqref="H37">
    <cfRule type="cellIs" dxfId="200" priority="57" operator="lessThan">
      <formula>$H38</formula>
    </cfRule>
  </conditionalFormatting>
  <conditionalFormatting sqref="I37:K37">
    <cfRule type="expression" dxfId="199" priority="50" stopIfTrue="1">
      <formula>$Y37=7</formula>
    </cfRule>
    <cfRule type="expression" dxfId="198" priority="51" stopIfTrue="1">
      <formula>$Y37=6</formula>
    </cfRule>
    <cfRule type="expression" dxfId="197" priority="52" stopIfTrue="1">
      <formula>$Y37=3</formula>
    </cfRule>
    <cfRule type="expression" dxfId="196" priority="53" stopIfTrue="1">
      <formula>$Y37=4</formula>
    </cfRule>
    <cfRule type="expression" dxfId="195" priority="54" stopIfTrue="1">
      <formula>$Y37=2</formula>
    </cfRule>
    <cfRule type="expression" dxfId="194" priority="55" stopIfTrue="1">
      <formula>$Y37=5</formula>
    </cfRule>
    <cfRule type="expression" dxfId="193" priority="56" stopIfTrue="1">
      <formula>$Y37=1</formula>
    </cfRule>
  </conditionalFormatting>
  <conditionalFormatting sqref="K37">
    <cfRule type="cellIs" dxfId="192" priority="49" operator="lessThan">
      <formula>$K38</formula>
    </cfRule>
  </conditionalFormatting>
  <conditionalFormatting sqref="F38:H38">
    <cfRule type="expression" dxfId="191" priority="42" stopIfTrue="1">
      <formula>$X38=7</formula>
    </cfRule>
    <cfRule type="expression" dxfId="190" priority="43" stopIfTrue="1">
      <formula>$X38=6</formula>
    </cfRule>
    <cfRule type="expression" dxfId="189" priority="44" stopIfTrue="1">
      <formula>$X38=3</formula>
    </cfRule>
    <cfRule type="expression" dxfId="188" priority="45" stopIfTrue="1">
      <formula>$X38=4</formula>
    </cfRule>
    <cfRule type="expression" dxfId="187" priority="46" stopIfTrue="1">
      <formula>$X38=2</formula>
    </cfRule>
    <cfRule type="expression" dxfId="186" priority="47" stopIfTrue="1">
      <formula>$X38=5</formula>
    </cfRule>
    <cfRule type="expression" dxfId="185" priority="48" stopIfTrue="1">
      <formula>$X38=1</formula>
    </cfRule>
  </conditionalFormatting>
  <conditionalFormatting sqref="H38">
    <cfRule type="cellIs" dxfId="184" priority="41" operator="lessThan">
      <formula>$H37</formula>
    </cfRule>
  </conditionalFormatting>
  <conditionalFormatting sqref="I38:K38">
    <cfRule type="expression" dxfId="183" priority="34" stopIfTrue="1">
      <formula>$Y38=7</formula>
    </cfRule>
    <cfRule type="expression" dxfId="182" priority="35" stopIfTrue="1">
      <formula>$Y38=6</formula>
    </cfRule>
    <cfRule type="expression" dxfId="181" priority="36" stopIfTrue="1">
      <formula>$Y38=3</formula>
    </cfRule>
    <cfRule type="expression" dxfId="180" priority="37" stopIfTrue="1">
      <formula>$Y38=4</formula>
    </cfRule>
    <cfRule type="expression" dxfId="179" priority="38" stopIfTrue="1">
      <formula>$Y38=2</formula>
    </cfRule>
    <cfRule type="expression" dxfId="178" priority="39" stopIfTrue="1">
      <formula>$Y38=5</formula>
    </cfRule>
    <cfRule type="expression" dxfId="177" priority="40" stopIfTrue="1">
      <formula>$Y38=1</formula>
    </cfRule>
  </conditionalFormatting>
  <conditionalFormatting sqref="K38">
    <cfRule type="cellIs" dxfId="176" priority="33" operator="lessThan">
      <formula>$K37</formula>
    </cfRule>
  </conditionalFormatting>
  <conditionalFormatting sqref="L37:N37">
    <cfRule type="expression" dxfId="175" priority="25" stopIfTrue="1">
      <formula>AND(OR($O37=2,$O38=2),$O37+$O38=2)</formula>
    </cfRule>
    <cfRule type="expression" dxfId="174" priority="26" stopIfTrue="1">
      <formula>$Z37=7</formula>
    </cfRule>
    <cfRule type="expression" dxfId="173" priority="27" stopIfTrue="1">
      <formula>$Z37=6</formula>
    </cfRule>
    <cfRule type="expression" dxfId="172" priority="28" stopIfTrue="1">
      <formula>$Z37=3</formula>
    </cfRule>
    <cfRule type="expression" dxfId="171" priority="29" stopIfTrue="1">
      <formula>$Z37=4</formula>
    </cfRule>
    <cfRule type="expression" dxfId="170" priority="30" stopIfTrue="1">
      <formula>$Z37=2</formula>
    </cfRule>
    <cfRule type="expression" dxfId="169" priority="31" stopIfTrue="1">
      <formula>$Z37=5</formula>
    </cfRule>
    <cfRule type="expression" dxfId="168" priority="32" stopIfTrue="1">
      <formula>$Z37=1</formula>
    </cfRule>
  </conditionalFormatting>
  <conditionalFormatting sqref="N37">
    <cfRule type="cellIs" dxfId="167" priority="24" operator="lessThan">
      <formula>$N38</formula>
    </cfRule>
  </conditionalFormatting>
  <conditionalFormatting sqref="L38:N38">
    <cfRule type="expression" dxfId="166" priority="16" stopIfTrue="1">
      <formula>AND(OR($O37=2,$O38=2),$O37+$O38=2)</formula>
    </cfRule>
    <cfRule type="expression" dxfId="165" priority="17" stopIfTrue="1">
      <formula>$Z38=7</formula>
    </cfRule>
    <cfRule type="expression" dxfId="164" priority="18" stopIfTrue="1">
      <formula>$Z38=6</formula>
    </cfRule>
    <cfRule type="expression" dxfId="163" priority="19" stopIfTrue="1">
      <formula>$Z38=3</formula>
    </cfRule>
    <cfRule type="expression" dxfId="162" priority="20" stopIfTrue="1">
      <formula>$Z38=4</formula>
    </cfRule>
    <cfRule type="expression" dxfId="161" priority="21" stopIfTrue="1">
      <formula>$Z38=2</formula>
    </cfRule>
    <cfRule type="expression" dxfId="160" priority="22" stopIfTrue="1">
      <formula>$Z38=5</formula>
    </cfRule>
    <cfRule type="expression" dxfId="159" priority="23" stopIfTrue="1">
      <formula>$Z38=1</formula>
    </cfRule>
  </conditionalFormatting>
  <conditionalFormatting sqref="N38">
    <cfRule type="cellIs" dxfId="158" priority="15" operator="lessThan">
      <formula>$N37</formula>
    </cfRule>
  </conditionalFormatting>
  <conditionalFormatting sqref="L32:M32">
    <cfRule type="expression" dxfId="157" priority="8" stopIfTrue="1">
      <formula>$Y32=7</formula>
    </cfRule>
    <cfRule type="expression" dxfId="156" priority="9" stopIfTrue="1">
      <formula>$Y32=6</formula>
    </cfRule>
    <cfRule type="expression" dxfId="155" priority="10" stopIfTrue="1">
      <formula>$Y32=3</formula>
    </cfRule>
    <cfRule type="expression" dxfId="154" priority="11" stopIfTrue="1">
      <formula>$Y32=4</formula>
    </cfRule>
    <cfRule type="expression" dxfId="153" priority="12" stopIfTrue="1">
      <formula>$Y32=2</formula>
    </cfRule>
    <cfRule type="expression" dxfId="152" priority="13" stopIfTrue="1">
      <formula>$Y32=5</formula>
    </cfRule>
    <cfRule type="expression" dxfId="151" priority="14" stopIfTrue="1">
      <formula>$Y32=1</formula>
    </cfRule>
  </conditionalFormatting>
  <conditionalFormatting sqref="L33:M33">
    <cfRule type="expression" dxfId="150" priority="1" stopIfTrue="1">
      <formula>$Y33=7</formula>
    </cfRule>
    <cfRule type="expression" dxfId="149" priority="2" stopIfTrue="1">
      <formula>$Y33=6</formula>
    </cfRule>
    <cfRule type="expression" dxfId="148" priority="3" stopIfTrue="1">
      <formula>$Y33=3</formula>
    </cfRule>
    <cfRule type="expression" dxfId="147" priority="4" stopIfTrue="1">
      <formula>$Y33=4</formula>
    </cfRule>
    <cfRule type="expression" dxfId="146" priority="5" stopIfTrue="1">
      <formula>$Y33=2</formula>
    </cfRule>
    <cfRule type="expression" dxfId="145" priority="6" stopIfTrue="1">
      <formula>$Y33=5</formula>
    </cfRule>
    <cfRule type="expression" dxfId="144" priority="7" stopIfTrue="1">
      <formula>$Y33=1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9"/>
  <sheetViews>
    <sheetView zoomScale="70" zoomScaleNormal="70" workbookViewId="0">
      <selection activeCell="S67" sqref="S67"/>
    </sheetView>
  </sheetViews>
  <sheetFormatPr defaultRowHeight="12.75" x14ac:dyDescent="0.2"/>
  <cols>
    <col min="1" max="1" width="16" style="181" customWidth="1"/>
    <col min="2" max="2" width="22" style="181" customWidth="1"/>
    <col min="3" max="3" width="17.42578125" style="181" customWidth="1"/>
    <col min="4" max="4" width="9.140625" style="181"/>
    <col min="5" max="28" width="5" style="181" customWidth="1"/>
    <col min="29" max="40" width="5" style="181" hidden="1" customWidth="1"/>
    <col min="41" max="41" width="0" style="181" hidden="1" customWidth="1"/>
    <col min="42" max="45" width="9.140625" style="181"/>
    <col min="46" max="46" width="24" style="181" customWidth="1"/>
    <col min="47" max="48" width="9.140625" style="181"/>
    <col min="49" max="50" width="0" style="181" hidden="1" customWidth="1"/>
    <col min="51" max="86" width="4.85546875" style="181" hidden="1" customWidth="1"/>
    <col min="87" max="87" width="0" style="181" hidden="1" customWidth="1"/>
    <col min="88" max="88" width="6" style="181" hidden="1" customWidth="1"/>
    <col min="89" max="115" width="4.85546875" style="181" hidden="1" customWidth="1"/>
    <col min="116" max="16384" width="9.140625" style="181"/>
  </cols>
  <sheetData>
    <row r="1" spans="1:115" ht="15.75" x14ac:dyDescent="0.25">
      <c r="A1" s="179" t="s">
        <v>76</v>
      </c>
      <c r="B1" s="180">
        <v>370166</v>
      </c>
    </row>
    <row r="2" spans="1:115" ht="15.75" x14ac:dyDescent="0.25">
      <c r="A2" s="179" t="s">
        <v>77</v>
      </c>
      <c r="B2" s="182" t="s">
        <v>24</v>
      </c>
    </row>
    <row r="3" spans="1:115" ht="15.75" x14ac:dyDescent="0.25">
      <c r="A3" s="179" t="s">
        <v>78</v>
      </c>
      <c r="B3" s="182" t="s">
        <v>79</v>
      </c>
    </row>
    <row r="4" spans="1:115" ht="15.75" x14ac:dyDescent="0.25">
      <c r="A4" s="179" t="s">
        <v>80</v>
      </c>
      <c r="B4" s="182" t="s">
        <v>81</v>
      </c>
    </row>
    <row r="5" spans="1:115" ht="15.75" x14ac:dyDescent="0.25">
      <c r="A5" s="179"/>
      <c r="B5" s="182"/>
    </row>
    <row r="6" spans="1:115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  <c r="AR6" s="185"/>
      <c r="AS6" s="186"/>
    </row>
    <row r="7" spans="1:115" ht="16.5" thickBot="1" x14ac:dyDescent="0.3">
      <c r="A7" s="187" t="s">
        <v>82</v>
      </c>
      <c r="B7" s="186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4"/>
      <c r="AR7" s="185"/>
      <c r="AS7" s="186"/>
    </row>
    <row r="8" spans="1:115" ht="16.5" customHeight="1" thickBot="1" x14ac:dyDescent="0.3">
      <c r="A8" s="188" t="s">
        <v>22</v>
      </c>
      <c r="B8" s="188" t="s">
        <v>83</v>
      </c>
      <c r="C8" s="188" t="s">
        <v>84</v>
      </c>
      <c r="D8" s="189"/>
      <c r="E8" s="190">
        <v>60</v>
      </c>
      <c r="F8" s="191">
        <v>60</v>
      </c>
      <c r="G8" s="192">
        <v>60</v>
      </c>
      <c r="H8" s="193">
        <v>70</v>
      </c>
      <c r="I8" s="191">
        <v>70</v>
      </c>
      <c r="J8" s="192">
        <v>70</v>
      </c>
      <c r="K8" s="190">
        <v>80</v>
      </c>
      <c r="L8" s="191">
        <v>80</v>
      </c>
      <c r="M8" s="192">
        <v>80</v>
      </c>
      <c r="N8" s="193">
        <v>85</v>
      </c>
      <c r="O8" s="191">
        <v>85</v>
      </c>
      <c r="P8" s="192">
        <v>85</v>
      </c>
      <c r="Q8" s="190">
        <v>95</v>
      </c>
      <c r="R8" s="191">
        <v>95</v>
      </c>
      <c r="S8" s="192">
        <v>95</v>
      </c>
      <c r="T8" s="193">
        <v>100</v>
      </c>
      <c r="U8" s="191">
        <v>100</v>
      </c>
      <c r="V8" s="192">
        <v>100</v>
      </c>
      <c r="W8" s="190">
        <v>95</v>
      </c>
      <c r="X8" s="191">
        <v>95</v>
      </c>
      <c r="Y8" s="192">
        <v>95</v>
      </c>
      <c r="Z8" s="193">
        <v>100</v>
      </c>
      <c r="AA8" s="191">
        <v>100</v>
      </c>
      <c r="AB8" s="192">
        <v>100</v>
      </c>
      <c r="AC8" s="190">
        <v>105</v>
      </c>
      <c r="AD8" s="191">
        <v>105</v>
      </c>
      <c r="AE8" s="192">
        <v>105</v>
      </c>
      <c r="AF8" s="193">
        <v>110</v>
      </c>
      <c r="AG8" s="191">
        <v>110</v>
      </c>
      <c r="AH8" s="192">
        <v>110</v>
      </c>
      <c r="AI8" s="190"/>
      <c r="AJ8" s="191">
        <v>0</v>
      </c>
      <c r="AK8" s="192">
        <v>0</v>
      </c>
      <c r="AL8" s="190"/>
      <c r="AM8" s="191">
        <v>0</v>
      </c>
      <c r="AN8" s="192">
        <v>0</v>
      </c>
      <c r="AO8" s="186"/>
      <c r="AP8" s="186"/>
      <c r="AQ8" s="194" t="s">
        <v>85</v>
      </c>
      <c r="AR8" s="194"/>
      <c r="AS8" s="194"/>
      <c r="AT8" s="194"/>
      <c r="CK8" s="181">
        <v>0</v>
      </c>
      <c r="CL8" s="181">
        <v>60</v>
      </c>
      <c r="CM8" s="181">
        <v>70</v>
      </c>
      <c r="CN8" s="181">
        <v>80</v>
      </c>
      <c r="CO8" s="181">
        <v>85</v>
      </c>
      <c r="CP8" s="181">
        <v>95</v>
      </c>
      <c r="CQ8" s="181">
        <v>100</v>
      </c>
      <c r="CR8" s="181">
        <v>95</v>
      </c>
      <c r="CS8" s="181">
        <v>100</v>
      </c>
      <c r="CT8" s="181">
        <v>105</v>
      </c>
      <c r="CU8" s="181">
        <v>110</v>
      </c>
      <c r="CV8" s="181">
        <v>0</v>
      </c>
      <c r="CW8" s="181">
        <v>0</v>
      </c>
    </row>
    <row r="9" spans="1:115" ht="10.5" customHeight="1" x14ac:dyDescent="0.2">
      <c r="A9" s="195"/>
      <c r="B9" s="195"/>
      <c r="C9" s="195"/>
      <c r="D9" s="189"/>
      <c r="E9" s="196"/>
      <c r="F9" s="197"/>
      <c r="G9" s="198"/>
      <c r="H9" s="197"/>
      <c r="I9" s="197"/>
      <c r="J9" s="197"/>
      <c r="K9" s="196"/>
      <c r="L9" s="197"/>
      <c r="M9" s="198"/>
      <c r="N9" s="197"/>
      <c r="O9" s="197"/>
      <c r="P9" s="197"/>
      <c r="Q9" s="196"/>
      <c r="R9" s="197"/>
      <c r="S9" s="198"/>
      <c r="T9" s="197"/>
      <c r="U9" s="197"/>
      <c r="V9" s="197"/>
      <c r="W9" s="196"/>
      <c r="X9" s="197"/>
      <c r="Y9" s="198"/>
      <c r="Z9" s="197"/>
      <c r="AA9" s="197"/>
      <c r="AB9" s="197"/>
      <c r="AC9" s="196"/>
      <c r="AD9" s="197"/>
      <c r="AE9" s="198"/>
      <c r="AF9" s="197"/>
      <c r="AG9" s="197"/>
      <c r="AH9" s="197"/>
      <c r="AI9" s="196"/>
      <c r="AJ9" s="197"/>
      <c r="AK9" s="198"/>
      <c r="AL9" s="196"/>
      <c r="AM9" s="197"/>
      <c r="AN9" s="198"/>
      <c r="AO9" s="186"/>
      <c r="AP9" s="186"/>
      <c r="AQ9" s="199" t="s">
        <v>86</v>
      </c>
      <c r="AR9" s="200" t="s">
        <v>87</v>
      </c>
      <c r="AS9" s="201" t="s">
        <v>88</v>
      </c>
      <c r="AT9" s="202" t="s">
        <v>83</v>
      </c>
      <c r="AW9" s="203" t="s">
        <v>89</v>
      </c>
      <c r="AX9" s="203" t="s">
        <v>90</v>
      </c>
      <c r="CL9" s="181">
        <v>3</v>
      </c>
      <c r="CM9" s="181">
        <v>3</v>
      </c>
      <c r="CN9" s="181">
        <v>3</v>
      </c>
      <c r="CO9" s="181">
        <v>2</v>
      </c>
      <c r="CP9" s="181">
        <v>1</v>
      </c>
      <c r="CQ9" s="181">
        <v>1</v>
      </c>
      <c r="CR9" s="181">
        <v>1</v>
      </c>
      <c r="CS9" s="181">
        <v>0</v>
      </c>
      <c r="CT9" s="181">
        <v>0</v>
      </c>
      <c r="CU9" s="181">
        <v>0</v>
      </c>
      <c r="CV9" s="181">
        <v>0</v>
      </c>
      <c r="CW9" s="181">
        <v>0</v>
      </c>
    </row>
    <row r="10" spans="1:115" x14ac:dyDescent="0.2">
      <c r="C10" s="186"/>
      <c r="D10" s="204"/>
      <c r="E10" s="205">
        <v>3</v>
      </c>
      <c r="F10" s="205"/>
      <c r="G10" s="205"/>
      <c r="H10" s="205">
        <v>3</v>
      </c>
      <c r="I10" s="205"/>
      <c r="J10" s="205"/>
      <c r="K10" s="205">
        <v>3</v>
      </c>
      <c r="L10" s="205"/>
      <c r="M10" s="205"/>
      <c r="N10" s="205">
        <v>2</v>
      </c>
      <c r="O10" s="205"/>
      <c r="P10" s="205"/>
      <c r="Q10" s="205">
        <v>1</v>
      </c>
      <c r="R10" s="205"/>
      <c r="S10" s="205"/>
      <c r="T10" s="205">
        <v>1</v>
      </c>
      <c r="U10" s="205"/>
      <c r="V10" s="205"/>
      <c r="W10" s="205">
        <v>1</v>
      </c>
      <c r="X10" s="205"/>
      <c r="Y10" s="205"/>
      <c r="Z10" s="205">
        <v>0</v>
      </c>
      <c r="AA10" s="205"/>
      <c r="AB10" s="205"/>
      <c r="AC10" s="205">
        <v>0</v>
      </c>
      <c r="AD10" s="205"/>
      <c r="AE10" s="205"/>
      <c r="AF10" s="205">
        <v>0</v>
      </c>
      <c r="AG10" s="205"/>
      <c r="AH10" s="205"/>
      <c r="AI10" s="205">
        <v>0</v>
      </c>
      <c r="AJ10" s="205"/>
      <c r="AK10" s="205"/>
      <c r="AL10" s="205">
        <v>0</v>
      </c>
      <c r="AM10" s="205"/>
      <c r="AN10" s="205"/>
      <c r="AO10" s="183"/>
      <c r="AP10" s="183"/>
      <c r="AQ10" s="184"/>
      <c r="AR10" s="185"/>
      <c r="AS10" s="186"/>
      <c r="AT10" s="186"/>
      <c r="CL10" s="181">
        <v>3</v>
      </c>
      <c r="CM10" s="181">
        <v>3</v>
      </c>
      <c r="CN10" s="181">
        <v>3</v>
      </c>
      <c r="CO10" s="181">
        <v>3</v>
      </c>
      <c r="CP10" s="181">
        <v>3</v>
      </c>
      <c r="CQ10" s="181">
        <v>3</v>
      </c>
      <c r="CR10" s="181">
        <v>3</v>
      </c>
      <c r="CS10" s="181">
        <v>3</v>
      </c>
      <c r="CT10" s="181">
        <v>3</v>
      </c>
      <c r="CU10" s="181">
        <v>3</v>
      </c>
      <c r="CV10" s="181">
        <v>3</v>
      </c>
      <c r="CW10" s="181">
        <v>3</v>
      </c>
    </row>
    <row r="11" spans="1:115" x14ac:dyDescent="0.2">
      <c r="A11" s="206">
        <v>21511202453</v>
      </c>
      <c r="B11" s="207" t="s">
        <v>23</v>
      </c>
      <c r="C11" s="207" t="s">
        <v>24</v>
      </c>
      <c r="D11" s="208"/>
      <c r="E11" s="209" t="s">
        <v>91</v>
      </c>
      <c r="F11" s="210"/>
      <c r="G11" s="211"/>
      <c r="H11" s="210" t="s">
        <v>91</v>
      </c>
      <c r="I11" s="210"/>
      <c r="J11" s="211"/>
      <c r="K11" s="210" t="s">
        <v>91</v>
      </c>
      <c r="L11" s="210"/>
      <c r="M11" s="211"/>
      <c r="N11" s="210" t="s">
        <v>91</v>
      </c>
      <c r="O11" s="210"/>
      <c r="P11" s="211"/>
      <c r="Q11" s="210" t="s">
        <v>91</v>
      </c>
      <c r="R11" s="210"/>
      <c r="S11" s="211"/>
      <c r="T11" s="210" t="s">
        <v>75</v>
      </c>
      <c r="U11" s="210" t="s">
        <v>75</v>
      </c>
      <c r="V11" s="211" t="s">
        <v>91</v>
      </c>
      <c r="W11" s="210"/>
      <c r="X11" s="210"/>
      <c r="Y11" s="211"/>
      <c r="Z11" s="210"/>
      <c r="AA11" s="210"/>
      <c r="AB11" s="211"/>
      <c r="AC11" s="210"/>
      <c r="AD11" s="210"/>
      <c r="AE11" s="211"/>
      <c r="AF11" s="210"/>
      <c r="AG11" s="210"/>
      <c r="AH11" s="211"/>
      <c r="AI11" s="210"/>
      <c r="AJ11" s="210"/>
      <c r="AK11" s="211"/>
      <c r="AL11" s="210"/>
      <c r="AM11" s="210"/>
      <c r="AN11" s="211"/>
      <c r="AO11" s="212"/>
      <c r="AP11" s="212"/>
      <c r="AQ11" s="213">
        <v>100</v>
      </c>
      <c r="AR11" s="213">
        <v>2</v>
      </c>
      <c r="AS11" s="214">
        <v>1</v>
      </c>
      <c r="AT11" s="215" t="s">
        <v>23</v>
      </c>
      <c r="AW11" s="216">
        <v>2</v>
      </c>
      <c r="AX11" s="215">
        <v>99.938000000000002</v>
      </c>
      <c r="AY11" s="181">
        <v>0</v>
      </c>
      <c r="AZ11" s="181">
        <v>0</v>
      </c>
      <c r="BA11" s="181">
        <v>0</v>
      </c>
      <c r="BB11" s="181">
        <v>0</v>
      </c>
      <c r="BC11" s="181">
        <v>0</v>
      </c>
      <c r="BD11" s="181">
        <v>0</v>
      </c>
      <c r="BE11" s="181">
        <v>0</v>
      </c>
      <c r="BF11" s="181">
        <v>0</v>
      </c>
      <c r="BG11" s="181">
        <v>0</v>
      </c>
      <c r="BH11" s="181">
        <v>0</v>
      </c>
      <c r="BI11" s="181">
        <v>0</v>
      </c>
      <c r="BJ11" s="181">
        <v>0</v>
      </c>
      <c r="BK11" s="181">
        <v>0</v>
      </c>
      <c r="BL11" s="181">
        <v>0</v>
      </c>
      <c r="BM11" s="181">
        <v>0</v>
      </c>
      <c r="BN11" s="181">
        <v>0</v>
      </c>
      <c r="BO11" s="181">
        <v>0</v>
      </c>
      <c r="BP11" s="181">
        <v>0</v>
      </c>
      <c r="BQ11" s="181" t="s">
        <v>91</v>
      </c>
      <c r="BR11" s="181" t="s">
        <v>75</v>
      </c>
      <c r="BS11" s="181" t="s">
        <v>75</v>
      </c>
      <c r="BT11" s="181">
        <v>0</v>
      </c>
      <c r="BU11" s="181">
        <v>0</v>
      </c>
      <c r="BV11" s="181" t="s">
        <v>91</v>
      </c>
      <c r="BW11" s="181">
        <v>0</v>
      </c>
      <c r="BX11" s="181">
        <v>0</v>
      </c>
      <c r="BY11" s="181" t="s">
        <v>91</v>
      </c>
      <c r="BZ11" s="181">
        <v>0</v>
      </c>
      <c r="CA11" s="181">
        <v>0</v>
      </c>
      <c r="CB11" s="181" t="s">
        <v>91</v>
      </c>
      <c r="CC11" s="181">
        <v>0</v>
      </c>
      <c r="CD11" s="181">
        <v>0</v>
      </c>
      <c r="CE11" s="181" t="s">
        <v>91</v>
      </c>
      <c r="CF11" s="181">
        <v>0</v>
      </c>
      <c r="CG11" s="181">
        <v>0</v>
      </c>
      <c r="CH11" s="181" t="s">
        <v>91</v>
      </c>
      <c r="CK11" s="181">
        <v>0</v>
      </c>
      <c r="CL11" s="181">
        <v>0</v>
      </c>
      <c r="CM11" s="181">
        <v>0</v>
      </c>
      <c r="CN11" s="181">
        <v>0</v>
      </c>
      <c r="CO11" s="181">
        <v>0</v>
      </c>
      <c r="CP11" s="181">
        <v>0</v>
      </c>
      <c r="CQ11" s="181">
        <v>2</v>
      </c>
      <c r="CR11" s="181">
        <v>0</v>
      </c>
      <c r="CS11" s="181">
        <v>0</v>
      </c>
      <c r="CT11" s="181">
        <v>0</v>
      </c>
      <c r="CU11" s="181">
        <v>0</v>
      </c>
      <c r="CV11" s="181">
        <v>0</v>
      </c>
      <c r="CW11" s="181">
        <v>0</v>
      </c>
      <c r="CY11" s="181">
        <v>0</v>
      </c>
      <c r="CZ11" s="181">
        <v>0</v>
      </c>
      <c r="DA11" s="181">
        <v>0</v>
      </c>
      <c r="DB11" s="181">
        <v>0</v>
      </c>
      <c r="DC11" s="181">
        <v>0</v>
      </c>
      <c r="DD11" s="181">
        <v>0</v>
      </c>
      <c r="DE11" s="181">
        <v>0</v>
      </c>
      <c r="DF11" s="181">
        <v>0</v>
      </c>
      <c r="DG11" s="181">
        <v>0</v>
      </c>
      <c r="DH11" s="181">
        <v>0</v>
      </c>
      <c r="DI11" s="181">
        <v>0</v>
      </c>
      <c r="DJ11" s="181">
        <v>0</v>
      </c>
      <c r="DK11" s="181">
        <v>0</v>
      </c>
    </row>
    <row r="12" spans="1:115" x14ac:dyDescent="0.2">
      <c r="A12" s="206" t="s">
        <v>34</v>
      </c>
      <c r="B12" s="207" t="s">
        <v>35</v>
      </c>
      <c r="C12" s="207" t="s">
        <v>36</v>
      </c>
      <c r="D12" s="208"/>
      <c r="E12" s="217" t="s">
        <v>91</v>
      </c>
      <c r="F12" s="218"/>
      <c r="G12" s="219"/>
      <c r="H12" s="218" t="s">
        <v>75</v>
      </c>
      <c r="I12" s="218" t="s">
        <v>75</v>
      </c>
      <c r="J12" s="219" t="s">
        <v>91</v>
      </c>
      <c r="K12" s="218" t="s">
        <v>91</v>
      </c>
      <c r="L12" s="218"/>
      <c r="M12" s="219"/>
      <c r="N12" s="218" t="s">
        <v>75</v>
      </c>
      <c r="O12" s="218" t="s">
        <v>75</v>
      </c>
      <c r="P12" s="219" t="s">
        <v>75</v>
      </c>
      <c r="Q12" s="218"/>
      <c r="R12" s="218"/>
      <c r="S12" s="219"/>
      <c r="T12" s="218"/>
      <c r="U12" s="218"/>
      <c r="V12" s="219"/>
      <c r="W12" s="218"/>
      <c r="X12" s="218"/>
      <c r="Y12" s="219"/>
      <c r="Z12" s="218"/>
      <c r="AA12" s="218"/>
      <c r="AB12" s="219"/>
      <c r="AC12" s="218"/>
      <c r="AD12" s="218"/>
      <c r="AE12" s="219"/>
      <c r="AF12" s="218"/>
      <c r="AG12" s="218"/>
      <c r="AH12" s="219"/>
      <c r="AI12" s="218"/>
      <c r="AJ12" s="218"/>
      <c r="AK12" s="219"/>
      <c r="AL12" s="218"/>
      <c r="AM12" s="218"/>
      <c r="AN12" s="219"/>
      <c r="AO12" s="212"/>
      <c r="AP12" s="212"/>
      <c r="AQ12" s="220">
        <v>80</v>
      </c>
      <c r="AR12" s="220">
        <v>5</v>
      </c>
      <c r="AS12" s="214">
        <v>2</v>
      </c>
      <c r="AT12" s="221" t="s">
        <v>35</v>
      </c>
      <c r="AW12" s="216">
        <v>0</v>
      </c>
      <c r="AX12" s="215">
        <v>79.995000000000005</v>
      </c>
      <c r="AY12" s="181">
        <v>0</v>
      </c>
      <c r="AZ12" s="181">
        <v>0</v>
      </c>
      <c r="BA12" s="181">
        <v>0</v>
      </c>
      <c r="BB12" s="181">
        <v>0</v>
      </c>
      <c r="BC12" s="181">
        <v>0</v>
      </c>
      <c r="BD12" s="181">
        <v>0</v>
      </c>
      <c r="BE12" s="181">
        <v>0</v>
      </c>
      <c r="BF12" s="181">
        <v>0</v>
      </c>
      <c r="BG12" s="181">
        <v>0</v>
      </c>
      <c r="BH12" s="181">
        <v>0</v>
      </c>
      <c r="BI12" s="181">
        <v>0</v>
      </c>
      <c r="BJ12" s="181">
        <v>0</v>
      </c>
      <c r="BK12" s="181">
        <v>0</v>
      </c>
      <c r="BL12" s="181">
        <v>0</v>
      </c>
      <c r="BM12" s="181">
        <v>0</v>
      </c>
      <c r="BN12" s="181">
        <v>0</v>
      </c>
      <c r="BO12" s="181">
        <v>0</v>
      </c>
      <c r="BP12" s="181">
        <v>0</v>
      </c>
      <c r="BQ12" s="181">
        <v>0</v>
      </c>
      <c r="BR12" s="181">
        <v>0</v>
      </c>
      <c r="BS12" s="181">
        <v>0</v>
      </c>
      <c r="BT12" s="181">
        <v>0</v>
      </c>
      <c r="BU12" s="181">
        <v>0</v>
      </c>
      <c r="BV12" s="181">
        <v>0</v>
      </c>
      <c r="BW12" s="181" t="s">
        <v>75</v>
      </c>
      <c r="BX12" s="181" t="s">
        <v>75</v>
      </c>
      <c r="BY12" s="181" t="s">
        <v>75</v>
      </c>
      <c r="BZ12" s="181">
        <v>0</v>
      </c>
      <c r="CA12" s="181">
        <v>0</v>
      </c>
      <c r="CB12" s="181" t="s">
        <v>91</v>
      </c>
      <c r="CC12" s="181" t="s">
        <v>91</v>
      </c>
      <c r="CD12" s="181" t="s">
        <v>75</v>
      </c>
      <c r="CE12" s="181" t="s">
        <v>75</v>
      </c>
      <c r="CF12" s="181">
        <v>0</v>
      </c>
      <c r="CG12" s="181">
        <v>0</v>
      </c>
      <c r="CH12" s="181" t="s">
        <v>91</v>
      </c>
      <c r="CK12" s="181">
        <v>0</v>
      </c>
      <c r="CL12" s="227">
        <v>0</v>
      </c>
      <c r="CM12" s="181">
        <v>2</v>
      </c>
      <c r="CN12" s="181">
        <v>0</v>
      </c>
      <c r="CO12" s="181">
        <v>3</v>
      </c>
      <c r="CP12" s="181">
        <v>0</v>
      </c>
      <c r="CQ12" s="181">
        <v>0</v>
      </c>
      <c r="CR12" s="181">
        <v>0</v>
      </c>
      <c r="CS12" s="181">
        <v>0</v>
      </c>
      <c r="CT12" s="181">
        <v>0</v>
      </c>
      <c r="CU12" s="181">
        <v>0</v>
      </c>
      <c r="CV12" s="181">
        <v>0</v>
      </c>
      <c r="CW12" s="181">
        <v>0</v>
      </c>
      <c r="CY12" s="181">
        <v>0</v>
      </c>
      <c r="CZ12" s="181">
        <v>0</v>
      </c>
      <c r="DA12" s="181">
        <v>0</v>
      </c>
      <c r="DB12" s="181">
        <v>0</v>
      </c>
      <c r="DC12" s="181">
        <v>1</v>
      </c>
      <c r="DD12" s="181">
        <v>1</v>
      </c>
      <c r="DE12" s="181">
        <v>1</v>
      </c>
      <c r="DF12" s="181">
        <v>1</v>
      </c>
      <c r="DG12" s="181">
        <v>1</v>
      </c>
      <c r="DH12" s="181">
        <v>1</v>
      </c>
      <c r="DI12" s="181">
        <v>1</v>
      </c>
      <c r="DJ12" s="181">
        <v>1</v>
      </c>
      <c r="DK12" s="181">
        <v>1</v>
      </c>
    </row>
    <row r="13" spans="1:115" x14ac:dyDescent="0.2">
      <c r="A13" s="206">
        <v>21511202452</v>
      </c>
      <c r="B13" s="207" t="s">
        <v>32</v>
      </c>
      <c r="C13" s="207" t="s">
        <v>24</v>
      </c>
      <c r="D13" s="208"/>
      <c r="E13" s="209" t="s">
        <v>91</v>
      </c>
      <c r="F13" s="210"/>
      <c r="G13" s="211"/>
      <c r="H13" s="210" t="s">
        <v>91</v>
      </c>
      <c r="I13" s="210"/>
      <c r="J13" s="211"/>
      <c r="K13" s="210" t="s">
        <v>75</v>
      </c>
      <c r="L13" s="210" t="s">
        <v>75</v>
      </c>
      <c r="M13" s="211" t="s">
        <v>75</v>
      </c>
      <c r="N13" s="210"/>
      <c r="O13" s="210"/>
      <c r="P13" s="211"/>
      <c r="Q13" s="210"/>
      <c r="R13" s="210"/>
      <c r="S13" s="211"/>
      <c r="T13" s="210"/>
      <c r="U13" s="210"/>
      <c r="V13" s="211"/>
      <c r="W13" s="210"/>
      <c r="X13" s="210"/>
      <c r="Y13" s="211"/>
      <c r="Z13" s="210"/>
      <c r="AA13" s="210"/>
      <c r="AB13" s="211"/>
      <c r="AC13" s="210"/>
      <c r="AD13" s="210"/>
      <c r="AE13" s="211"/>
      <c r="AF13" s="210"/>
      <c r="AG13" s="210"/>
      <c r="AH13" s="211"/>
      <c r="AI13" s="210"/>
      <c r="AJ13" s="210"/>
      <c r="AK13" s="211"/>
      <c r="AL13" s="210"/>
      <c r="AM13" s="210"/>
      <c r="AN13" s="211"/>
      <c r="AO13" s="212"/>
      <c r="AP13" s="212"/>
      <c r="AQ13" s="213">
        <v>70</v>
      </c>
      <c r="AR13" s="213">
        <v>3</v>
      </c>
      <c r="AS13" s="214">
        <v>3</v>
      </c>
      <c r="AT13" s="215" t="s">
        <v>32</v>
      </c>
      <c r="AW13" s="216">
        <v>0</v>
      </c>
      <c r="AX13" s="215">
        <v>69.997</v>
      </c>
      <c r="AY13" s="181">
        <v>0</v>
      </c>
      <c r="AZ13" s="181">
        <v>0</v>
      </c>
      <c r="BA13" s="181">
        <v>0</v>
      </c>
      <c r="BB13" s="181">
        <v>0</v>
      </c>
      <c r="BC13" s="181">
        <v>0</v>
      </c>
      <c r="BD13" s="181">
        <v>0</v>
      </c>
      <c r="BE13" s="181">
        <v>0</v>
      </c>
      <c r="BF13" s="181">
        <v>0</v>
      </c>
      <c r="BG13" s="181">
        <v>0</v>
      </c>
      <c r="BH13" s="181">
        <v>0</v>
      </c>
      <c r="BI13" s="181">
        <v>0</v>
      </c>
      <c r="BJ13" s="181">
        <v>0</v>
      </c>
      <c r="BK13" s="181">
        <v>0</v>
      </c>
      <c r="BL13" s="181">
        <v>0</v>
      </c>
      <c r="BM13" s="181">
        <v>0</v>
      </c>
      <c r="BN13" s="181">
        <v>0</v>
      </c>
      <c r="BO13" s="181">
        <v>0</v>
      </c>
      <c r="BP13" s="181">
        <v>0</v>
      </c>
      <c r="BQ13" s="181">
        <v>0</v>
      </c>
      <c r="BR13" s="181">
        <v>0</v>
      </c>
      <c r="BS13" s="181">
        <v>0</v>
      </c>
      <c r="BT13" s="181">
        <v>0</v>
      </c>
      <c r="BU13" s="181">
        <v>0</v>
      </c>
      <c r="BV13" s="181">
        <v>0</v>
      </c>
      <c r="BW13" s="181">
        <v>0</v>
      </c>
      <c r="BX13" s="181">
        <v>0</v>
      </c>
      <c r="BY13" s="181">
        <v>0</v>
      </c>
      <c r="BZ13" s="181" t="s">
        <v>75</v>
      </c>
      <c r="CA13" s="181" t="s">
        <v>75</v>
      </c>
      <c r="CB13" s="181" t="s">
        <v>75</v>
      </c>
      <c r="CC13" s="181">
        <v>0</v>
      </c>
      <c r="CD13" s="181">
        <v>0</v>
      </c>
      <c r="CE13" s="181" t="s">
        <v>91</v>
      </c>
      <c r="CF13" s="181">
        <v>0</v>
      </c>
      <c r="CG13" s="181">
        <v>0</v>
      </c>
      <c r="CH13" s="181" t="s">
        <v>91</v>
      </c>
      <c r="CK13" s="181">
        <v>0</v>
      </c>
      <c r="CL13" s="215">
        <v>0</v>
      </c>
      <c r="CM13" s="181">
        <v>0</v>
      </c>
      <c r="CN13" s="181">
        <v>3</v>
      </c>
      <c r="CO13" s="181">
        <v>0</v>
      </c>
      <c r="CP13" s="181">
        <v>0</v>
      </c>
      <c r="CQ13" s="181">
        <v>0</v>
      </c>
      <c r="CR13" s="181">
        <v>0</v>
      </c>
      <c r="CS13" s="181">
        <v>0</v>
      </c>
      <c r="CT13" s="181">
        <v>0</v>
      </c>
      <c r="CU13" s="181">
        <v>0</v>
      </c>
      <c r="CV13" s="181">
        <v>0</v>
      </c>
      <c r="CW13" s="181">
        <v>0</v>
      </c>
      <c r="CY13" s="181">
        <v>0</v>
      </c>
      <c r="CZ13" s="181">
        <v>0</v>
      </c>
      <c r="DA13" s="181">
        <v>0</v>
      </c>
      <c r="DB13" s="181">
        <v>1</v>
      </c>
      <c r="DC13" s="181">
        <v>1</v>
      </c>
      <c r="DD13" s="181">
        <v>1</v>
      </c>
      <c r="DE13" s="181">
        <v>1</v>
      </c>
      <c r="DF13" s="181">
        <v>1</v>
      </c>
      <c r="DG13" s="181">
        <v>1</v>
      </c>
      <c r="DH13" s="181">
        <v>1</v>
      </c>
      <c r="DI13" s="181">
        <v>1</v>
      </c>
      <c r="DJ13" s="181">
        <v>1</v>
      </c>
      <c r="DK13" s="181">
        <v>1</v>
      </c>
    </row>
    <row r="14" spans="1:115" hidden="1" x14ac:dyDescent="0.2">
      <c r="A14" s="206"/>
      <c r="B14" s="207"/>
      <c r="C14" s="207"/>
      <c r="D14" s="208"/>
      <c r="E14" s="217"/>
      <c r="F14" s="218"/>
      <c r="G14" s="219"/>
      <c r="H14" s="218"/>
      <c r="I14" s="218"/>
      <c r="J14" s="219"/>
      <c r="K14" s="218"/>
      <c r="L14" s="218"/>
      <c r="M14" s="219"/>
      <c r="N14" s="218"/>
      <c r="O14" s="218"/>
      <c r="P14" s="219"/>
      <c r="Q14" s="218"/>
      <c r="R14" s="218"/>
      <c r="S14" s="219"/>
      <c r="T14" s="218"/>
      <c r="U14" s="218"/>
      <c r="V14" s="219"/>
      <c r="W14" s="218"/>
      <c r="X14" s="218"/>
      <c r="Y14" s="219"/>
      <c r="Z14" s="218"/>
      <c r="AA14" s="218"/>
      <c r="AB14" s="219"/>
      <c r="AC14" s="218"/>
      <c r="AD14" s="218"/>
      <c r="AE14" s="219"/>
      <c r="AF14" s="218"/>
      <c r="AG14" s="218"/>
      <c r="AH14" s="219"/>
      <c r="AI14" s="218"/>
      <c r="AJ14" s="218"/>
      <c r="AK14" s="219"/>
      <c r="AL14" s="218"/>
      <c r="AM14" s="218"/>
      <c r="AN14" s="219"/>
      <c r="AO14" s="212"/>
      <c r="AP14" s="212"/>
      <c r="AQ14" s="220">
        <v>0</v>
      </c>
      <c r="AR14" s="220">
        <v>0</v>
      </c>
      <c r="AS14" s="214">
        <v>4</v>
      </c>
      <c r="AT14" s="215">
        <v>0</v>
      </c>
      <c r="AW14" s="216">
        <v>0</v>
      </c>
      <c r="AX14" s="215">
        <v>-1</v>
      </c>
      <c r="AY14" s="181">
        <v>0</v>
      </c>
      <c r="AZ14" s="181">
        <v>0</v>
      </c>
      <c r="BA14" s="181">
        <v>0</v>
      </c>
      <c r="BB14" s="181">
        <v>0</v>
      </c>
      <c r="BC14" s="181">
        <v>0</v>
      </c>
      <c r="BD14" s="181">
        <v>0</v>
      </c>
      <c r="BE14" s="181">
        <v>0</v>
      </c>
      <c r="BF14" s="181">
        <v>0</v>
      </c>
      <c r="BG14" s="181">
        <v>0</v>
      </c>
      <c r="BH14" s="181">
        <v>0</v>
      </c>
      <c r="BI14" s="181">
        <v>0</v>
      </c>
      <c r="BJ14" s="181">
        <v>0</v>
      </c>
      <c r="BK14" s="181">
        <v>0</v>
      </c>
      <c r="BL14" s="181">
        <v>0</v>
      </c>
      <c r="BM14" s="181">
        <v>0</v>
      </c>
      <c r="BN14" s="181">
        <v>0</v>
      </c>
      <c r="BO14" s="181">
        <v>0</v>
      </c>
      <c r="BP14" s="181">
        <v>0</v>
      </c>
      <c r="BQ14" s="181">
        <v>0</v>
      </c>
      <c r="BR14" s="181">
        <v>0</v>
      </c>
      <c r="BS14" s="181">
        <v>0</v>
      </c>
      <c r="BT14" s="181">
        <v>0</v>
      </c>
      <c r="BU14" s="181">
        <v>0</v>
      </c>
      <c r="BV14" s="181">
        <v>0</v>
      </c>
      <c r="BW14" s="181">
        <v>0</v>
      </c>
      <c r="BX14" s="181">
        <v>0</v>
      </c>
      <c r="BY14" s="181">
        <v>0</v>
      </c>
      <c r="BZ14" s="181">
        <v>0</v>
      </c>
      <c r="CA14" s="181">
        <v>0</v>
      </c>
      <c r="CB14" s="181">
        <v>0</v>
      </c>
      <c r="CC14" s="181">
        <v>0</v>
      </c>
      <c r="CD14" s="181">
        <v>0</v>
      </c>
      <c r="CE14" s="181">
        <v>0</v>
      </c>
      <c r="CF14" s="181">
        <v>0</v>
      </c>
      <c r="CG14" s="181">
        <v>0</v>
      </c>
      <c r="CH14" s="181">
        <v>0</v>
      </c>
      <c r="CK14" s="181">
        <v>0</v>
      </c>
      <c r="CL14" s="181">
        <v>0</v>
      </c>
      <c r="CM14" s="181">
        <v>0</v>
      </c>
      <c r="CN14" s="181">
        <v>0</v>
      </c>
      <c r="CO14" s="181">
        <v>0</v>
      </c>
      <c r="CP14" s="181">
        <v>0</v>
      </c>
      <c r="CQ14" s="181">
        <v>0</v>
      </c>
      <c r="CR14" s="181">
        <v>0</v>
      </c>
      <c r="CS14" s="181">
        <v>0</v>
      </c>
      <c r="CT14" s="181">
        <v>0</v>
      </c>
      <c r="CU14" s="181">
        <v>0</v>
      </c>
      <c r="CV14" s="181">
        <v>0</v>
      </c>
      <c r="CW14" s="181">
        <v>0</v>
      </c>
      <c r="CY14" s="181">
        <v>1</v>
      </c>
      <c r="CZ14" s="181">
        <v>1</v>
      </c>
      <c r="DA14" s="181">
        <v>1</v>
      </c>
      <c r="DB14" s="181">
        <v>1</v>
      </c>
      <c r="DC14" s="181">
        <v>1</v>
      </c>
      <c r="DD14" s="181">
        <v>1</v>
      </c>
      <c r="DE14" s="181">
        <v>1</v>
      </c>
      <c r="DF14" s="181">
        <v>1</v>
      </c>
      <c r="DG14" s="181">
        <v>1</v>
      </c>
      <c r="DH14" s="181">
        <v>1</v>
      </c>
      <c r="DI14" s="181">
        <v>1</v>
      </c>
      <c r="DJ14" s="181">
        <v>1</v>
      </c>
      <c r="DK14" s="181">
        <v>1</v>
      </c>
    </row>
    <row r="15" spans="1:115" hidden="1" x14ac:dyDescent="0.2">
      <c r="A15" s="206"/>
      <c r="B15" s="207"/>
      <c r="C15" s="207"/>
      <c r="D15" s="208"/>
      <c r="E15" s="217"/>
      <c r="F15" s="218"/>
      <c r="G15" s="219"/>
      <c r="H15" s="218"/>
      <c r="I15" s="218"/>
      <c r="J15" s="219"/>
      <c r="K15" s="218"/>
      <c r="L15" s="218"/>
      <c r="M15" s="219"/>
      <c r="N15" s="218"/>
      <c r="O15" s="218"/>
      <c r="P15" s="219"/>
      <c r="Q15" s="218"/>
      <c r="R15" s="218"/>
      <c r="S15" s="219"/>
      <c r="T15" s="218"/>
      <c r="U15" s="218"/>
      <c r="V15" s="219"/>
      <c r="W15" s="218"/>
      <c r="X15" s="218"/>
      <c r="Y15" s="219"/>
      <c r="Z15" s="218"/>
      <c r="AA15" s="218"/>
      <c r="AB15" s="219"/>
      <c r="AC15" s="218"/>
      <c r="AD15" s="218"/>
      <c r="AE15" s="219"/>
      <c r="AF15" s="218"/>
      <c r="AG15" s="218"/>
      <c r="AH15" s="219"/>
      <c r="AI15" s="218"/>
      <c r="AJ15" s="218"/>
      <c r="AK15" s="219"/>
      <c r="AL15" s="218"/>
      <c r="AM15" s="218"/>
      <c r="AN15" s="219"/>
      <c r="AO15" s="212"/>
      <c r="AP15" s="212"/>
      <c r="AQ15" s="220">
        <v>0</v>
      </c>
      <c r="AR15" s="220">
        <v>0</v>
      </c>
      <c r="AS15" s="214">
        <v>4</v>
      </c>
      <c r="AT15" s="215">
        <v>0</v>
      </c>
      <c r="AW15" s="216">
        <v>0</v>
      </c>
      <c r="AX15" s="215">
        <v>-1</v>
      </c>
      <c r="AY15" s="181">
        <v>0</v>
      </c>
      <c r="AZ15" s="181">
        <v>0</v>
      </c>
      <c r="BA15" s="181">
        <v>0</v>
      </c>
      <c r="BB15" s="181">
        <v>0</v>
      </c>
      <c r="BC15" s="181">
        <v>0</v>
      </c>
      <c r="BD15" s="181">
        <v>0</v>
      </c>
      <c r="BE15" s="181">
        <v>0</v>
      </c>
      <c r="BF15" s="181">
        <v>0</v>
      </c>
      <c r="BG15" s="181">
        <v>0</v>
      </c>
      <c r="BH15" s="181">
        <v>0</v>
      </c>
      <c r="BI15" s="181">
        <v>0</v>
      </c>
      <c r="BJ15" s="181">
        <v>0</v>
      </c>
      <c r="BK15" s="181">
        <v>0</v>
      </c>
      <c r="BL15" s="181">
        <v>0</v>
      </c>
      <c r="BM15" s="181">
        <v>0</v>
      </c>
      <c r="BN15" s="181">
        <v>0</v>
      </c>
      <c r="BO15" s="181">
        <v>0</v>
      </c>
      <c r="BP15" s="181">
        <v>0</v>
      </c>
      <c r="BQ15" s="181">
        <v>0</v>
      </c>
      <c r="BR15" s="181">
        <v>0</v>
      </c>
      <c r="BS15" s="181">
        <v>0</v>
      </c>
      <c r="BT15" s="181">
        <v>0</v>
      </c>
      <c r="BU15" s="181">
        <v>0</v>
      </c>
      <c r="BV15" s="181">
        <v>0</v>
      </c>
      <c r="BW15" s="181">
        <v>0</v>
      </c>
      <c r="BX15" s="181">
        <v>0</v>
      </c>
      <c r="BY15" s="181">
        <v>0</v>
      </c>
      <c r="BZ15" s="181">
        <v>0</v>
      </c>
      <c r="CA15" s="181">
        <v>0</v>
      </c>
      <c r="CB15" s="181">
        <v>0</v>
      </c>
      <c r="CC15" s="181">
        <v>0</v>
      </c>
      <c r="CD15" s="181">
        <v>0</v>
      </c>
      <c r="CE15" s="181">
        <v>0</v>
      </c>
      <c r="CF15" s="181">
        <v>0</v>
      </c>
      <c r="CG15" s="181">
        <v>0</v>
      </c>
      <c r="CH15" s="181">
        <v>0</v>
      </c>
      <c r="CK15" s="181">
        <v>0</v>
      </c>
      <c r="CL15" s="181">
        <v>0</v>
      </c>
      <c r="CM15" s="181">
        <v>0</v>
      </c>
      <c r="CN15" s="181">
        <v>0</v>
      </c>
      <c r="CO15" s="181">
        <v>0</v>
      </c>
      <c r="CP15" s="181">
        <v>0</v>
      </c>
      <c r="CQ15" s="181">
        <v>0</v>
      </c>
      <c r="CR15" s="181">
        <v>0</v>
      </c>
      <c r="CS15" s="181">
        <v>0</v>
      </c>
      <c r="CT15" s="181">
        <v>0</v>
      </c>
      <c r="CU15" s="181">
        <v>0</v>
      </c>
      <c r="CV15" s="181">
        <v>0</v>
      </c>
      <c r="CW15" s="181">
        <v>0</v>
      </c>
      <c r="CY15" s="181">
        <v>1</v>
      </c>
      <c r="CZ15" s="181">
        <v>1</v>
      </c>
      <c r="DA15" s="181">
        <v>1</v>
      </c>
      <c r="DB15" s="181">
        <v>1</v>
      </c>
      <c r="DC15" s="181">
        <v>1</v>
      </c>
      <c r="DD15" s="181">
        <v>1</v>
      </c>
      <c r="DE15" s="181">
        <v>1</v>
      </c>
      <c r="DF15" s="181">
        <v>1</v>
      </c>
      <c r="DG15" s="181">
        <v>1</v>
      </c>
      <c r="DH15" s="181">
        <v>1</v>
      </c>
      <c r="DI15" s="181">
        <v>1</v>
      </c>
      <c r="DJ15" s="181">
        <v>1</v>
      </c>
      <c r="DK15" s="181">
        <v>1</v>
      </c>
    </row>
    <row r="16" spans="1:115" hidden="1" x14ac:dyDescent="0.2">
      <c r="A16" s="206"/>
      <c r="B16" s="207"/>
      <c r="C16" s="207"/>
      <c r="D16" s="208"/>
      <c r="E16" s="217"/>
      <c r="F16" s="218"/>
      <c r="G16" s="219"/>
      <c r="H16" s="218"/>
      <c r="I16" s="218"/>
      <c r="J16" s="219"/>
      <c r="K16" s="218"/>
      <c r="L16" s="218"/>
      <c r="M16" s="219"/>
      <c r="N16" s="218"/>
      <c r="O16" s="218"/>
      <c r="P16" s="219"/>
      <c r="Q16" s="218"/>
      <c r="R16" s="218"/>
      <c r="S16" s="219"/>
      <c r="T16" s="218"/>
      <c r="U16" s="218"/>
      <c r="V16" s="219"/>
      <c r="W16" s="218"/>
      <c r="X16" s="218"/>
      <c r="Y16" s="219"/>
      <c r="Z16" s="218"/>
      <c r="AA16" s="218"/>
      <c r="AB16" s="219"/>
      <c r="AC16" s="218"/>
      <c r="AD16" s="218"/>
      <c r="AE16" s="219"/>
      <c r="AF16" s="218"/>
      <c r="AG16" s="218"/>
      <c r="AH16" s="219"/>
      <c r="AI16" s="218"/>
      <c r="AJ16" s="218"/>
      <c r="AK16" s="219"/>
      <c r="AL16" s="218"/>
      <c r="AM16" s="218"/>
      <c r="AN16" s="219"/>
      <c r="AO16" s="212"/>
      <c r="AP16" s="212"/>
      <c r="AQ16" s="220">
        <v>0</v>
      </c>
      <c r="AR16" s="220">
        <v>0</v>
      </c>
      <c r="AS16" s="214">
        <v>4</v>
      </c>
      <c r="AT16" s="215">
        <v>0</v>
      </c>
      <c r="AW16" s="216">
        <v>0</v>
      </c>
      <c r="AX16" s="215">
        <v>-1</v>
      </c>
      <c r="AY16" s="181">
        <v>0</v>
      </c>
      <c r="AZ16" s="181">
        <v>0</v>
      </c>
      <c r="BA16" s="181">
        <v>0</v>
      </c>
      <c r="BB16" s="181">
        <v>0</v>
      </c>
      <c r="BC16" s="181">
        <v>0</v>
      </c>
      <c r="BD16" s="181">
        <v>0</v>
      </c>
      <c r="BE16" s="181">
        <v>0</v>
      </c>
      <c r="BF16" s="181">
        <v>0</v>
      </c>
      <c r="BG16" s="181">
        <v>0</v>
      </c>
      <c r="BH16" s="181">
        <v>0</v>
      </c>
      <c r="BI16" s="181">
        <v>0</v>
      </c>
      <c r="BJ16" s="181">
        <v>0</v>
      </c>
      <c r="BK16" s="181">
        <v>0</v>
      </c>
      <c r="BL16" s="181">
        <v>0</v>
      </c>
      <c r="BM16" s="181">
        <v>0</v>
      </c>
      <c r="BN16" s="181">
        <v>0</v>
      </c>
      <c r="BO16" s="181">
        <v>0</v>
      </c>
      <c r="BP16" s="181">
        <v>0</v>
      </c>
      <c r="BQ16" s="181">
        <v>0</v>
      </c>
      <c r="BR16" s="181">
        <v>0</v>
      </c>
      <c r="BS16" s="181">
        <v>0</v>
      </c>
      <c r="BT16" s="181">
        <v>0</v>
      </c>
      <c r="BU16" s="181">
        <v>0</v>
      </c>
      <c r="BV16" s="181">
        <v>0</v>
      </c>
      <c r="BW16" s="181">
        <v>0</v>
      </c>
      <c r="BX16" s="181">
        <v>0</v>
      </c>
      <c r="BY16" s="181">
        <v>0</v>
      </c>
      <c r="BZ16" s="181">
        <v>0</v>
      </c>
      <c r="CA16" s="181">
        <v>0</v>
      </c>
      <c r="CB16" s="181">
        <v>0</v>
      </c>
      <c r="CC16" s="181">
        <v>0</v>
      </c>
      <c r="CD16" s="181">
        <v>0</v>
      </c>
      <c r="CE16" s="181">
        <v>0</v>
      </c>
      <c r="CF16" s="181">
        <v>0</v>
      </c>
      <c r="CG16" s="181">
        <v>0</v>
      </c>
      <c r="CH16" s="181">
        <v>0</v>
      </c>
      <c r="CK16" s="181">
        <v>0</v>
      </c>
      <c r="CL16" s="181">
        <v>0</v>
      </c>
      <c r="CM16" s="181">
        <v>0</v>
      </c>
      <c r="CN16" s="181">
        <v>0</v>
      </c>
      <c r="CO16" s="181">
        <v>0</v>
      </c>
      <c r="CP16" s="181">
        <v>0</v>
      </c>
      <c r="CQ16" s="181">
        <v>0</v>
      </c>
      <c r="CR16" s="181">
        <v>0</v>
      </c>
      <c r="CS16" s="181">
        <v>0</v>
      </c>
      <c r="CT16" s="181">
        <v>0</v>
      </c>
      <c r="CU16" s="181">
        <v>0</v>
      </c>
      <c r="CV16" s="181">
        <v>0</v>
      </c>
      <c r="CW16" s="181">
        <v>0</v>
      </c>
      <c r="CY16" s="181">
        <v>1</v>
      </c>
      <c r="CZ16" s="181">
        <v>1</v>
      </c>
      <c r="DA16" s="181">
        <v>1</v>
      </c>
      <c r="DB16" s="181">
        <v>1</v>
      </c>
      <c r="DC16" s="181">
        <v>1</v>
      </c>
      <c r="DD16" s="181">
        <v>1</v>
      </c>
      <c r="DE16" s="181">
        <v>1</v>
      </c>
      <c r="DF16" s="181">
        <v>1</v>
      </c>
      <c r="DG16" s="181">
        <v>1</v>
      </c>
      <c r="DH16" s="181">
        <v>1</v>
      </c>
      <c r="DI16" s="181">
        <v>1</v>
      </c>
      <c r="DJ16" s="181">
        <v>1</v>
      </c>
      <c r="DK16" s="181">
        <v>1</v>
      </c>
    </row>
    <row r="17" spans="1:115" hidden="1" x14ac:dyDescent="0.2">
      <c r="A17" s="206"/>
      <c r="B17" s="207"/>
      <c r="C17" s="207"/>
      <c r="D17" s="208"/>
      <c r="E17" s="217"/>
      <c r="F17" s="218"/>
      <c r="G17" s="219"/>
      <c r="H17" s="218"/>
      <c r="I17" s="218"/>
      <c r="J17" s="219"/>
      <c r="K17" s="218"/>
      <c r="L17" s="218"/>
      <c r="M17" s="219"/>
      <c r="N17" s="218"/>
      <c r="O17" s="218"/>
      <c r="P17" s="219"/>
      <c r="Q17" s="218"/>
      <c r="R17" s="218"/>
      <c r="S17" s="219"/>
      <c r="T17" s="218"/>
      <c r="U17" s="218"/>
      <c r="V17" s="219"/>
      <c r="W17" s="218"/>
      <c r="X17" s="218"/>
      <c r="Y17" s="219"/>
      <c r="Z17" s="218"/>
      <c r="AA17" s="218"/>
      <c r="AB17" s="219"/>
      <c r="AC17" s="218"/>
      <c r="AD17" s="218"/>
      <c r="AE17" s="219"/>
      <c r="AF17" s="218"/>
      <c r="AG17" s="218"/>
      <c r="AH17" s="219"/>
      <c r="AI17" s="218"/>
      <c r="AJ17" s="218"/>
      <c r="AK17" s="219"/>
      <c r="AL17" s="218"/>
      <c r="AM17" s="218"/>
      <c r="AN17" s="219"/>
      <c r="AO17" s="212"/>
      <c r="AP17" s="212"/>
      <c r="AQ17" s="220">
        <v>0</v>
      </c>
      <c r="AR17" s="220">
        <v>0</v>
      </c>
      <c r="AS17" s="214">
        <v>4</v>
      </c>
      <c r="AT17" s="215">
        <v>0</v>
      </c>
      <c r="AW17" s="216">
        <v>0</v>
      </c>
      <c r="AX17" s="215">
        <v>-1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81">
        <v>0</v>
      </c>
      <c r="BH17" s="181">
        <v>0</v>
      </c>
      <c r="BI17" s="181">
        <v>0</v>
      </c>
      <c r="BJ17" s="181">
        <v>0</v>
      </c>
      <c r="BK17" s="181">
        <v>0</v>
      </c>
      <c r="BL17" s="181">
        <v>0</v>
      </c>
      <c r="BM17" s="181">
        <v>0</v>
      </c>
      <c r="BN17" s="181">
        <v>0</v>
      </c>
      <c r="BO17" s="181">
        <v>0</v>
      </c>
      <c r="BP17" s="181">
        <v>0</v>
      </c>
      <c r="BQ17" s="181">
        <v>0</v>
      </c>
      <c r="BR17" s="181">
        <v>0</v>
      </c>
      <c r="BS17" s="181">
        <v>0</v>
      </c>
      <c r="BT17" s="181">
        <v>0</v>
      </c>
      <c r="BU17" s="181">
        <v>0</v>
      </c>
      <c r="BV17" s="181">
        <v>0</v>
      </c>
      <c r="BW17" s="181">
        <v>0</v>
      </c>
      <c r="BX17" s="181">
        <v>0</v>
      </c>
      <c r="BY17" s="181">
        <v>0</v>
      </c>
      <c r="BZ17" s="181">
        <v>0</v>
      </c>
      <c r="CA17" s="181">
        <v>0</v>
      </c>
      <c r="CB17" s="181">
        <v>0</v>
      </c>
      <c r="CC17" s="181">
        <v>0</v>
      </c>
      <c r="CD17" s="181">
        <v>0</v>
      </c>
      <c r="CE17" s="181">
        <v>0</v>
      </c>
      <c r="CF17" s="181">
        <v>0</v>
      </c>
      <c r="CG17" s="181">
        <v>0</v>
      </c>
      <c r="CH17" s="181">
        <v>0</v>
      </c>
      <c r="CK17" s="181">
        <v>0</v>
      </c>
      <c r="CL17" s="181">
        <v>0</v>
      </c>
      <c r="CM17" s="181">
        <v>0</v>
      </c>
      <c r="CN17" s="181">
        <v>0</v>
      </c>
      <c r="CO17" s="181">
        <v>0</v>
      </c>
      <c r="CP17" s="181">
        <v>0</v>
      </c>
      <c r="CQ17" s="181">
        <v>0</v>
      </c>
      <c r="CR17" s="181">
        <v>0</v>
      </c>
      <c r="CS17" s="181">
        <v>0</v>
      </c>
      <c r="CT17" s="181">
        <v>0</v>
      </c>
      <c r="CU17" s="181">
        <v>0</v>
      </c>
      <c r="CV17" s="181">
        <v>0</v>
      </c>
      <c r="CW17" s="181">
        <v>0</v>
      </c>
      <c r="CY17" s="181">
        <v>1</v>
      </c>
      <c r="CZ17" s="181">
        <v>1</v>
      </c>
      <c r="DA17" s="181">
        <v>1</v>
      </c>
      <c r="DB17" s="181">
        <v>1</v>
      </c>
      <c r="DC17" s="181">
        <v>1</v>
      </c>
      <c r="DD17" s="181">
        <v>1</v>
      </c>
      <c r="DE17" s="181">
        <v>1</v>
      </c>
      <c r="DF17" s="181">
        <v>1</v>
      </c>
      <c r="DG17" s="181">
        <v>1</v>
      </c>
      <c r="DH17" s="181">
        <v>1</v>
      </c>
      <c r="DI17" s="181">
        <v>1</v>
      </c>
      <c r="DJ17" s="181">
        <v>1</v>
      </c>
      <c r="DK17" s="181">
        <v>1</v>
      </c>
    </row>
    <row r="18" spans="1:115" hidden="1" x14ac:dyDescent="0.2">
      <c r="A18" s="206"/>
      <c r="B18" s="207"/>
      <c r="C18" s="207"/>
      <c r="D18" s="208"/>
      <c r="E18" s="217"/>
      <c r="F18" s="218"/>
      <c r="G18" s="219"/>
      <c r="H18" s="218"/>
      <c r="I18" s="218"/>
      <c r="J18" s="219"/>
      <c r="K18" s="218"/>
      <c r="L18" s="218"/>
      <c r="M18" s="219"/>
      <c r="N18" s="218"/>
      <c r="O18" s="218"/>
      <c r="P18" s="219"/>
      <c r="Q18" s="218"/>
      <c r="R18" s="218"/>
      <c r="S18" s="219"/>
      <c r="T18" s="218"/>
      <c r="U18" s="218"/>
      <c r="V18" s="219"/>
      <c r="W18" s="218"/>
      <c r="X18" s="218"/>
      <c r="Y18" s="219"/>
      <c r="Z18" s="218"/>
      <c r="AA18" s="218"/>
      <c r="AB18" s="219"/>
      <c r="AC18" s="218"/>
      <c r="AD18" s="218"/>
      <c r="AE18" s="219"/>
      <c r="AF18" s="218"/>
      <c r="AG18" s="218"/>
      <c r="AH18" s="219"/>
      <c r="AI18" s="218"/>
      <c r="AJ18" s="218"/>
      <c r="AK18" s="219"/>
      <c r="AL18" s="218"/>
      <c r="AM18" s="218"/>
      <c r="AN18" s="219"/>
      <c r="AO18" s="212"/>
      <c r="AP18" s="212"/>
      <c r="AQ18" s="220">
        <v>0</v>
      </c>
      <c r="AR18" s="220">
        <v>0</v>
      </c>
      <c r="AS18" s="214">
        <v>4</v>
      </c>
      <c r="AT18" s="215">
        <v>0</v>
      </c>
      <c r="AW18" s="216">
        <v>0</v>
      </c>
      <c r="AX18" s="215">
        <v>-1</v>
      </c>
      <c r="AY18" s="181">
        <v>0</v>
      </c>
      <c r="AZ18" s="181">
        <v>0</v>
      </c>
      <c r="BA18" s="181">
        <v>0</v>
      </c>
      <c r="BB18" s="181">
        <v>0</v>
      </c>
      <c r="BC18" s="181">
        <v>0</v>
      </c>
      <c r="BD18" s="181">
        <v>0</v>
      </c>
      <c r="BE18" s="181">
        <v>0</v>
      </c>
      <c r="BF18" s="181">
        <v>0</v>
      </c>
      <c r="BG18" s="181">
        <v>0</v>
      </c>
      <c r="BH18" s="181">
        <v>0</v>
      </c>
      <c r="BI18" s="181">
        <v>0</v>
      </c>
      <c r="BJ18" s="181">
        <v>0</v>
      </c>
      <c r="BK18" s="181">
        <v>0</v>
      </c>
      <c r="BL18" s="181">
        <v>0</v>
      </c>
      <c r="BM18" s="181">
        <v>0</v>
      </c>
      <c r="BN18" s="181">
        <v>0</v>
      </c>
      <c r="BO18" s="181">
        <v>0</v>
      </c>
      <c r="BP18" s="181">
        <v>0</v>
      </c>
      <c r="BQ18" s="181">
        <v>0</v>
      </c>
      <c r="BR18" s="181">
        <v>0</v>
      </c>
      <c r="BS18" s="181">
        <v>0</v>
      </c>
      <c r="BT18" s="181">
        <v>0</v>
      </c>
      <c r="BU18" s="181">
        <v>0</v>
      </c>
      <c r="BV18" s="181">
        <v>0</v>
      </c>
      <c r="BW18" s="181">
        <v>0</v>
      </c>
      <c r="BX18" s="181">
        <v>0</v>
      </c>
      <c r="BY18" s="181">
        <v>0</v>
      </c>
      <c r="BZ18" s="181">
        <v>0</v>
      </c>
      <c r="CA18" s="181">
        <v>0</v>
      </c>
      <c r="CB18" s="181">
        <v>0</v>
      </c>
      <c r="CC18" s="181">
        <v>0</v>
      </c>
      <c r="CD18" s="181">
        <v>0</v>
      </c>
      <c r="CE18" s="181">
        <v>0</v>
      </c>
      <c r="CF18" s="181">
        <v>0</v>
      </c>
      <c r="CG18" s="181">
        <v>0</v>
      </c>
      <c r="CH18" s="181">
        <v>0</v>
      </c>
      <c r="CK18" s="181">
        <v>0</v>
      </c>
      <c r="CL18" s="181">
        <v>0</v>
      </c>
      <c r="CM18" s="181">
        <v>0</v>
      </c>
      <c r="CN18" s="181">
        <v>0</v>
      </c>
      <c r="CO18" s="181">
        <v>0</v>
      </c>
      <c r="CP18" s="181">
        <v>0</v>
      </c>
      <c r="CQ18" s="181">
        <v>0</v>
      </c>
      <c r="CR18" s="181">
        <v>0</v>
      </c>
      <c r="CS18" s="181">
        <v>0</v>
      </c>
      <c r="CT18" s="181">
        <v>0</v>
      </c>
      <c r="CU18" s="181">
        <v>0</v>
      </c>
      <c r="CV18" s="181">
        <v>0</v>
      </c>
      <c r="CW18" s="181">
        <v>0</v>
      </c>
      <c r="CY18" s="181">
        <v>1</v>
      </c>
      <c r="CZ18" s="181">
        <v>1</v>
      </c>
      <c r="DA18" s="181">
        <v>1</v>
      </c>
      <c r="DB18" s="181">
        <v>1</v>
      </c>
      <c r="DC18" s="181">
        <v>1</v>
      </c>
      <c r="DD18" s="181">
        <v>1</v>
      </c>
      <c r="DE18" s="181">
        <v>1</v>
      </c>
      <c r="DF18" s="181">
        <v>1</v>
      </c>
      <c r="DG18" s="181">
        <v>1</v>
      </c>
      <c r="DH18" s="181">
        <v>1</v>
      </c>
      <c r="DI18" s="181">
        <v>1</v>
      </c>
      <c r="DJ18" s="181">
        <v>1</v>
      </c>
      <c r="DK18" s="181">
        <v>1</v>
      </c>
    </row>
    <row r="19" spans="1:115" hidden="1" x14ac:dyDescent="0.2">
      <c r="A19" s="206"/>
      <c r="B19" s="207"/>
      <c r="C19" s="207"/>
      <c r="D19" s="208"/>
      <c r="E19" s="217"/>
      <c r="F19" s="218"/>
      <c r="G19" s="219"/>
      <c r="H19" s="218"/>
      <c r="I19" s="218"/>
      <c r="J19" s="219"/>
      <c r="K19" s="218"/>
      <c r="L19" s="218"/>
      <c r="M19" s="219"/>
      <c r="N19" s="218"/>
      <c r="O19" s="218"/>
      <c r="P19" s="219"/>
      <c r="Q19" s="218"/>
      <c r="R19" s="218"/>
      <c r="S19" s="219"/>
      <c r="T19" s="218"/>
      <c r="U19" s="218"/>
      <c r="V19" s="219"/>
      <c r="W19" s="218"/>
      <c r="X19" s="218"/>
      <c r="Y19" s="219"/>
      <c r="Z19" s="218"/>
      <c r="AA19" s="218"/>
      <c r="AB19" s="219"/>
      <c r="AC19" s="218"/>
      <c r="AD19" s="218"/>
      <c r="AE19" s="219"/>
      <c r="AF19" s="218"/>
      <c r="AG19" s="218"/>
      <c r="AH19" s="219"/>
      <c r="AI19" s="218"/>
      <c r="AJ19" s="218"/>
      <c r="AK19" s="219"/>
      <c r="AL19" s="218"/>
      <c r="AM19" s="218"/>
      <c r="AN19" s="219"/>
      <c r="AO19" s="212"/>
      <c r="AP19" s="212"/>
      <c r="AQ19" s="220">
        <v>0</v>
      </c>
      <c r="AR19" s="220">
        <v>0</v>
      </c>
      <c r="AS19" s="214">
        <v>4</v>
      </c>
      <c r="AT19" s="215">
        <v>0</v>
      </c>
      <c r="AW19" s="216">
        <v>0</v>
      </c>
      <c r="AX19" s="215">
        <v>-1</v>
      </c>
      <c r="AY19" s="181">
        <v>0</v>
      </c>
      <c r="AZ19" s="181">
        <v>0</v>
      </c>
      <c r="BA19" s="181">
        <v>0</v>
      </c>
      <c r="BB19" s="181">
        <v>0</v>
      </c>
      <c r="BC19" s="181">
        <v>0</v>
      </c>
      <c r="BD19" s="181">
        <v>0</v>
      </c>
      <c r="BE19" s="181">
        <v>0</v>
      </c>
      <c r="BF19" s="181">
        <v>0</v>
      </c>
      <c r="BG19" s="181">
        <v>0</v>
      </c>
      <c r="BH19" s="181">
        <v>0</v>
      </c>
      <c r="BI19" s="181">
        <v>0</v>
      </c>
      <c r="BJ19" s="181">
        <v>0</v>
      </c>
      <c r="BK19" s="181">
        <v>0</v>
      </c>
      <c r="BL19" s="181">
        <v>0</v>
      </c>
      <c r="BM19" s="181">
        <v>0</v>
      </c>
      <c r="BN19" s="181">
        <v>0</v>
      </c>
      <c r="BO19" s="181">
        <v>0</v>
      </c>
      <c r="BP19" s="181">
        <v>0</v>
      </c>
      <c r="BQ19" s="181">
        <v>0</v>
      </c>
      <c r="BR19" s="181">
        <v>0</v>
      </c>
      <c r="BS19" s="181">
        <v>0</v>
      </c>
      <c r="BT19" s="181">
        <v>0</v>
      </c>
      <c r="BU19" s="181">
        <v>0</v>
      </c>
      <c r="BV19" s="181">
        <v>0</v>
      </c>
      <c r="BW19" s="181">
        <v>0</v>
      </c>
      <c r="BX19" s="181">
        <v>0</v>
      </c>
      <c r="BY19" s="181">
        <v>0</v>
      </c>
      <c r="BZ19" s="181">
        <v>0</v>
      </c>
      <c r="CA19" s="181">
        <v>0</v>
      </c>
      <c r="CB19" s="181">
        <v>0</v>
      </c>
      <c r="CC19" s="181">
        <v>0</v>
      </c>
      <c r="CD19" s="181">
        <v>0</v>
      </c>
      <c r="CE19" s="181">
        <v>0</v>
      </c>
      <c r="CF19" s="181">
        <v>0</v>
      </c>
      <c r="CG19" s="181">
        <v>0</v>
      </c>
      <c r="CH19" s="181">
        <v>0</v>
      </c>
      <c r="CK19" s="181">
        <v>0</v>
      </c>
      <c r="CL19" s="181">
        <v>0</v>
      </c>
      <c r="CM19" s="181">
        <v>0</v>
      </c>
      <c r="CN19" s="181">
        <v>0</v>
      </c>
      <c r="CO19" s="181">
        <v>0</v>
      </c>
      <c r="CP19" s="181">
        <v>0</v>
      </c>
      <c r="CQ19" s="181">
        <v>0</v>
      </c>
      <c r="CR19" s="181">
        <v>0</v>
      </c>
      <c r="CS19" s="181">
        <v>0</v>
      </c>
      <c r="CT19" s="181">
        <v>0</v>
      </c>
      <c r="CU19" s="181">
        <v>0</v>
      </c>
      <c r="CV19" s="181">
        <v>0</v>
      </c>
      <c r="CW19" s="181">
        <v>0</v>
      </c>
      <c r="CY19" s="181">
        <v>1</v>
      </c>
      <c r="CZ19" s="181">
        <v>1</v>
      </c>
      <c r="DA19" s="181">
        <v>1</v>
      </c>
      <c r="DB19" s="181">
        <v>1</v>
      </c>
      <c r="DC19" s="181">
        <v>1</v>
      </c>
      <c r="DD19" s="181">
        <v>1</v>
      </c>
      <c r="DE19" s="181">
        <v>1</v>
      </c>
      <c r="DF19" s="181">
        <v>1</v>
      </c>
      <c r="DG19" s="181">
        <v>1</v>
      </c>
      <c r="DH19" s="181">
        <v>1</v>
      </c>
      <c r="DI19" s="181">
        <v>1</v>
      </c>
      <c r="DJ19" s="181">
        <v>1</v>
      </c>
      <c r="DK19" s="181">
        <v>1</v>
      </c>
    </row>
    <row r="20" spans="1:115" hidden="1" x14ac:dyDescent="0.2">
      <c r="A20" s="206"/>
      <c r="B20" s="207"/>
      <c r="C20" s="207"/>
      <c r="D20" s="208"/>
      <c r="E20" s="217"/>
      <c r="F20" s="218"/>
      <c r="G20" s="219"/>
      <c r="H20" s="218"/>
      <c r="I20" s="218"/>
      <c r="J20" s="219"/>
      <c r="K20" s="218"/>
      <c r="L20" s="218"/>
      <c r="M20" s="219"/>
      <c r="N20" s="218"/>
      <c r="O20" s="218"/>
      <c r="P20" s="219"/>
      <c r="Q20" s="218"/>
      <c r="R20" s="218"/>
      <c r="S20" s="219"/>
      <c r="T20" s="218"/>
      <c r="U20" s="218"/>
      <c r="V20" s="219"/>
      <c r="W20" s="218"/>
      <c r="X20" s="218"/>
      <c r="Y20" s="219"/>
      <c r="Z20" s="218"/>
      <c r="AA20" s="218"/>
      <c r="AB20" s="219"/>
      <c r="AC20" s="218"/>
      <c r="AD20" s="218"/>
      <c r="AE20" s="219"/>
      <c r="AF20" s="218"/>
      <c r="AG20" s="218"/>
      <c r="AH20" s="219"/>
      <c r="AI20" s="218"/>
      <c r="AJ20" s="218"/>
      <c r="AK20" s="219"/>
      <c r="AL20" s="218"/>
      <c r="AM20" s="218"/>
      <c r="AN20" s="219"/>
      <c r="AO20" s="212"/>
      <c r="AP20" s="212"/>
      <c r="AQ20" s="220">
        <v>0</v>
      </c>
      <c r="AR20" s="220">
        <v>0</v>
      </c>
      <c r="AS20" s="214">
        <v>4</v>
      </c>
      <c r="AT20" s="215">
        <v>0</v>
      </c>
      <c r="AW20" s="216">
        <v>0</v>
      </c>
      <c r="AX20" s="215">
        <v>-1</v>
      </c>
      <c r="AY20" s="181">
        <v>0</v>
      </c>
      <c r="AZ20" s="181">
        <v>0</v>
      </c>
      <c r="BA20" s="181">
        <v>0</v>
      </c>
      <c r="BB20" s="181">
        <v>0</v>
      </c>
      <c r="BC20" s="181">
        <v>0</v>
      </c>
      <c r="BD20" s="181">
        <v>0</v>
      </c>
      <c r="BE20" s="181">
        <v>0</v>
      </c>
      <c r="BF20" s="181">
        <v>0</v>
      </c>
      <c r="BG20" s="181">
        <v>0</v>
      </c>
      <c r="BH20" s="181">
        <v>0</v>
      </c>
      <c r="BI20" s="181">
        <v>0</v>
      </c>
      <c r="BJ20" s="181">
        <v>0</v>
      </c>
      <c r="BK20" s="181">
        <v>0</v>
      </c>
      <c r="BL20" s="181">
        <v>0</v>
      </c>
      <c r="BM20" s="181">
        <v>0</v>
      </c>
      <c r="BN20" s="181">
        <v>0</v>
      </c>
      <c r="BO20" s="181">
        <v>0</v>
      </c>
      <c r="BP20" s="181">
        <v>0</v>
      </c>
      <c r="BQ20" s="181">
        <v>0</v>
      </c>
      <c r="BR20" s="181">
        <v>0</v>
      </c>
      <c r="BS20" s="181">
        <v>0</v>
      </c>
      <c r="BT20" s="181">
        <v>0</v>
      </c>
      <c r="BU20" s="181">
        <v>0</v>
      </c>
      <c r="BV20" s="181">
        <v>0</v>
      </c>
      <c r="BW20" s="181">
        <v>0</v>
      </c>
      <c r="BX20" s="181">
        <v>0</v>
      </c>
      <c r="BY20" s="181">
        <v>0</v>
      </c>
      <c r="BZ20" s="181">
        <v>0</v>
      </c>
      <c r="CA20" s="181">
        <v>0</v>
      </c>
      <c r="CB20" s="181">
        <v>0</v>
      </c>
      <c r="CC20" s="181">
        <v>0</v>
      </c>
      <c r="CD20" s="181">
        <v>0</v>
      </c>
      <c r="CE20" s="181">
        <v>0</v>
      </c>
      <c r="CF20" s="181">
        <v>0</v>
      </c>
      <c r="CG20" s="181">
        <v>0</v>
      </c>
      <c r="CH20" s="181">
        <v>0</v>
      </c>
      <c r="CK20" s="181">
        <v>0</v>
      </c>
      <c r="CL20" s="181">
        <v>0</v>
      </c>
      <c r="CM20" s="181">
        <v>0</v>
      </c>
      <c r="CN20" s="181">
        <v>0</v>
      </c>
      <c r="CO20" s="181">
        <v>0</v>
      </c>
      <c r="CP20" s="181">
        <v>0</v>
      </c>
      <c r="CQ20" s="181">
        <v>0</v>
      </c>
      <c r="CR20" s="181">
        <v>0</v>
      </c>
      <c r="CS20" s="181">
        <v>0</v>
      </c>
      <c r="CT20" s="181">
        <v>0</v>
      </c>
      <c r="CU20" s="181">
        <v>0</v>
      </c>
      <c r="CV20" s="181">
        <v>0</v>
      </c>
      <c r="CW20" s="181">
        <v>0</v>
      </c>
      <c r="CY20" s="181">
        <v>1</v>
      </c>
      <c r="CZ20" s="181">
        <v>1</v>
      </c>
      <c r="DA20" s="181">
        <v>1</v>
      </c>
      <c r="DB20" s="181">
        <v>1</v>
      </c>
      <c r="DC20" s="181">
        <v>1</v>
      </c>
      <c r="DD20" s="181">
        <v>1</v>
      </c>
      <c r="DE20" s="181">
        <v>1</v>
      </c>
      <c r="DF20" s="181">
        <v>1</v>
      </c>
      <c r="DG20" s="181">
        <v>1</v>
      </c>
      <c r="DH20" s="181">
        <v>1</v>
      </c>
      <c r="DI20" s="181">
        <v>1</v>
      </c>
      <c r="DJ20" s="181">
        <v>1</v>
      </c>
      <c r="DK20" s="181">
        <v>1</v>
      </c>
    </row>
    <row r="21" spans="1:115" ht="15.75" x14ac:dyDescent="0.25">
      <c r="A21" s="187"/>
      <c r="B21" s="183"/>
      <c r="C21" s="183"/>
      <c r="D21" s="204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4"/>
      <c r="AG21" s="223"/>
      <c r="AH21" s="223"/>
      <c r="AI21" s="223"/>
      <c r="AJ21" s="223"/>
      <c r="AK21" s="223"/>
      <c r="AL21" s="223"/>
      <c r="AM21" s="223"/>
      <c r="AN21" s="223"/>
      <c r="AO21" s="183"/>
      <c r="AP21" s="183"/>
      <c r="AQ21" s="184"/>
      <c r="AR21" s="185"/>
      <c r="AS21" s="186"/>
    </row>
    <row r="22" spans="1:115" ht="16.5" thickBot="1" x14ac:dyDescent="0.3">
      <c r="A22" s="187" t="s">
        <v>92</v>
      </c>
      <c r="B22" s="183"/>
      <c r="C22" s="183"/>
      <c r="D22" s="204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4"/>
      <c r="AG22" s="223"/>
      <c r="AH22" s="223"/>
      <c r="AI22" s="223"/>
      <c r="AJ22" s="223"/>
      <c r="AK22" s="223"/>
      <c r="AL22" s="223"/>
      <c r="AM22" s="223"/>
      <c r="AN22" s="223"/>
      <c r="AO22" s="183"/>
      <c r="AP22" s="183"/>
      <c r="AQ22" s="184"/>
      <c r="AR22" s="185"/>
      <c r="AS22" s="186"/>
      <c r="AY22" s="181">
        <v>0</v>
      </c>
      <c r="AZ22" s="181">
        <v>0</v>
      </c>
      <c r="BA22" s="181">
        <v>0</v>
      </c>
      <c r="BB22" s="181">
        <v>0</v>
      </c>
      <c r="BC22" s="181">
        <v>0</v>
      </c>
      <c r="BD22" s="181">
        <v>0</v>
      </c>
      <c r="BE22" s="181">
        <v>110</v>
      </c>
      <c r="BF22" s="181">
        <v>110</v>
      </c>
      <c r="BG22" s="181">
        <v>110</v>
      </c>
      <c r="BH22" s="181">
        <v>105</v>
      </c>
      <c r="BI22" s="181">
        <v>105</v>
      </c>
      <c r="BJ22" s="181">
        <v>105</v>
      </c>
      <c r="BK22" s="181">
        <v>100</v>
      </c>
      <c r="BL22" s="181">
        <v>100</v>
      </c>
      <c r="BM22" s="181">
        <v>100</v>
      </c>
      <c r="BN22" s="181">
        <v>95</v>
      </c>
      <c r="BO22" s="181">
        <v>95</v>
      </c>
      <c r="BP22" s="181">
        <v>95</v>
      </c>
      <c r="BQ22" s="181">
        <v>100</v>
      </c>
      <c r="BR22" s="181">
        <v>100</v>
      </c>
      <c r="BS22" s="181">
        <v>100</v>
      </c>
      <c r="BT22" s="181">
        <v>95</v>
      </c>
      <c r="BU22" s="181">
        <v>95</v>
      </c>
      <c r="BV22" s="181">
        <v>95</v>
      </c>
      <c r="BW22" s="181">
        <v>85</v>
      </c>
      <c r="BX22" s="181">
        <v>85</v>
      </c>
      <c r="BY22" s="181">
        <v>85</v>
      </c>
      <c r="BZ22" s="181">
        <v>80</v>
      </c>
      <c r="CA22" s="181">
        <v>80</v>
      </c>
      <c r="CB22" s="181">
        <v>80</v>
      </c>
      <c r="CC22" s="181">
        <v>70</v>
      </c>
      <c r="CD22" s="181">
        <v>70</v>
      </c>
      <c r="CE22" s="181">
        <v>70</v>
      </c>
      <c r="CF22" s="181">
        <v>60</v>
      </c>
      <c r="CG22" s="181">
        <v>60</v>
      </c>
      <c r="CH22" s="181">
        <v>60</v>
      </c>
    </row>
    <row r="23" spans="1:115" ht="14.25" customHeight="1" thickBot="1" x14ac:dyDescent="0.3">
      <c r="A23" s="188" t="s">
        <v>22</v>
      </c>
      <c r="B23" s="188" t="s">
        <v>83</v>
      </c>
      <c r="C23" s="188" t="s">
        <v>84</v>
      </c>
      <c r="D23" s="189"/>
      <c r="E23" s="190">
        <v>100</v>
      </c>
      <c r="F23" s="191">
        <v>100</v>
      </c>
      <c r="G23" s="192">
        <v>100</v>
      </c>
      <c r="H23" s="193">
        <v>110</v>
      </c>
      <c r="I23" s="191">
        <v>110</v>
      </c>
      <c r="J23" s="192">
        <v>110</v>
      </c>
      <c r="K23" s="190">
        <v>120</v>
      </c>
      <c r="L23" s="191">
        <v>120</v>
      </c>
      <c r="M23" s="192">
        <v>120</v>
      </c>
      <c r="N23" s="193">
        <v>125</v>
      </c>
      <c r="O23" s="191">
        <v>125</v>
      </c>
      <c r="P23" s="192">
        <v>125</v>
      </c>
      <c r="Q23" s="190">
        <v>127</v>
      </c>
      <c r="R23" s="191">
        <v>127</v>
      </c>
      <c r="S23" s="192">
        <v>127</v>
      </c>
      <c r="T23" s="193">
        <v>130</v>
      </c>
      <c r="U23" s="191">
        <v>130</v>
      </c>
      <c r="V23" s="192">
        <v>130</v>
      </c>
      <c r="W23" s="190">
        <v>140</v>
      </c>
      <c r="X23" s="191">
        <v>140</v>
      </c>
      <c r="Y23" s="192">
        <v>140</v>
      </c>
      <c r="Z23" s="193">
        <v>124</v>
      </c>
      <c r="AA23" s="191">
        <v>124</v>
      </c>
      <c r="AB23" s="192">
        <v>124</v>
      </c>
      <c r="AC23" s="190">
        <v>150</v>
      </c>
      <c r="AD23" s="191">
        <v>150</v>
      </c>
      <c r="AE23" s="192">
        <v>150</v>
      </c>
      <c r="AF23" s="193"/>
      <c r="AG23" s="191">
        <v>0</v>
      </c>
      <c r="AH23" s="192">
        <v>0</v>
      </c>
      <c r="AI23" s="190"/>
      <c r="AJ23" s="191">
        <v>0</v>
      </c>
      <c r="AK23" s="192">
        <v>0</v>
      </c>
      <c r="AL23" s="190"/>
      <c r="AM23" s="191">
        <v>0</v>
      </c>
      <c r="AN23" s="192">
        <v>0</v>
      </c>
      <c r="AO23" s="186"/>
      <c r="AP23" s="186"/>
      <c r="AQ23" s="194" t="s">
        <v>85</v>
      </c>
      <c r="AR23" s="194"/>
      <c r="AS23" s="194"/>
      <c r="AT23" s="194"/>
      <c r="CK23" s="181">
        <v>0</v>
      </c>
      <c r="CL23" s="181">
        <v>100</v>
      </c>
      <c r="CM23" s="181">
        <v>110</v>
      </c>
      <c r="CN23" s="181">
        <v>120</v>
      </c>
      <c r="CO23" s="181">
        <v>125</v>
      </c>
      <c r="CP23" s="181">
        <v>127</v>
      </c>
      <c r="CQ23" s="181">
        <v>130</v>
      </c>
      <c r="CR23" s="181">
        <v>140</v>
      </c>
      <c r="CS23" s="181">
        <v>124</v>
      </c>
      <c r="CT23" s="181">
        <v>150</v>
      </c>
      <c r="CU23" s="181">
        <v>0</v>
      </c>
      <c r="CV23" s="181">
        <v>0</v>
      </c>
      <c r="CW23" s="181">
        <v>0</v>
      </c>
    </row>
    <row r="24" spans="1:115" x14ac:dyDescent="0.2">
      <c r="A24" s="195"/>
      <c r="B24" s="195"/>
      <c r="C24" s="195"/>
      <c r="D24" s="189"/>
      <c r="E24" s="196"/>
      <c r="F24" s="197"/>
      <c r="G24" s="198"/>
      <c r="H24" s="197"/>
      <c r="I24" s="197"/>
      <c r="J24" s="197"/>
      <c r="K24" s="196"/>
      <c r="L24" s="197"/>
      <c r="M24" s="198"/>
      <c r="N24" s="197"/>
      <c r="O24" s="197"/>
      <c r="P24" s="197"/>
      <c r="Q24" s="196"/>
      <c r="R24" s="197"/>
      <c r="S24" s="198"/>
      <c r="T24" s="197"/>
      <c r="U24" s="197"/>
      <c r="V24" s="197"/>
      <c r="W24" s="196"/>
      <c r="X24" s="197"/>
      <c r="Y24" s="198"/>
      <c r="Z24" s="197"/>
      <c r="AA24" s="197"/>
      <c r="AB24" s="197"/>
      <c r="AC24" s="196"/>
      <c r="AD24" s="197"/>
      <c r="AE24" s="198"/>
      <c r="AF24" s="197"/>
      <c r="AG24" s="197"/>
      <c r="AH24" s="197"/>
      <c r="AI24" s="196"/>
      <c r="AJ24" s="197"/>
      <c r="AK24" s="198"/>
      <c r="AL24" s="196"/>
      <c r="AM24" s="197"/>
      <c r="AN24" s="198"/>
      <c r="AO24" s="186"/>
      <c r="AP24" s="186"/>
      <c r="AQ24" s="199" t="s">
        <v>86</v>
      </c>
      <c r="AR24" s="200" t="s">
        <v>87</v>
      </c>
      <c r="AS24" s="201" t="s">
        <v>88</v>
      </c>
      <c r="AT24" s="202" t="s">
        <v>83</v>
      </c>
      <c r="AW24" s="203" t="s">
        <v>89</v>
      </c>
      <c r="AX24" s="203" t="s">
        <v>90</v>
      </c>
      <c r="CL24" s="181">
        <v>11</v>
      </c>
      <c r="CM24" s="181">
        <v>9</v>
      </c>
      <c r="CN24" s="181">
        <v>7</v>
      </c>
      <c r="CO24" s="181">
        <v>5</v>
      </c>
      <c r="CP24" s="181">
        <v>2</v>
      </c>
      <c r="CQ24" s="181">
        <v>1</v>
      </c>
      <c r="CR24" s="181">
        <v>1</v>
      </c>
      <c r="CS24" s="181">
        <v>0</v>
      </c>
      <c r="CT24" s="181">
        <v>1</v>
      </c>
      <c r="CU24" s="181">
        <v>0</v>
      </c>
      <c r="CV24" s="181">
        <v>0</v>
      </c>
      <c r="CW24" s="181">
        <v>0</v>
      </c>
    </row>
    <row r="25" spans="1:115" x14ac:dyDescent="0.2">
      <c r="B25" s="186"/>
      <c r="C25" s="186"/>
      <c r="D25" s="183"/>
      <c r="E25" s="205">
        <v>11</v>
      </c>
      <c r="F25" s="205"/>
      <c r="G25" s="205"/>
      <c r="H25" s="205">
        <v>9</v>
      </c>
      <c r="I25" s="205"/>
      <c r="J25" s="205"/>
      <c r="K25" s="205">
        <v>7</v>
      </c>
      <c r="L25" s="205"/>
      <c r="M25" s="205"/>
      <c r="N25" s="205">
        <v>5</v>
      </c>
      <c r="O25" s="205"/>
      <c r="P25" s="205"/>
      <c r="Q25" s="205">
        <v>2</v>
      </c>
      <c r="R25" s="205"/>
      <c r="S25" s="205"/>
      <c r="T25" s="205">
        <v>1</v>
      </c>
      <c r="U25" s="205"/>
      <c r="V25" s="205"/>
      <c r="W25" s="205">
        <v>1</v>
      </c>
      <c r="X25" s="205"/>
      <c r="Y25" s="205"/>
      <c r="Z25" s="205">
        <v>0</v>
      </c>
      <c r="AA25" s="205"/>
      <c r="AB25" s="205"/>
      <c r="AC25" s="205">
        <v>1</v>
      </c>
      <c r="AD25" s="205"/>
      <c r="AE25" s="205"/>
      <c r="AF25" s="205">
        <v>0</v>
      </c>
      <c r="AG25" s="205"/>
      <c r="AH25" s="205"/>
      <c r="AI25" s="205">
        <v>0</v>
      </c>
      <c r="AJ25" s="205"/>
      <c r="AK25" s="205"/>
      <c r="AL25" s="205">
        <v>0</v>
      </c>
      <c r="AM25" s="183"/>
      <c r="AN25" s="183"/>
      <c r="AO25" s="183"/>
      <c r="AP25" s="183"/>
      <c r="AQ25" s="184"/>
      <c r="AR25" s="185"/>
      <c r="AS25" s="186"/>
      <c r="CL25" s="181">
        <v>2</v>
      </c>
      <c r="CM25" s="181">
        <v>2</v>
      </c>
      <c r="CN25" s="181">
        <v>2</v>
      </c>
      <c r="CO25" s="181">
        <v>2</v>
      </c>
      <c r="CP25" s="181">
        <v>3</v>
      </c>
      <c r="CQ25" s="181">
        <v>3</v>
      </c>
      <c r="CR25" s="181">
        <v>3</v>
      </c>
      <c r="CS25" s="181">
        <v>3</v>
      </c>
      <c r="CT25" s="181">
        <v>3</v>
      </c>
      <c r="CU25" s="181">
        <v>3</v>
      </c>
      <c r="CV25" s="181">
        <v>3</v>
      </c>
      <c r="CW25" s="181">
        <v>3</v>
      </c>
    </row>
    <row r="26" spans="1:115" x14ac:dyDescent="0.2">
      <c r="A26" s="206">
        <v>11511202450</v>
      </c>
      <c r="B26" s="207" t="s">
        <v>57</v>
      </c>
      <c r="C26" s="207" t="s">
        <v>24</v>
      </c>
      <c r="D26" s="208"/>
      <c r="E26" s="209" t="s">
        <v>91</v>
      </c>
      <c r="F26" s="210"/>
      <c r="G26" s="211"/>
      <c r="H26" s="210" t="s">
        <v>91</v>
      </c>
      <c r="I26" s="210"/>
      <c r="J26" s="211"/>
      <c r="K26" s="210" t="s">
        <v>91</v>
      </c>
      <c r="L26" s="210"/>
      <c r="M26" s="211"/>
      <c r="N26" s="210" t="s">
        <v>91</v>
      </c>
      <c r="O26" s="210"/>
      <c r="P26" s="211"/>
      <c r="Q26" s="210" t="s">
        <v>75</v>
      </c>
      <c r="R26" s="210" t="s">
        <v>91</v>
      </c>
      <c r="S26" s="211"/>
      <c r="T26" s="210" t="s">
        <v>75</v>
      </c>
      <c r="U26" s="210" t="s">
        <v>91</v>
      </c>
      <c r="V26" s="211"/>
      <c r="W26" s="210"/>
      <c r="X26" s="210"/>
      <c r="Y26" s="211"/>
      <c r="Z26" s="210"/>
      <c r="AA26" s="210"/>
      <c r="AB26" s="211"/>
      <c r="AC26" s="210"/>
      <c r="AD26" s="210"/>
      <c r="AE26" s="211"/>
      <c r="AF26" s="210"/>
      <c r="AG26" s="210"/>
      <c r="AH26" s="211"/>
      <c r="AI26" s="210"/>
      <c r="AJ26" s="210"/>
      <c r="AK26" s="211"/>
      <c r="AL26" s="210"/>
      <c r="AM26" s="210"/>
      <c r="AN26" s="211"/>
      <c r="AO26" s="208"/>
      <c r="AP26" s="208"/>
      <c r="AQ26" s="213">
        <v>130</v>
      </c>
      <c r="AR26" s="213">
        <v>2</v>
      </c>
      <c r="AS26" s="214">
        <v>1</v>
      </c>
      <c r="AT26" s="215" t="s">
        <v>57</v>
      </c>
      <c r="AW26" s="216">
        <v>1</v>
      </c>
      <c r="AX26" s="215">
        <v>129.96799999999999</v>
      </c>
      <c r="AY26" s="181">
        <v>0</v>
      </c>
      <c r="AZ26" s="181">
        <v>0</v>
      </c>
      <c r="BA26" s="181">
        <v>0</v>
      </c>
      <c r="BB26" s="181">
        <v>0</v>
      </c>
      <c r="BC26" s="181">
        <v>0</v>
      </c>
      <c r="BD26" s="181">
        <v>0</v>
      </c>
      <c r="BE26" s="181">
        <v>0</v>
      </c>
      <c r="BF26" s="181">
        <v>0</v>
      </c>
      <c r="BG26" s="181">
        <v>0</v>
      </c>
      <c r="BH26" s="181">
        <v>0</v>
      </c>
      <c r="BI26" s="181">
        <v>0</v>
      </c>
      <c r="BJ26" s="181">
        <v>0</v>
      </c>
      <c r="BK26" s="181">
        <v>0</v>
      </c>
      <c r="BL26" s="181">
        <v>0</v>
      </c>
      <c r="BM26" s="181">
        <v>0</v>
      </c>
      <c r="BN26" s="181">
        <v>0</v>
      </c>
      <c r="BO26" s="181">
        <v>0</v>
      </c>
      <c r="BP26" s="181">
        <v>0</v>
      </c>
      <c r="BQ26" s="181">
        <v>0</v>
      </c>
      <c r="BR26" s="181" t="s">
        <v>91</v>
      </c>
      <c r="BS26" s="181" t="s">
        <v>75</v>
      </c>
      <c r="BT26" s="181">
        <v>0</v>
      </c>
      <c r="BU26" s="181" t="s">
        <v>91</v>
      </c>
      <c r="BV26" s="181" t="s">
        <v>75</v>
      </c>
      <c r="BW26" s="181">
        <v>0</v>
      </c>
      <c r="BX26" s="181">
        <v>0</v>
      </c>
      <c r="BY26" s="181" t="s">
        <v>91</v>
      </c>
      <c r="BZ26" s="181">
        <v>0</v>
      </c>
      <c r="CA26" s="181">
        <v>0</v>
      </c>
      <c r="CB26" s="181" t="s">
        <v>91</v>
      </c>
      <c r="CC26" s="181">
        <v>0</v>
      </c>
      <c r="CD26" s="181">
        <v>0</v>
      </c>
      <c r="CE26" s="181" t="s">
        <v>91</v>
      </c>
      <c r="CF26" s="181">
        <v>0</v>
      </c>
      <c r="CG26" s="181">
        <v>0</v>
      </c>
      <c r="CH26" s="181" t="s">
        <v>91</v>
      </c>
      <c r="CL26" s="215">
        <v>0</v>
      </c>
      <c r="CM26" s="181">
        <v>0</v>
      </c>
      <c r="CN26" s="181">
        <v>0</v>
      </c>
      <c r="CO26" s="181">
        <v>0</v>
      </c>
      <c r="CP26" s="181">
        <v>1</v>
      </c>
      <c r="CQ26" s="181">
        <v>1</v>
      </c>
      <c r="CR26" s="181">
        <v>0</v>
      </c>
      <c r="CS26" s="181">
        <v>0</v>
      </c>
      <c r="CT26" s="181">
        <v>0</v>
      </c>
      <c r="CU26" s="181">
        <v>0</v>
      </c>
      <c r="CV26" s="181">
        <v>0</v>
      </c>
      <c r="CW26" s="181">
        <v>0</v>
      </c>
      <c r="CY26" s="181">
        <v>0</v>
      </c>
      <c r="CZ26" s="181">
        <v>0</v>
      </c>
      <c r="DA26" s="181">
        <v>0</v>
      </c>
      <c r="DB26" s="181">
        <v>0</v>
      </c>
      <c r="DC26" s="181">
        <v>0</v>
      </c>
      <c r="DD26" s="181">
        <v>0</v>
      </c>
      <c r="DE26" s="181">
        <v>0</v>
      </c>
      <c r="DF26" s="181">
        <v>0</v>
      </c>
      <c r="DG26" s="181">
        <v>0</v>
      </c>
      <c r="DH26" s="181">
        <v>0</v>
      </c>
      <c r="DI26" s="181">
        <v>0</v>
      </c>
      <c r="DJ26" s="181">
        <v>0</v>
      </c>
      <c r="DK26" s="181">
        <v>0</v>
      </c>
    </row>
    <row r="27" spans="1:115" x14ac:dyDescent="0.2">
      <c r="A27" s="206">
        <v>11511000620</v>
      </c>
      <c r="B27" s="207" t="s">
        <v>52</v>
      </c>
      <c r="C27" s="207" t="s">
        <v>36</v>
      </c>
      <c r="D27" s="208"/>
      <c r="E27" s="209" t="s">
        <v>91</v>
      </c>
      <c r="F27" s="210"/>
      <c r="G27" s="211"/>
      <c r="H27" s="210" t="s">
        <v>91</v>
      </c>
      <c r="I27" s="210"/>
      <c r="J27" s="211"/>
      <c r="K27" s="210" t="s">
        <v>91</v>
      </c>
      <c r="L27" s="210"/>
      <c r="M27" s="211"/>
      <c r="N27" s="210" t="s">
        <v>91</v>
      </c>
      <c r="O27" s="210"/>
      <c r="P27" s="211"/>
      <c r="Q27" s="210" t="s">
        <v>75</v>
      </c>
      <c r="R27" s="210" t="s">
        <v>75</v>
      </c>
      <c r="S27" s="211" t="s">
        <v>75</v>
      </c>
      <c r="T27" s="210"/>
      <c r="U27" s="210"/>
      <c r="V27" s="211"/>
      <c r="W27" s="210"/>
      <c r="X27" s="210"/>
      <c r="Y27" s="211"/>
      <c r="Z27" s="210"/>
      <c r="AA27" s="210"/>
      <c r="AB27" s="211"/>
      <c r="AC27" s="210"/>
      <c r="AD27" s="210"/>
      <c r="AE27" s="211"/>
      <c r="AF27" s="210"/>
      <c r="AG27" s="210"/>
      <c r="AH27" s="211"/>
      <c r="AI27" s="210"/>
      <c r="AJ27" s="210"/>
      <c r="AK27" s="211"/>
      <c r="AL27" s="210"/>
      <c r="AM27" s="210"/>
      <c r="AN27" s="211"/>
      <c r="AO27" s="208"/>
      <c r="AP27" s="208"/>
      <c r="AQ27" s="213">
        <v>125</v>
      </c>
      <c r="AR27" s="220">
        <v>3</v>
      </c>
      <c r="AS27" s="214">
        <v>2</v>
      </c>
      <c r="AT27" s="215" t="s">
        <v>52</v>
      </c>
      <c r="AW27" s="216">
        <v>0</v>
      </c>
      <c r="AX27" s="215">
        <v>124.997</v>
      </c>
      <c r="AY27" s="181">
        <v>0</v>
      </c>
      <c r="AZ27" s="181">
        <v>0</v>
      </c>
      <c r="BA27" s="181">
        <v>0</v>
      </c>
      <c r="BB27" s="181">
        <v>0</v>
      </c>
      <c r="BC27" s="181">
        <v>0</v>
      </c>
      <c r="BD27" s="181">
        <v>0</v>
      </c>
      <c r="BE27" s="181">
        <v>0</v>
      </c>
      <c r="BF27" s="181">
        <v>0</v>
      </c>
      <c r="BG27" s="181">
        <v>0</v>
      </c>
      <c r="BH27" s="181">
        <v>0</v>
      </c>
      <c r="BI27" s="181">
        <v>0</v>
      </c>
      <c r="BJ27" s="181">
        <v>0</v>
      </c>
      <c r="BK27" s="181">
        <v>0</v>
      </c>
      <c r="BL27" s="181">
        <v>0</v>
      </c>
      <c r="BM27" s="181">
        <v>0</v>
      </c>
      <c r="BN27" s="181">
        <v>0</v>
      </c>
      <c r="BO27" s="181">
        <v>0</v>
      </c>
      <c r="BP27" s="181">
        <v>0</v>
      </c>
      <c r="BQ27" s="181">
        <v>0</v>
      </c>
      <c r="BR27" s="181">
        <v>0</v>
      </c>
      <c r="BS27" s="181">
        <v>0</v>
      </c>
      <c r="BT27" s="181" t="s">
        <v>75</v>
      </c>
      <c r="BU27" s="181" t="s">
        <v>75</v>
      </c>
      <c r="BV27" s="181" t="s">
        <v>75</v>
      </c>
      <c r="BW27" s="181">
        <v>0</v>
      </c>
      <c r="BX27" s="181">
        <v>0</v>
      </c>
      <c r="BY27" s="181" t="s">
        <v>91</v>
      </c>
      <c r="BZ27" s="181">
        <v>0</v>
      </c>
      <c r="CA27" s="181">
        <v>0</v>
      </c>
      <c r="CB27" s="181" t="s">
        <v>91</v>
      </c>
      <c r="CC27" s="181">
        <v>0</v>
      </c>
      <c r="CD27" s="181">
        <v>0</v>
      </c>
      <c r="CE27" s="181" t="s">
        <v>91</v>
      </c>
      <c r="CF27" s="181">
        <v>0</v>
      </c>
      <c r="CG27" s="181">
        <v>0</v>
      </c>
      <c r="CH27" s="181" t="s">
        <v>91</v>
      </c>
      <c r="CL27" s="181">
        <v>0</v>
      </c>
      <c r="CM27" s="181">
        <v>0</v>
      </c>
      <c r="CN27" s="181">
        <v>0</v>
      </c>
      <c r="CO27" s="181">
        <v>0</v>
      </c>
      <c r="CP27" s="181">
        <v>3</v>
      </c>
      <c r="CQ27" s="181">
        <v>0</v>
      </c>
      <c r="CR27" s="181">
        <v>0</v>
      </c>
      <c r="CS27" s="181">
        <v>0</v>
      </c>
      <c r="CT27" s="181">
        <v>0</v>
      </c>
      <c r="CU27" s="181">
        <v>0</v>
      </c>
      <c r="CV27" s="181">
        <v>0</v>
      </c>
      <c r="CW27" s="181">
        <v>0</v>
      </c>
      <c r="CY27" s="181">
        <v>0</v>
      </c>
      <c r="CZ27" s="181">
        <v>0</v>
      </c>
      <c r="DA27" s="181">
        <v>0</v>
      </c>
      <c r="DB27" s="181">
        <v>0</v>
      </c>
      <c r="DC27" s="181">
        <v>0</v>
      </c>
      <c r="DD27" s="181">
        <v>1</v>
      </c>
      <c r="DE27" s="181">
        <v>1</v>
      </c>
      <c r="DF27" s="181">
        <v>1</v>
      </c>
      <c r="DG27" s="181">
        <v>1</v>
      </c>
      <c r="DH27" s="181">
        <v>1</v>
      </c>
      <c r="DI27" s="181">
        <v>1</v>
      </c>
      <c r="DJ27" s="181">
        <v>1</v>
      </c>
      <c r="DK27" s="181">
        <v>1</v>
      </c>
    </row>
    <row r="28" spans="1:115" x14ac:dyDescent="0.2">
      <c r="A28" s="206" t="s">
        <v>107</v>
      </c>
      <c r="B28" s="207" t="s">
        <v>108</v>
      </c>
      <c r="C28" s="207" t="s">
        <v>104</v>
      </c>
      <c r="D28" s="208"/>
      <c r="E28" s="209" t="s">
        <v>91</v>
      </c>
      <c r="F28" s="210"/>
      <c r="G28" s="211"/>
      <c r="H28" s="210" t="s">
        <v>91</v>
      </c>
      <c r="I28" s="210"/>
      <c r="J28" s="211"/>
      <c r="K28" s="210" t="s">
        <v>91</v>
      </c>
      <c r="L28" s="210"/>
      <c r="M28" s="211"/>
      <c r="N28" s="210" t="s">
        <v>75</v>
      </c>
      <c r="O28" s="210" t="s">
        <v>75</v>
      </c>
      <c r="P28" s="211"/>
      <c r="Q28" s="210"/>
      <c r="R28" s="210"/>
      <c r="S28" s="211"/>
      <c r="T28" s="210"/>
      <c r="U28" s="210"/>
      <c r="V28" s="211"/>
      <c r="W28" s="210"/>
      <c r="X28" s="210"/>
      <c r="Y28" s="211"/>
      <c r="Z28" s="210" t="s">
        <v>75</v>
      </c>
      <c r="AA28" s="210" t="s">
        <v>91</v>
      </c>
      <c r="AB28" s="211"/>
      <c r="AC28" s="210"/>
      <c r="AD28" s="210"/>
      <c r="AE28" s="211"/>
      <c r="AF28" s="210"/>
      <c r="AG28" s="210"/>
      <c r="AH28" s="211"/>
      <c r="AI28" s="210"/>
      <c r="AJ28" s="210"/>
      <c r="AK28" s="211"/>
      <c r="AL28" s="210"/>
      <c r="AM28" s="210"/>
      <c r="AN28" s="211"/>
      <c r="AO28" s="208"/>
      <c r="AP28" s="208"/>
      <c r="AQ28" s="220">
        <v>124</v>
      </c>
      <c r="AR28" s="220">
        <v>3</v>
      </c>
      <c r="AS28" s="214">
        <v>3</v>
      </c>
      <c r="AT28" s="215" t="s">
        <v>108</v>
      </c>
      <c r="AW28" s="216">
        <v>0</v>
      </c>
      <c r="AX28" s="215">
        <v>123.997</v>
      </c>
      <c r="AY28" s="181">
        <v>0</v>
      </c>
      <c r="AZ28" s="181">
        <v>0</v>
      </c>
      <c r="BA28" s="181">
        <v>0</v>
      </c>
      <c r="BB28" s="181">
        <v>0</v>
      </c>
      <c r="BC28" s="181">
        <v>0</v>
      </c>
      <c r="BD28" s="181">
        <v>0</v>
      </c>
      <c r="BE28" s="181">
        <v>0</v>
      </c>
      <c r="BF28" s="181">
        <v>0</v>
      </c>
      <c r="BG28" s="181">
        <v>0</v>
      </c>
      <c r="BH28" s="181">
        <v>0</v>
      </c>
      <c r="BI28" s="181">
        <v>0</v>
      </c>
      <c r="BJ28" s="181">
        <v>0</v>
      </c>
      <c r="BK28" s="181">
        <v>0</v>
      </c>
      <c r="BL28" s="181" t="s">
        <v>91</v>
      </c>
      <c r="BM28" s="181" t="s">
        <v>75</v>
      </c>
      <c r="BN28" s="181">
        <v>0</v>
      </c>
      <c r="BO28" s="181">
        <v>0</v>
      </c>
      <c r="BP28" s="181">
        <v>0</v>
      </c>
      <c r="BQ28" s="181">
        <v>0</v>
      </c>
      <c r="BR28" s="181">
        <v>0</v>
      </c>
      <c r="BS28" s="181">
        <v>0</v>
      </c>
      <c r="BT28" s="181">
        <v>0</v>
      </c>
      <c r="BU28" s="181">
        <v>0</v>
      </c>
      <c r="BV28" s="181">
        <v>0</v>
      </c>
      <c r="BW28" s="181">
        <v>0</v>
      </c>
      <c r="BX28" s="181" t="s">
        <v>75</v>
      </c>
      <c r="BY28" s="181" t="s">
        <v>75</v>
      </c>
      <c r="BZ28" s="181">
        <v>0</v>
      </c>
      <c r="CA28" s="181">
        <v>0</v>
      </c>
      <c r="CB28" s="181" t="s">
        <v>91</v>
      </c>
      <c r="CC28" s="181">
        <v>0</v>
      </c>
      <c r="CD28" s="181">
        <v>0</v>
      </c>
      <c r="CE28" s="181" t="s">
        <v>91</v>
      </c>
      <c r="CF28" s="181">
        <v>0</v>
      </c>
      <c r="CG28" s="181">
        <v>0</v>
      </c>
      <c r="CH28" s="181" t="s">
        <v>91</v>
      </c>
      <c r="CL28" s="181">
        <v>0</v>
      </c>
      <c r="CM28" s="181">
        <v>0</v>
      </c>
      <c r="CN28" s="181">
        <v>0</v>
      </c>
      <c r="CO28" s="181">
        <v>2</v>
      </c>
      <c r="CP28" s="181">
        <v>0</v>
      </c>
      <c r="CQ28" s="181">
        <v>0</v>
      </c>
      <c r="CR28" s="181">
        <v>0</v>
      </c>
      <c r="CS28" s="181">
        <v>1</v>
      </c>
      <c r="CT28" s="181">
        <v>0</v>
      </c>
      <c r="CU28" s="181">
        <v>0</v>
      </c>
      <c r="CV28" s="181">
        <v>0</v>
      </c>
      <c r="CW28" s="181">
        <v>0</v>
      </c>
      <c r="CY28" s="181">
        <v>0</v>
      </c>
      <c r="CZ28" s="181">
        <v>0</v>
      </c>
      <c r="DA28" s="181">
        <v>0</v>
      </c>
      <c r="DB28" s="181">
        <v>0</v>
      </c>
      <c r="DC28" s="181">
        <v>1</v>
      </c>
      <c r="DD28" s="181">
        <v>1</v>
      </c>
      <c r="DE28" s="181">
        <v>1</v>
      </c>
      <c r="DF28" s="181">
        <v>1</v>
      </c>
      <c r="DG28" s="181">
        <v>1</v>
      </c>
      <c r="DH28" s="181">
        <v>1</v>
      </c>
      <c r="DI28" s="181">
        <v>1</v>
      </c>
      <c r="DJ28" s="181">
        <v>1</v>
      </c>
      <c r="DK28" s="181">
        <v>1</v>
      </c>
    </row>
    <row r="29" spans="1:115" x14ac:dyDescent="0.2">
      <c r="A29" s="206" t="s">
        <v>98</v>
      </c>
      <c r="B29" s="207" t="s">
        <v>99</v>
      </c>
      <c r="C29" s="207" t="s">
        <v>24</v>
      </c>
      <c r="D29" s="208"/>
      <c r="E29" s="209" t="s">
        <v>91</v>
      </c>
      <c r="F29" s="210"/>
      <c r="G29" s="211"/>
      <c r="H29" s="210" t="s">
        <v>91</v>
      </c>
      <c r="I29" s="210"/>
      <c r="J29" s="211"/>
      <c r="K29" s="210" t="s">
        <v>91</v>
      </c>
      <c r="L29" s="210"/>
      <c r="M29" s="211"/>
      <c r="N29" s="210" t="s">
        <v>75</v>
      </c>
      <c r="O29" s="210" t="s">
        <v>75</v>
      </c>
      <c r="P29" s="211"/>
      <c r="Q29" s="210"/>
      <c r="R29" s="210"/>
      <c r="S29" s="211"/>
      <c r="T29" s="210"/>
      <c r="U29" s="210"/>
      <c r="V29" s="211"/>
      <c r="W29" s="210"/>
      <c r="X29" s="210"/>
      <c r="Y29" s="211"/>
      <c r="Z29" s="210" t="s">
        <v>75</v>
      </c>
      <c r="AA29" s="210" t="s">
        <v>75</v>
      </c>
      <c r="AB29" s="211"/>
      <c r="AC29" s="210"/>
      <c r="AD29" s="210"/>
      <c r="AE29" s="211"/>
      <c r="AF29" s="210"/>
      <c r="AG29" s="210"/>
      <c r="AH29" s="211"/>
      <c r="AI29" s="210"/>
      <c r="AJ29" s="210"/>
      <c r="AK29" s="211"/>
      <c r="AL29" s="210"/>
      <c r="AM29" s="210"/>
      <c r="AN29" s="211"/>
      <c r="AO29" s="208"/>
      <c r="AP29" s="208"/>
      <c r="AQ29" s="220">
        <v>120</v>
      </c>
      <c r="AR29" s="220">
        <v>4</v>
      </c>
      <c r="AS29" s="214">
        <v>4</v>
      </c>
      <c r="AT29" s="215" t="s">
        <v>99</v>
      </c>
      <c r="AW29" s="216">
        <v>0</v>
      </c>
      <c r="AX29" s="215">
        <v>119.996</v>
      </c>
      <c r="AY29" s="181">
        <v>0</v>
      </c>
      <c r="AZ29" s="181">
        <v>0</v>
      </c>
      <c r="BA29" s="181">
        <v>0</v>
      </c>
      <c r="BB29" s="181">
        <v>0</v>
      </c>
      <c r="BC29" s="181">
        <v>0</v>
      </c>
      <c r="BD29" s="181">
        <v>0</v>
      </c>
      <c r="BE29" s="181">
        <v>0</v>
      </c>
      <c r="BF29" s="181">
        <v>0</v>
      </c>
      <c r="BG29" s="181">
        <v>0</v>
      </c>
      <c r="BH29" s="181">
        <v>0</v>
      </c>
      <c r="BI29" s="181">
        <v>0</v>
      </c>
      <c r="BJ29" s="181">
        <v>0</v>
      </c>
      <c r="BK29" s="181">
        <v>0</v>
      </c>
      <c r="BL29" s="181" t="s">
        <v>75</v>
      </c>
      <c r="BM29" s="181" t="s">
        <v>75</v>
      </c>
      <c r="BN29" s="181">
        <v>0</v>
      </c>
      <c r="BO29" s="181">
        <v>0</v>
      </c>
      <c r="BP29" s="181">
        <v>0</v>
      </c>
      <c r="BQ29" s="181">
        <v>0</v>
      </c>
      <c r="BR29" s="181">
        <v>0</v>
      </c>
      <c r="BS29" s="181">
        <v>0</v>
      </c>
      <c r="BT29" s="181">
        <v>0</v>
      </c>
      <c r="BU29" s="181">
        <v>0</v>
      </c>
      <c r="BV29" s="181">
        <v>0</v>
      </c>
      <c r="BW29" s="181">
        <v>0</v>
      </c>
      <c r="BX29" s="181" t="s">
        <v>75</v>
      </c>
      <c r="BY29" s="181" t="s">
        <v>75</v>
      </c>
      <c r="BZ29" s="181">
        <v>0</v>
      </c>
      <c r="CA29" s="181">
        <v>0</v>
      </c>
      <c r="CB29" s="181" t="s">
        <v>91</v>
      </c>
      <c r="CC29" s="181">
        <v>0</v>
      </c>
      <c r="CD29" s="181">
        <v>0</v>
      </c>
      <c r="CE29" s="181" t="s">
        <v>91</v>
      </c>
      <c r="CF29" s="181">
        <v>0</v>
      </c>
      <c r="CG29" s="181">
        <v>0</v>
      </c>
      <c r="CH29" s="181" t="s">
        <v>91</v>
      </c>
      <c r="CL29" s="181">
        <v>0</v>
      </c>
      <c r="CM29" s="181">
        <v>0</v>
      </c>
      <c r="CN29" s="181">
        <v>0</v>
      </c>
      <c r="CO29" s="181">
        <v>2</v>
      </c>
      <c r="CP29" s="181">
        <v>0</v>
      </c>
      <c r="CQ29" s="181">
        <v>0</v>
      </c>
      <c r="CR29" s="181">
        <v>0</v>
      </c>
      <c r="CS29" s="181">
        <v>2</v>
      </c>
      <c r="CT29" s="181">
        <v>0</v>
      </c>
      <c r="CU29" s="181">
        <v>0</v>
      </c>
      <c r="CV29" s="181">
        <v>0</v>
      </c>
      <c r="CW29" s="181">
        <v>0</v>
      </c>
      <c r="CY29" s="181">
        <v>0</v>
      </c>
      <c r="CZ29" s="181">
        <v>0</v>
      </c>
      <c r="DA29" s="181">
        <v>0</v>
      </c>
      <c r="DB29" s="181">
        <v>0</v>
      </c>
      <c r="DC29" s="181">
        <v>1</v>
      </c>
      <c r="DD29" s="181">
        <v>1</v>
      </c>
      <c r="DE29" s="181">
        <v>1</v>
      </c>
      <c r="DF29" s="181">
        <v>1</v>
      </c>
      <c r="DG29" s="181">
        <v>1</v>
      </c>
      <c r="DH29" s="181">
        <v>1</v>
      </c>
      <c r="DI29" s="181">
        <v>1</v>
      </c>
      <c r="DJ29" s="181">
        <v>1</v>
      </c>
      <c r="DK29" s="181">
        <v>1</v>
      </c>
    </row>
    <row r="30" spans="1:115" x14ac:dyDescent="0.2">
      <c r="A30" s="206" t="s">
        <v>105</v>
      </c>
      <c r="B30" s="207" t="s">
        <v>106</v>
      </c>
      <c r="C30" s="207" t="s">
        <v>104</v>
      </c>
      <c r="D30" s="208"/>
      <c r="E30" s="209" t="s">
        <v>91</v>
      </c>
      <c r="F30" s="210"/>
      <c r="G30" s="211"/>
      <c r="H30" s="210" t="s">
        <v>91</v>
      </c>
      <c r="I30" s="210"/>
      <c r="J30" s="211"/>
      <c r="K30" s="210" t="s">
        <v>75</v>
      </c>
      <c r="L30" s="210" t="s">
        <v>91</v>
      </c>
      <c r="M30" s="211"/>
      <c r="N30" s="210" t="s">
        <v>75</v>
      </c>
      <c r="O30" s="210" t="s">
        <v>75</v>
      </c>
      <c r="P30" s="211"/>
      <c r="Q30" s="210"/>
      <c r="R30" s="210"/>
      <c r="S30" s="211"/>
      <c r="T30" s="210"/>
      <c r="U30" s="210"/>
      <c r="V30" s="211"/>
      <c r="W30" s="210"/>
      <c r="X30" s="210"/>
      <c r="Y30" s="211"/>
      <c r="Z30" s="210"/>
      <c r="AA30" s="210"/>
      <c r="AB30" s="211"/>
      <c r="AC30" s="210"/>
      <c r="AD30" s="210"/>
      <c r="AE30" s="211"/>
      <c r="AF30" s="210"/>
      <c r="AG30" s="210"/>
      <c r="AH30" s="211"/>
      <c r="AI30" s="210"/>
      <c r="AJ30" s="210"/>
      <c r="AK30" s="211"/>
      <c r="AL30" s="210"/>
      <c r="AM30" s="210"/>
      <c r="AN30" s="211"/>
      <c r="AO30" s="208"/>
      <c r="AP30" s="208"/>
      <c r="AQ30" s="220">
        <v>120</v>
      </c>
      <c r="AR30" s="220">
        <v>3</v>
      </c>
      <c r="AS30" s="214">
        <v>5</v>
      </c>
      <c r="AT30" s="215" t="s">
        <v>106</v>
      </c>
      <c r="AW30" s="216">
        <v>1</v>
      </c>
      <c r="AX30" s="215">
        <v>119.967</v>
      </c>
      <c r="AY30" s="181">
        <v>0</v>
      </c>
      <c r="AZ30" s="181">
        <v>0</v>
      </c>
      <c r="BA30" s="181">
        <v>0</v>
      </c>
      <c r="BB30" s="181">
        <v>0</v>
      </c>
      <c r="BC30" s="181">
        <v>0</v>
      </c>
      <c r="BD30" s="181">
        <v>0</v>
      </c>
      <c r="BE30" s="181">
        <v>0</v>
      </c>
      <c r="BF30" s="181">
        <v>0</v>
      </c>
      <c r="BG30" s="181">
        <v>0</v>
      </c>
      <c r="BH30" s="181">
        <v>0</v>
      </c>
      <c r="BI30" s="181">
        <v>0</v>
      </c>
      <c r="BJ30" s="181">
        <v>0</v>
      </c>
      <c r="BK30" s="181">
        <v>0</v>
      </c>
      <c r="BL30" s="181">
        <v>0</v>
      </c>
      <c r="BM30" s="181">
        <v>0</v>
      </c>
      <c r="BN30" s="181">
        <v>0</v>
      </c>
      <c r="BO30" s="181">
        <v>0</v>
      </c>
      <c r="BP30" s="181">
        <v>0</v>
      </c>
      <c r="BQ30" s="181">
        <v>0</v>
      </c>
      <c r="BR30" s="181">
        <v>0</v>
      </c>
      <c r="BS30" s="181">
        <v>0</v>
      </c>
      <c r="BT30" s="181">
        <v>0</v>
      </c>
      <c r="BU30" s="181">
        <v>0</v>
      </c>
      <c r="BV30" s="181">
        <v>0</v>
      </c>
      <c r="BW30" s="181">
        <v>0</v>
      </c>
      <c r="BX30" s="181" t="s">
        <v>75</v>
      </c>
      <c r="BY30" s="181" t="s">
        <v>75</v>
      </c>
      <c r="BZ30" s="181">
        <v>0</v>
      </c>
      <c r="CA30" s="181" t="s">
        <v>91</v>
      </c>
      <c r="CB30" s="181" t="s">
        <v>75</v>
      </c>
      <c r="CC30" s="181">
        <v>0</v>
      </c>
      <c r="CD30" s="181">
        <v>0</v>
      </c>
      <c r="CE30" s="181" t="s">
        <v>91</v>
      </c>
      <c r="CF30" s="181">
        <v>0</v>
      </c>
      <c r="CG30" s="181">
        <v>0</v>
      </c>
      <c r="CH30" s="181" t="s">
        <v>91</v>
      </c>
      <c r="CL30" s="181">
        <v>0</v>
      </c>
      <c r="CM30" s="181">
        <v>0</v>
      </c>
      <c r="CN30" s="181">
        <v>1</v>
      </c>
      <c r="CO30" s="181">
        <v>2</v>
      </c>
      <c r="CP30" s="181">
        <v>0</v>
      </c>
      <c r="CQ30" s="181">
        <v>0</v>
      </c>
      <c r="CR30" s="181">
        <v>0</v>
      </c>
      <c r="CS30" s="181">
        <v>0</v>
      </c>
      <c r="CT30" s="181">
        <v>0</v>
      </c>
      <c r="CU30" s="181">
        <v>0</v>
      </c>
      <c r="CV30" s="181">
        <v>0</v>
      </c>
      <c r="CW30" s="181">
        <v>0</v>
      </c>
      <c r="CY30" s="181">
        <v>0</v>
      </c>
      <c r="CZ30" s="181">
        <v>0</v>
      </c>
      <c r="DA30" s="181">
        <v>0</v>
      </c>
      <c r="DB30" s="181">
        <v>0</v>
      </c>
      <c r="DC30" s="181">
        <v>1</v>
      </c>
      <c r="DD30" s="181">
        <v>1</v>
      </c>
      <c r="DE30" s="181">
        <v>1</v>
      </c>
      <c r="DF30" s="181">
        <v>1</v>
      </c>
      <c r="DG30" s="181">
        <v>1</v>
      </c>
      <c r="DH30" s="181">
        <v>1</v>
      </c>
      <c r="DI30" s="181">
        <v>1</v>
      </c>
      <c r="DJ30" s="181">
        <v>1</v>
      </c>
      <c r="DK30" s="181">
        <v>1</v>
      </c>
    </row>
    <row r="31" spans="1:115" x14ac:dyDescent="0.2">
      <c r="A31" s="206">
        <v>11511303486</v>
      </c>
      <c r="B31" s="207" t="s">
        <v>97</v>
      </c>
      <c r="C31" s="207" t="s">
        <v>27</v>
      </c>
      <c r="D31" s="208"/>
      <c r="E31" s="209" t="s">
        <v>91</v>
      </c>
      <c r="F31" s="210"/>
      <c r="G31" s="211"/>
      <c r="H31" s="210" t="s">
        <v>91</v>
      </c>
      <c r="I31" s="210"/>
      <c r="J31" s="211"/>
      <c r="K31" s="210" t="s">
        <v>75</v>
      </c>
      <c r="L31" s="210" t="s">
        <v>75</v>
      </c>
      <c r="M31" s="211"/>
      <c r="N31" s="210"/>
      <c r="O31" s="210"/>
      <c r="P31" s="211"/>
      <c r="Q31" s="210"/>
      <c r="R31" s="210"/>
      <c r="S31" s="211"/>
      <c r="T31" s="210"/>
      <c r="U31" s="210"/>
      <c r="V31" s="211"/>
      <c r="W31" s="210"/>
      <c r="X31" s="210"/>
      <c r="Y31" s="211"/>
      <c r="Z31" s="210"/>
      <c r="AA31" s="210"/>
      <c r="AB31" s="211"/>
      <c r="AC31" s="210"/>
      <c r="AD31" s="210"/>
      <c r="AE31" s="211"/>
      <c r="AF31" s="210"/>
      <c r="AG31" s="210"/>
      <c r="AH31" s="211"/>
      <c r="AI31" s="210"/>
      <c r="AJ31" s="210"/>
      <c r="AK31" s="211"/>
      <c r="AL31" s="210"/>
      <c r="AM31" s="210"/>
      <c r="AN31" s="211"/>
      <c r="AO31" s="208"/>
      <c r="AP31" s="208"/>
      <c r="AQ31" s="220">
        <v>110</v>
      </c>
      <c r="AR31" s="220">
        <v>2</v>
      </c>
      <c r="AS31" s="214">
        <v>6</v>
      </c>
      <c r="AT31" s="215" t="s">
        <v>97</v>
      </c>
      <c r="AW31" s="216">
        <v>0</v>
      </c>
      <c r="AX31" s="215">
        <v>109.998</v>
      </c>
      <c r="AY31" s="181">
        <v>0</v>
      </c>
      <c r="AZ31" s="181">
        <v>0</v>
      </c>
      <c r="BA31" s="181">
        <v>0</v>
      </c>
      <c r="BB31" s="181">
        <v>0</v>
      </c>
      <c r="BC31" s="181">
        <v>0</v>
      </c>
      <c r="BD31" s="181">
        <v>0</v>
      </c>
      <c r="BE31" s="181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</v>
      </c>
      <c r="BK31" s="181">
        <v>0</v>
      </c>
      <c r="BL31" s="181">
        <v>0</v>
      </c>
      <c r="BM31" s="181">
        <v>0</v>
      </c>
      <c r="BN31" s="181">
        <v>0</v>
      </c>
      <c r="BO31" s="181">
        <v>0</v>
      </c>
      <c r="BP31" s="181">
        <v>0</v>
      </c>
      <c r="BQ31" s="181">
        <v>0</v>
      </c>
      <c r="BR31" s="181">
        <v>0</v>
      </c>
      <c r="BS31" s="181">
        <v>0</v>
      </c>
      <c r="BT31" s="181">
        <v>0</v>
      </c>
      <c r="BU31" s="181">
        <v>0</v>
      </c>
      <c r="BV31" s="181">
        <v>0</v>
      </c>
      <c r="BW31" s="181">
        <v>0</v>
      </c>
      <c r="BX31" s="181">
        <v>0</v>
      </c>
      <c r="BY31" s="181">
        <v>0</v>
      </c>
      <c r="BZ31" s="181">
        <v>0</v>
      </c>
      <c r="CA31" s="181" t="s">
        <v>75</v>
      </c>
      <c r="CB31" s="181" t="s">
        <v>75</v>
      </c>
      <c r="CC31" s="181">
        <v>0</v>
      </c>
      <c r="CD31" s="181">
        <v>0</v>
      </c>
      <c r="CE31" s="181" t="s">
        <v>91</v>
      </c>
      <c r="CF31" s="181">
        <v>0</v>
      </c>
      <c r="CG31" s="181">
        <v>0</v>
      </c>
      <c r="CH31" s="181" t="s">
        <v>91</v>
      </c>
      <c r="CL31" s="181">
        <v>0</v>
      </c>
      <c r="CM31" s="181">
        <v>0</v>
      </c>
      <c r="CN31" s="181">
        <v>2</v>
      </c>
      <c r="CO31" s="181">
        <v>0</v>
      </c>
      <c r="CP31" s="181">
        <v>0</v>
      </c>
      <c r="CQ31" s="181">
        <v>0</v>
      </c>
      <c r="CR31" s="181">
        <v>0</v>
      </c>
      <c r="CS31" s="181">
        <v>0</v>
      </c>
      <c r="CT31" s="181">
        <v>0</v>
      </c>
      <c r="CU31" s="181">
        <v>0</v>
      </c>
      <c r="CV31" s="181">
        <v>0</v>
      </c>
      <c r="CW31" s="181">
        <v>0</v>
      </c>
      <c r="CY31" s="181">
        <v>0</v>
      </c>
      <c r="CZ31" s="181">
        <v>0</v>
      </c>
      <c r="DA31" s="181">
        <v>0</v>
      </c>
      <c r="DB31" s="181">
        <v>1</v>
      </c>
      <c r="DC31" s="181">
        <v>1</v>
      </c>
      <c r="DD31" s="181">
        <v>1</v>
      </c>
      <c r="DE31" s="181">
        <v>1</v>
      </c>
      <c r="DF31" s="181">
        <v>1</v>
      </c>
      <c r="DG31" s="181">
        <v>1</v>
      </c>
      <c r="DH31" s="181">
        <v>1</v>
      </c>
      <c r="DI31" s="181">
        <v>1</v>
      </c>
      <c r="DJ31" s="181">
        <v>1</v>
      </c>
      <c r="DK31" s="181">
        <v>1</v>
      </c>
    </row>
    <row r="32" spans="1:115" x14ac:dyDescent="0.2">
      <c r="A32" s="225" t="s">
        <v>93</v>
      </c>
      <c r="B32" s="207" t="s">
        <v>94</v>
      </c>
      <c r="C32" s="207" t="s">
        <v>24</v>
      </c>
      <c r="D32" s="208"/>
      <c r="E32" s="209" t="s">
        <v>91</v>
      </c>
      <c r="F32" s="210"/>
      <c r="G32" s="211"/>
      <c r="H32" s="210" t="s">
        <v>75</v>
      </c>
      <c r="I32" s="210" t="s">
        <v>91</v>
      </c>
      <c r="J32" s="211"/>
      <c r="K32" s="210" t="s">
        <v>75</v>
      </c>
      <c r="L32" s="210" t="s">
        <v>75</v>
      </c>
      <c r="M32" s="211"/>
      <c r="N32" s="210"/>
      <c r="O32" s="210"/>
      <c r="P32" s="211"/>
      <c r="Q32" s="210"/>
      <c r="R32" s="210"/>
      <c r="S32" s="211"/>
      <c r="T32" s="210"/>
      <c r="U32" s="210"/>
      <c r="V32" s="211"/>
      <c r="W32" s="210"/>
      <c r="X32" s="210"/>
      <c r="Y32" s="211"/>
      <c r="Z32" s="210"/>
      <c r="AA32" s="210"/>
      <c r="AB32" s="211"/>
      <c r="AC32" s="210"/>
      <c r="AD32" s="210"/>
      <c r="AE32" s="211"/>
      <c r="AF32" s="210"/>
      <c r="AG32" s="210"/>
      <c r="AH32" s="211"/>
      <c r="AI32" s="210"/>
      <c r="AJ32" s="210"/>
      <c r="AK32" s="211"/>
      <c r="AL32" s="210"/>
      <c r="AM32" s="210"/>
      <c r="AN32" s="211"/>
      <c r="AO32" s="208"/>
      <c r="AP32" s="208"/>
      <c r="AQ32" s="220">
        <v>110</v>
      </c>
      <c r="AR32" s="220">
        <v>3</v>
      </c>
      <c r="AS32" s="214">
        <v>7</v>
      </c>
      <c r="AT32" s="226" t="s">
        <v>94</v>
      </c>
      <c r="AW32" s="216">
        <v>1</v>
      </c>
      <c r="AX32" s="215">
        <v>109.967</v>
      </c>
      <c r="AY32" s="181">
        <v>0</v>
      </c>
      <c r="AZ32" s="181">
        <v>0</v>
      </c>
      <c r="BA32" s="181">
        <v>0</v>
      </c>
      <c r="BB32" s="181">
        <v>0</v>
      </c>
      <c r="BC32" s="181">
        <v>0</v>
      </c>
      <c r="BD32" s="181">
        <v>0</v>
      </c>
      <c r="BE32" s="181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</v>
      </c>
      <c r="BK32" s="181">
        <v>0</v>
      </c>
      <c r="BL32" s="181">
        <v>0</v>
      </c>
      <c r="BM32" s="181">
        <v>0</v>
      </c>
      <c r="BN32" s="181">
        <v>0</v>
      </c>
      <c r="BO32" s="181">
        <v>0</v>
      </c>
      <c r="BP32" s="181">
        <v>0</v>
      </c>
      <c r="BQ32" s="181">
        <v>0</v>
      </c>
      <c r="BR32" s="181">
        <v>0</v>
      </c>
      <c r="BS32" s="181">
        <v>0</v>
      </c>
      <c r="BT32" s="181">
        <v>0</v>
      </c>
      <c r="BU32" s="181">
        <v>0</v>
      </c>
      <c r="BV32" s="181">
        <v>0</v>
      </c>
      <c r="BW32" s="181">
        <v>0</v>
      </c>
      <c r="BX32" s="181">
        <v>0</v>
      </c>
      <c r="BY32" s="181">
        <v>0</v>
      </c>
      <c r="BZ32" s="181">
        <v>0</v>
      </c>
      <c r="CA32" s="181" t="s">
        <v>75</v>
      </c>
      <c r="CB32" s="181" t="s">
        <v>75</v>
      </c>
      <c r="CC32" s="181">
        <v>0</v>
      </c>
      <c r="CD32" s="181" t="s">
        <v>91</v>
      </c>
      <c r="CE32" s="181" t="s">
        <v>75</v>
      </c>
      <c r="CF32" s="181">
        <v>0</v>
      </c>
      <c r="CG32" s="181">
        <v>0</v>
      </c>
      <c r="CH32" s="181" t="s">
        <v>91</v>
      </c>
      <c r="CK32" s="181">
        <v>0</v>
      </c>
      <c r="CL32" s="227">
        <v>0</v>
      </c>
      <c r="CM32" s="181">
        <v>1</v>
      </c>
      <c r="CN32" s="181">
        <v>2</v>
      </c>
      <c r="CO32" s="181">
        <v>0</v>
      </c>
      <c r="CP32" s="181">
        <v>0</v>
      </c>
      <c r="CQ32" s="181">
        <v>0</v>
      </c>
      <c r="CR32" s="181">
        <v>0</v>
      </c>
      <c r="CS32" s="181">
        <v>0</v>
      </c>
      <c r="CT32" s="181">
        <v>0</v>
      </c>
      <c r="CU32" s="181">
        <v>0</v>
      </c>
      <c r="CV32" s="181">
        <v>0</v>
      </c>
      <c r="CW32" s="181">
        <v>0</v>
      </c>
      <c r="CY32" s="181">
        <v>0</v>
      </c>
      <c r="CZ32" s="181">
        <v>0</v>
      </c>
      <c r="DA32" s="181">
        <v>0</v>
      </c>
      <c r="DB32" s="181">
        <v>1</v>
      </c>
      <c r="DC32" s="181">
        <v>1</v>
      </c>
      <c r="DD32" s="181">
        <v>1</v>
      </c>
      <c r="DE32" s="181">
        <v>1</v>
      </c>
      <c r="DF32" s="181">
        <v>1</v>
      </c>
      <c r="DG32" s="181">
        <v>1</v>
      </c>
      <c r="DH32" s="181">
        <v>1</v>
      </c>
      <c r="DI32" s="181">
        <v>1</v>
      </c>
      <c r="DJ32" s="181">
        <v>1</v>
      </c>
      <c r="DK32" s="181">
        <v>1</v>
      </c>
    </row>
    <row r="33" spans="1:115" x14ac:dyDescent="0.2">
      <c r="A33" s="206" t="s">
        <v>95</v>
      </c>
      <c r="B33" s="207" t="s">
        <v>96</v>
      </c>
      <c r="C33" s="207" t="s">
        <v>24</v>
      </c>
      <c r="D33" s="208"/>
      <c r="E33" s="209" t="s">
        <v>91</v>
      </c>
      <c r="F33" s="210"/>
      <c r="G33" s="211"/>
      <c r="H33" s="210" t="s">
        <v>75</v>
      </c>
      <c r="I33" s="210" t="s">
        <v>75</v>
      </c>
      <c r="J33" s="211"/>
      <c r="K33" s="210"/>
      <c r="L33" s="210"/>
      <c r="M33" s="211"/>
      <c r="N33" s="210"/>
      <c r="O33" s="210"/>
      <c r="P33" s="211"/>
      <c r="Q33" s="210"/>
      <c r="R33" s="210"/>
      <c r="S33" s="211"/>
      <c r="T33" s="210"/>
      <c r="U33" s="210"/>
      <c r="V33" s="211"/>
      <c r="W33" s="210"/>
      <c r="X33" s="210"/>
      <c r="Y33" s="211"/>
      <c r="Z33" s="210"/>
      <c r="AA33" s="210"/>
      <c r="AB33" s="211"/>
      <c r="AC33" s="210"/>
      <c r="AD33" s="210"/>
      <c r="AE33" s="211"/>
      <c r="AF33" s="210"/>
      <c r="AG33" s="210"/>
      <c r="AH33" s="211"/>
      <c r="AI33" s="210"/>
      <c r="AJ33" s="210"/>
      <c r="AK33" s="211"/>
      <c r="AL33" s="210"/>
      <c r="AM33" s="210"/>
      <c r="AN33" s="211"/>
      <c r="AO33" s="208"/>
      <c r="AP33" s="208"/>
      <c r="AQ33" s="220">
        <v>100</v>
      </c>
      <c r="AR33" s="220">
        <v>2</v>
      </c>
      <c r="AS33" s="214">
        <v>8</v>
      </c>
      <c r="AT33" s="215" t="s">
        <v>96</v>
      </c>
      <c r="AW33" s="216">
        <v>0</v>
      </c>
      <c r="AX33" s="215">
        <v>99.998000000000005</v>
      </c>
      <c r="AY33" s="181">
        <v>0</v>
      </c>
      <c r="AZ33" s="181">
        <v>0</v>
      </c>
      <c r="BA33" s="181">
        <v>0</v>
      </c>
      <c r="BB33" s="181">
        <v>0</v>
      </c>
      <c r="BC33" s="181">
        <v>0</v>
      </c>
      <c r="BD33" s="181">
        <v>0</v>
      </c>
      <c r="BE33" s="181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81">
        <v>0</v>
      </c>
      <c r="BN33" s="181">
        <v>0</v>
      </c>
      <c r="BO33" s="181">
        <v>0</v>
      </c>
      <c r="BP33" s="181">
        <v>0</v>
      </c>
      <c r="BQ33" s="181">
        <v>0</v>
      </c>
      <c r="BR33" s="181">
        <v>0</v>
      </c>
      <c r="BS33" s="181">
        <v>0</v>
      </c>
      <c r="BT33" s="181">
        <v>0</v>
      </c>
      <c r="BU33" s="181">
        <v>0</v>
      </c>
      <c r="BV33" s="181">
        <v>0</v>
      </c>
      <c r="BW33" s="181">
        <v>0</v>
      </c>
      <c r="BX33" s="181">
        <v>0</v>
      </c>
      <c r="BY33" s="181">
        <v>0</v>
      </c>
      <c r="BZ33" s="181">
        <v>0</v>
      </c>
      <c r="CA33" s="181">
        <v>0</v>
      </c>
      <c r="CB33" s="181">
        <v>0</v>
      </c>
      <c r="CC33" s="181">
        <v>0</v>
      </c>
      <c r="CD33" s="181" t="s">
        <v>75</v>
      </c>
      <c r="CE33" s="181" t="s">
        <v>75</v>
      </c>
      <c r="CF33" s="181">
        <v>0</v>
      </c>
      <c r="CG33" s="181">
        <v>0</v>
      </c>
      <c r="CH33" s="181" t="s">
        <v>91</v>
      </c>
      <c r="CL33" s="181">
        <v>0</v>
      </c>
      <c r="CM33" s="181">
        <v>2</v>
      </c>
      <c r="CN33" s="181">
        <v>0</v>
      </c>
      <c r="CO33" s="181">
        <v>0</v>
      </c>
      <c r="CP33" s="181">
        <v>0</v>
      </c>
      <c r="CQ33" s="181">
        <v>0</v>
      </c>
      <c r="CR33" s="181">
        <v>0</v>
      </c>
      <c r="CS33" s="181">
        <v>0</v>
      </c>
      <c r="CT33" s="181">
        <v>0</v>
      </c>
      <c r="CU33" s="181">
        <v>0</v>
      </c>
      <c r="CV33" s="181">
        <v>0</v>
      </c>
      <c r="CW33" s="181">
        <v>0</v>
      </c>
      <c r="CY33" s="181">
        <v>0</v>
      </c>
      <c r="CZ33" s="181">
        <v>0</v>
      </c>
      <c r="DA33" s="181">
        <v>1</v>
      </c>
      <c r="DB33" s="181">
        <v>1</v>
      </c>
      <c r="DC33" s="181">
        <v>1</v>
      </c>
      <c r="DD33" s="181">
        <v>1</v>
      </c>
      <c r="DE33" s="181">
        <v>1</v>
      </c>
      <c r="DF33" s="181">
        <v>1</v>
      </c>
      <c r="DG33" s="181">
        <v>1</v>
      </c>
      <c r="DH33" s="181">
        <v>1</v>
      </c>
      <c r="DI33" s="181">
        <v>1</v>
      </c>
      <c r="DJ33" s="181">
        <v>1</v>
      </c>
      <c r="DK33" s="181">
        <v>1</v>
      </c>
    </row>
    <row r="34" spans="1:115" x14ac:dyDescent="0.2">
      <c r="A34" s="206" t="s">
        <v>102</v>
      </c>
      <c r="B34" s="207" t="s">
        <v>103</v>
      </c>
      <c r="C34" s="207" t="s">
        <v>104</v>
      </c>
      <c r="D34" s="208"/>
      <c r="E34" s="209" t="s">
        <v>91</v>
      </c>
      <c r="F34" s="210"/>
      <c r="G34" s="211"/>
      <c r="H34" s="210" t="s">
        <v>75</v>
      </c>
      <c r="I34" s="210" t="s">
        <v>75</v>
      </c>
      <c r="J34" s="211"/>
      <c r="K34" s="210"/>
      <c r="L34" s="210"/>
      <c r="M34" s="211"/>
      <c r="N34" s="210"/>
      <c r="O34" s="210"/>
      <c r="P34" s="211"/>
      <c r="Q34" s="210"/>
      <c r="R34" s="210"/>
      <c r="S34" s="211"/>
      <c r="T34" s="210"/>
      <c r="U34" s="210"/>
      <c r="V34" s="211"/>
      <c r="W34" s="210"/>
      <c r="X34" s="210"/>
      <c r="Y34" s="211"/>
      <c r="Z34" s="210"/>
      <c r="AA34" s="210"/>
      <c r="AB34" s="211"/>
      <c r="AC34" s="210"/>
      <c r="AD34" s="210"/>
      <c r="AE34" s="211"/>
      <c r="AF34" s="210"/>
      <c r="AG34" s="210"/>
      <c r="AH34" s="211"/>
      <c r="AI34" s="210"/>
      <c r="AJ34" s="210"/>
      <c r="AK34" s="211"/>
      <c r="AL34" s="210"/>
      <c r="AM34" s="210"/>
      <c r="AN34" s="211"/>
      <c r="AO34" s="208"/>
      <c r="AP34" s="208"/>
      <c r="AQ34" s="220">
        <v>100</v>
      </c>
      <c r="AR34" s="220">
        <v>2</v>
      </c>
      <c r="AS34" s="214">
        <v>8</v>
      </c>
      <c r="AT34" s="215" t="s">
        <v>103</v>
      </c>
      <c r="AW34" s="216">
        <v>0</v>
      </c>
      <c r="AX34" s="215">
        <v>99.998000000000005</v>
      </c>
      <c r="AY34" s="181">
        <v>0</v>
      </c>
      <c r="AZ34" s="181">
        <v>0</v>
      </c>
      <c r="BA34" s="181">
        <v>0</v>
      </c>
      <c r="BB34" s="181">
        <v>0</v>
      </c>
      <c r="BC34" s="181">
        <v>0</v>
      </c>
      <c r="BD34" s="181">
        <v>0</v>
      </c>
      <c r="BE34" s="181">
        <v>0</v>
      </c>
      <c r="BF34" s="181">
        <v>0</v>
      </c>
      <c r="BG34" s="181">
        <v>0</v>
      </c>
      <c r="BH34" s="181">
        <v>0</v>
      </c>
      <c r="BI34" s="181">
        <v>0</v>
      </c>
      <c r="BJ34" s="181">
        <v>0</v>
      </c>
      <c r="BK34" s="181">
        <v>0</v>
      </c>
      <c r="BL34" s="181">
        <v>0</v>
      </c>
      <c r="BM34" s="181">
        <v>0</v>
      </c>
      <c r="BN34" s="181">
        <v>0</v>
      </c>
      <c r="BO34" s="181">
        <v>0</v>
      </c>
      <c r="BP34" s="181">
        <v>0</v>
      </c>
      <c r="BQ34" s="181">
        <v>0</v>
      </c>
      <c r="BR34" s="181">
        <v>0</v>
      </c>
      <c r="BS34" s="181">
        <v>0</v>
      </c>
      <c r="BT34" s="181">
        <v>0</v>
      </c>
      <c r="BU34" s="181">
        <v>0</v>
      </c>
      <c r="BV34" s="181">
        <v>0</v>
      </c>
      <c r="BW34" s="181">
        <v>0</v>
      </c>
      <c r="BX34" s="181">
        <v>0</v>
      </c>
      <c r="BY34" s="181">
        <v>0</v>
      </c>
      <c r="BZ34" s="181">
        <v>0</v>
      </c>
      <c r="CA34" s="181">
        <v>0</v>
      </c>
      <c r="CB34" s="181">
        <v>0</v>
      </c>
      <c r="CC34" s="181">
        <v>0</v>
      </c>
      <c r="CD34" s="181" t="s">
        <v>75</v>
      </c>
      <c r="CE34" s="181" t="s">
        <v>75</v>
      </c>
      <c r="CF34" s="181">
        <v>0</v>
      </c>
      <c r="CG34" s="181">
        <v>0</v>
      </c>
      <c r="CH34" s="181" t="s">
        <v>91</v>
      </c>
      <c r="CL34" s="181">
        <v>0</v>
      </c>
      <c r="CM34" s="181">
        <v>2</v>
      </c>
      <c r="CN34" s="181">
        <v>0</v>
      </c>
      <c r="CO34" s="181">
        <v>0</v>
      </c>
      <c r="CP34" s="181">
        <v>0</v>
      </c>
      <c r="CQ34" s="181">
        <v>0</v>
      </c>
      <c r="CR34" s="181">
        <v>0</v>
      </c>
      <c r="CS34" s="181">
        <v>0</v>
      </c>
      <c r="CT34" s="181">
        <v>0</v>
      </c>
      <c r="CU34" s="181">
        <v>0</v>
      </c>
      <c r="CV34" s="181">
        <v>0</v>
      </c>
      <c r="CW34" s="181">
        <v>0</v>
      </c>
      <c r="CY34" s="181">
        <v>0</v>
      </c>
      <c r="CZ34" s="181">
        <v>0</v>
      </c>
      <c r="DA34" s="181">
        <v>1</v>
      </c>
      <c r="DB34" s="181">
        <v>1</v>
      </c>
      <c r="DC34" s="181">
        <v>1</v>
      </c>
      <c r="DD34" s="181">
        <v>1</v>
      </c>
      <c r="DE34" s="181">
        <v>1</v>
      </c>
      <c r="DF34" s="181">
        <v>1</v>
      </c>
      <c r="DG34" s="181">
        <v>1</v>
      </c>
      <c r="DH34" s="181">
        <v>1</v>
      </c>
      <c r="DI34" s="181">
        <v>1</v>
      </c>
      <c r="DJ34" s="181">
        <v>1</v>
      </c>
      <c r="DK34" s="181">
        <v>1</v>
      </c>
    </row>
    <row r="35" spans="1:115" x14ac:dyDescent="0.2">
      <c r="A35" s="206">
        <v>11511101808</v>
      </c>
      <c r="B35" s="207" t="s">
        <v>53</v>
      </c>
      <c r="C35" s="207" t="s">
        <v>36</v>
      </c>
      <c r="D35" s="208"/>
      <c r="E35" s="209" t="s">
        <v>75</v>
      </c>
      <c r="F35" s="210" t="s">
        <v>75</v>
      </c>
      <c r="G35" s="211"/>
      <c r="H35" s="210"/>
      <c r="I35" s="210"/>
      <c r="J35" s="211"/>
      <c r="K35" s="210"/>
      <c r="L35" s="210"/>
      <c r="M35" s="211"/>
      <c r="N35" s="210"/>
      <c r="O35" s="210"/>
      <c r="P35" s="211"/>
      <c r="Q35" s="210"/>
      <c r="R35" s="210"/>
      <c r="S35" s="211"/>
      <c r="T35" s="210"/>
      <c r="U35" s="210"/>
      <c r="V35" s="211"/>
      <c r="W35" s="210"/>
      <c r="X35" s="210"/>
      <c r="Y35" s="211"/>
      <c r="Z35" s="210"/>
      <c r="AA35" s="210"/>
      <c r="AB35" s="211"/>
      <c r="AC35" s="210"/>
      <c r="AD35" s="210"/>
      <c r="AE35" s="211"/>
      <c r="AF35" s="210"/>
      <c r="AG35" s="210"/>
      <c r="AH35" s="211"/>
      <c r="AI35" s="210"/>
      <c r="AJ35" s="210"/>
      <c r="AK35" s="211"/>
      <c r="AL35" s="210"/>
      <c r="AM35" s="210"/>
      <c r="AN35" s="211"/>
      <c r="AO35" s="208"/>
      <c r="AP35" s="208"/>
      <c r="AQ35" s="220">
        <v>0</v>
      </c>
      <c r="AR35" s="220">
        <v>2</v>
      </c>
      <c r="AS35" s="214">
        <v>10</v>
      </c>
      <c r="AT35" s="215" t="s">
        <v>53</v>
      </c>
      <c r="AW35" s="216">
        <v>0</v>
      </c>
      <c r="AX35" s="215">
        <v>-2E-3</v>
      </c>
      <c r="AY35" s="181">
        <v>0</v>
      </c>
      <c r="AZ35" s="181">
        <v>0</v>
      </c>
      <c r="BA35" s="181">
        <v>0</v>
      </c>
      <c r="BB35" s="181">
        <v>0</v>
      </c>
      <c r="BC35" s="181">
        <v>0</v>
      </c>
      <c r="BD35" s="181">
        <v>0</v>
      </c>
      <c r="BE35" s="181">
        <v>0</v>
      </c>
      <c r="BF35" s="181">
        <v>0</v>
      </c>
      <c r="BG35" s="181">
        <v>0</v>
      </c>
      <c r="BH35" s="181">
        <v>0</v>
      </c>
      <c r="BI35" s="181">
        <v>0</v>
      </c>
      <c r="BJ35" s="181">
        <v>0</v>
      </c>
      <c r="BK35" s="181">
        <v>0</v>
      </c>
      <c r="BL35" s="181">
        <v>0</v>
      </c>
      <c r="BM35" s="181">
        <v>0</v>
      </c>
      <c r="BN35" s="181">
        <v>0</v>
      </c>
      <c r="BO35" s="181">
        <v>0</v>
      </c>
      <c r="BP35" s="181">
        <v>0</v>
      </c>
      <c r="BQ35" s="181">
        <v>0</v>
      </c>
      <c r="BR35" s="181">
        <v>0</v>
      </c>
      <c r="BS35" s="181">
        <v>0</v>
      </c>
      <c r="BT35" s="181">
        <v>0</v>
      </c>
      <c r="BU35" s="181">
        <v>0</v>
      </c>
      <c r="BV35" s="181">
        <v>0</v>
      </c>
      <c r="BW35" s="181">
        <v>0</v>
      </c>
      <c r="BX35" s="181">
        <v>0</v>
      </c>
      <c r="BY35" s="181">
        <v>0</v>
      </c>
      <c r="BZ35" s="181">
        <v>0</v>
      </c>
      <c r="CA35" s="181">
        <v>0</v>
      </c>
      <c r="CB35" s="181">
        <v>0</v>
      </c>
      <c r="CC35" s="181">
        <v>0</v>
      </c>
      <c r="CD35" s="181">
        <v>0</v>
      </c>
      <c r="CE35" s="181">
        <v>0</v>
      </c>
      <c r="CF35" s="181">
        <v>0</v>
      </c>
      <c r="CG35" s="181" t="s">
        <v>75</v>
      </c>
      <c r="CH35" s="181" t="s">
        <v>75</v>
      </c>
      <c r="CL35" s="181">
        <v>2</v>
      </c>
      <c r="CM35" s="181">
        <v>0</v>
      </c>
      <c r="CN35" s="181">
        <v>0</v>
      </c>
      <c r="CO35" s="181">
        <v>0</v>
      </c>
      <c r="CP35" s="181">
        <v>0</v>
      </c>
      <c r="CQ35" s="181">
        <v>0</v>
      </c>
      <c r="CR35" s="181">
        <v>0</v>
      </c>
      <c r="CS35" s="181">
        <v>0</v>
      </c>
      <c r="CT35" s="181">
        <v>0</v>
      </c>
      <c r="CU35" s="181">
        <v>0</v>
      </c>
      <c r="CV35" s="181">
        <v>0</v>
      </c>
      <c r="CW35" s="181">
        <v>0</v>
      </c>
      <c r="CY35" s="181">
        <v>0</v>
      </c>
      <c r="CZ35" s="181">
        <v>1</v>
      </c>
      <c r="DA35" s="181">
        <v>1</v>
      </c>
      <c r="DB35" s="181">
        <v>1</v>
      </c>
      <c r="DC35" s="181">
        <v>1</v>
      </c>
      <c r="DD35" s="181">
        <v>1</v>
      </c>
      <c r="DE35" s="181">
        <v>1</v>
      </c>
      <c r="DF35" s="181">
        <v>1</v>
      </c>
      <c r="DG35" s="181">
        <v>1</v>
      </c>
      <c r="DH35" s="181">
        <v>1</v>
      </c>
      <c r="DI35" s="181">
        <v>1</v>
      </c>
      <c r="DJ35" s="181">
        <v>1</v>
      </c>
      <c r="DK35" s="181">
        <v>1</v>
      </c>
    </row>
    <row r="36" spans="1:115" x14ac:dyDescent="0.2">
      <c r="A36" s="206" t="s">
        <v>100</v>
      </c>
      <c r="B36" s="207" t="s">
        <v>101</v>
      </c>
      <c r="C36" s="207" t="s">
        <v>24</v>
      </c>
      <c r="D36" s="208"/>
      <c r="E36" s="209" t="s">
        <v>75</v>
      </c>
      <c r="F36" s="210" t="s">
        <v>75</v>
      </c>
      <c r="G36" s="211"/>
      <c r="H36" s="210"/>
      <c r="I36" s="210"/>
      <c r="J36" s="211"/>
      <c r="K36" s="210"/>
      <c r="L36" s="210"/>
      <c r="M36" s="211"/>
      <c r="N36" s="210"/>
      <c r="O36" s="210"/>
      <c r="P36" s="211"/>
      <c r="Q36" s="210"/>
      <c r="R36" s="210"/>
      <c r="S36" s="211"/>
      <c r="T36" s="210"/>
      <c r="U36" s="210"/>
      <c r="V36" s="211"/>
      <c r="W36" s="210"/>
      <c r="X36" s="210"/>
      <c r="Y36" s="211"/>
      <c r="Z36" s="210"/>
      <c r="AA36" s="210"/>
      <c r="AB36" s="211"/>
      <c r="AC36" s="210"/>
      <c r="AD36" s="210"/>
      <c r="AE36" s="211"/>
      <c r="AF36" s="210"/>
      <c r="AG36" s="210"/>
      <c r="AH36" s="211"/>
      <c r="AI36" s="210"/>
      <c r="AJ36" s="210"/>
      <c r="AK36" s="211"/>
      <c r="AL36" s="210"/>
      <c r="AM36" s="210"/>
      <c r="AN36" s="211"/>
      <c r="AO36" s="208"/>
      <c r="AP36" s="208"/>
      <c r="AQ36" s="220">
        <v>0</v>
      </c>
      <c r="AR36" s="220">
        <v>2</v>
      </c>
      <c r="AS36" s="214">
        <v>10</v>
      </c>
      <c r="AT36" s="215" t="s">
        <v>101</v>
      </c>
      <c r="AW36" s="216">
        <v>0</v>
      </c>
      <c r="AX36" s="215">
        <v>-2E-3</v>
      </c>
      <c r="AY36" s="181">
        <v>0</v>
      </c>
      <c r="AZ36" s="181">
        <v>0</v>
      </c>
      <c r="BA36" s="181">
        <v>0</v>
      </c>
      <c r="BB36" s="181">
        <v>0</v>
      </c>
      <c r="BC36" s="181">
        <v>0</v>
      </c>
      <c r="BD36" s="181">
        <v>0</v>
      </c>
      <c r="BE36" s="181">
        <v>0</v>
      </c>
      <c r="BF36" s="181">
        <v>0</v>
      </c>
      <c r="BG36" s="181">
        <v>0</v>
      </c>
      <c r="BH36" s="181">
        <v>0</v>
      </c>
      <c r="BI36" s="181">
        <v>0</v>
      </c>
      <c r="BJ36" s="181">
        <v>0</v>
      </c>
      <c r="BK36" s="181">
        <v>0</v>
      </c>
      <c r="BL36" s="181">
        <v>0</v>
      </c>
      <c r="BM36" s="181">
        <v>0</v>
      </c>
      <c r="BN36" s="181">
        <v>0</v>
      </c>
      <c r="BO36" s="181">
        <v>0</v>
      </c>
      <c r="BP36" s="181">
        <v>0</v>
      </c>
      <c r="BQ36" s="181">
        <v>0</v>
      </c>
      <c r="BR36" s="181">
        <v>0</v>
      </c>
      <c r="BS36" s="181">
        <v>0</v>
      </c>
      <c r="BT36" s="181">
        <v>0</v>
      </c>
      <c r="BU36" s="181">
        <v>0</v>
      </c>
      <c r="BV36" s="181">
        <v>0</v>
      </c>
      <c r="BW36" s="181">
        <v>0</v>
      </c>
      <c r="BX36" s="181">
        <v>0</v>
      </c>
      <c r="BY36" s="181">
        <v>0</v>
      </c>
      <c r="BZ36" s="181">
        <v>0</v>
      </c>
      <c r="CA36" s="181">
        <v>0</v>
      </c>
      <c r="CB36" s="181">
        <v>0</v>
      </c>
      <c r="CC36" s="181">
        <v>0</v>
      </c>
      <c r="CD36" s="181">
        <v>0</v>
      </c>
      <c r="CE36" s="181">
        <v>0</v>
      </c>
      <c r="CF36" s="181">
        <v>0</v>
      </c>
      <c r="CG36" s="181" t="s">
        <v>75</v>
      </c>
      <c r="CH36" s="181" t="s">
        <v>75</v>
      </c>
      <c r="CL36" s="181">
        <v>2</v>
      </c>
      <c r="CM36" s="181">
        <v>0</v>
      </c>
      <c r="CN36" s="181">
        <v>0</v>
      </c>
      <c r="CO36" s="181">
        <v>0</v>
      </c>
      <c r="CP36" s="181">
        <v>0</v>
      </c>
      <c r="CQ36" s="181">
        <v>0</v>
      </c>
      <c r="CR36" s="181">
        <v>0</v>
      </c>
      <c r="CS36" s="181">
        <v>0</v>
      </c>
      <c r="CT36" s="181">
        <v>0</v>
      </c>
      <c r="CU36" s="181">
        <v>0</v>
      </c>
      <c r="CV36" s="181">
        <v>0</v>
      </c>
      <c r="CW36" s="181">
        <v>0</v>
      </c>
      <c r="CY36" s="181">
        <v>0</v>
      </c>
      <c r="CZ36" s="181">
        <v>1</v>
      </c>
      <c r="DA36" s="181">
        <v>1</v>
      </c>
      <c r="DB36" s="181">
        <v>1</v>
      </c>
      <c r="DC36" s="181">
        <v>1</v>
      </c>
      <c r="DD36" s="181">
        <v>1</v>
      </c>
      <c r="DE36" s="181">
        <v>1</v>
      </c>
      <c r="DF36" s="181">
        <v>1</v>
      </c>
      <c r="DG36" s="181">
        <v>1</v>
      </c>
      <c r="DH36" s="181">
        <v>1</v>
      </c>
      <c r="DI36" s="181">
        <v>1</v>
      </c>
      <c r="DJ36" s="181">
        <v>1</v>
      </c>
      <c r="DK36" s="181">
        <v>1</v>
      </c>
    </row>
    <row r="37" spans="1:115" hidden="1" x14ac:dyDescent="0.2">
      <c r="A37" s="206"/>
      <c r="B37" s="207"/>
      <c r="C37" s="207"/>
      <c r="D37" s="208"/>
      <c r="E37" s="209"/>
      <c r="F37" s="210"/>
      <c r="G37" s="211"/>
      <c r="H37" s="210"/>
      <c r="I37" s="210"/>
      <c r="J37" s="211"/>
      <c r="K37" s="210"/>
      <c r="L37" s="210"/>
      <c r="M37" s="211"/>
      <c r="N37" s="210"/>
      <c r="O37" s="210"/>
      <c r="P37" s="211"/>
      <c r="Q37" s="210"/>
      <c r="R37" s="210"/>
      <c r="S37" s="211"/>
      <c r="T37" s="210"/>
      <c r="U37" s="210"/>
      <c r="V37" s="211"/>
      <c r="W37" s="210"/>
      <c r="X37" s="210"/>
      <c r="Y37" s="211"/>
      <c r="Z37" s="210"/>
      <c r="AA37" s="210"/>
      <c r="AB37" s="211"/>
      <c r="AC37" s="210"/>
      <c r="AD37" s="210"/>
      <c r="AE37" s="211"/>
      <c r="AF37" s="210"/>
      <c r="AG37" s="210"/>
      <c r="AH37" s="211"/>
      <c r="AI37" s="210"/>
      <c r="AJ37" s="210"/>
      <c r="AK37" s="211"/>
      <c r="AL37" s="210"/>
      <c r="AM37" s="210"/>
      <c r="AN37" s="211"/>
      <c r="AO37" s="208"/>
      <c r="AP37" s="208"/>
      <c r="AQ37" s="220">
        <v>0</v>
      </c>
      <c r="AR37" s="220">
        <v>0</v>
      </c>
      <c r="AS37" s="214">
        <v>12</v>
      </c>
      <c r="AT37" s="215">
        <v>0</v>
      </c>
      <c r="AW37" s="216">
        <v>0</v>
      </c>
      <c r="AX37" s="215">
        <v>-1</v>
      </c>
      <c r="AY37" s="181">
        <v>0</v>
      </c>
      <c r="AZ37" s="181">
        <v>0</v>
      </c>
      <c r="BA37" s="181">
        <v>0</v>
      </c>
      <c r="BB37" s="181">
        <v>0</v>
      </c>
      <c r="BC37" s="181">
        <v>0</v>
      </c>
      <c r="BD37" s="181">
        <v>0</v>
      </c>
      <c r="BE37" s="181">
        <v>0</v>
      </c>
      <c r="BF37" s="181">
        <v>0</v>
      </c>
      <c r="BG37" s="181">
        <v>0</v>
      </c>
      <c r="BH37" s="181">
        <v>0</v>
      </c>
      <c r="BI37" s="181">
        <v>0</v>
      </c>
      <c r="BJ37" s="181">
        <v>0</v>
      </c>
      <c r="BK37" s="181">
        <v>0</v>
      </c>
      <c r="BL37" s="181">
        <v>0</v>
      </c>
      <c r="BM37" s="181">
        <v>0</v>
      </c>
      <c r="BN37" s="181">
        <v>0</v>
      </c>
      <c r="BO37" s="181">
        <v>0</v>
      </c>
      <c r="BP37" s="181">
        <v>0</v>
      </c>
      <c r="BQ37" s="181">
        <v>0</v>
      </c>
      <c r="BR37" s="181">
        <v>0</v>
      </c>
      <c r="BS37" s="181">
        <v>0</v>
      </c>
      <c r="BT37" s="181">
        <v>0</v>
      </c>
      <c r="BU37" s="181">
        <v>0</v>
      </c>
      <c r="BV37" s="181">
        <v>0</v>
      </c>
      <c r="BW37" s="181">
        <v>0</v>
      </c>
      <c r="BX37" s="181">
        <v>0</v>
      </c>
      <c r="BY37" s="181">
        <v>0</v>
      </c>
      <c r="BZ37" s="181">
        <v>0</v>
      </c>
      <c r="CA37" s="181">
        <v>0</v>
      </c>
      <c r="CB37" s="181">
        <v>0</v>
      </c>
      <c r="CC37" s="181">
        <v>0</v>
      </c>
      <c r="CD37" s="181">
        <v>0</v>
      </c>
      <c r="CE37" s="181">
        <v>0</v>
      </c>
      <c r="CF37" s="181">
        <v>0</v>
      </c>
      <c r="CG37" s="181">
        <v>0</v>
      </c>
      <c r="CH37" s="181">
        <v>0</v>
      </c>
      <c r="CL37" s="181">
        <v>0</v>
      </c>
      <c r="CM37" s="181">
        <v>0</v>
      </c>
      <c r="CN37" s="181">
        <v>0</v>
      </c>
      <c r="CO37" s="181">
        <v>0</v>
      </c>
      <c r="CP37" s="181">
        <v>0</v>
      </c>
      <c r="CQ37" s="181">
        <v>0</v>
      </c>
      <c r="CR37" s="181">
        <v>0</v>
      </c>
      <c r="CS37" s="181">
        <v>0</v>
      </c>
      <c r="CT37" s="181">
        <v>0</v>
      </c>
      <c r="CU37" s="181">
        <v>0</v>
      </c>
      <c r="CV37" s="181">
        <v>0</v>
      </c>
      <c r="CW37" s="181">
        <v>0</v>
      </c>
      <c r="CY37" s="181">
        <v>1</v>
      </c>
      <c r="CZ37" s="181">
        <v>1</v>
      </c>
      <c r="DA37" s="181">
        <v>1</v>
      </c>
      <c r="DB37" s="181">
        <v>1</v>
      </c>
      <c r="DC37" s="181">
        <v>1</v>
      </c>
      <c r="DD37" s="181">
        <v>1</v>
      </c>
      <c r="DE37" s="181">
        <v>1</v>
      </c>
      <c r="DF37" s="181">
        <v>1</v>
      </c>
      <c r="DG37" s="181">
        <v>1</v>
      </c>
      <c r="DH37" s="181">
        <v>1</v>
      </c>
      <c r="DI37" s="181">
        <v>1</v>
      </c>
      <c r="DJ37" s="181">
        <v>1</v>
      </c>
      <c r="DK37" s="181">
        <v>1</v>
      </c>
    </row>
    <row r="38" spans="1:115" hidden="1" x14ac:dyDescent="0.2">
      <c r="A38" s="206"/>
      <c r="B38" s="207"/>
      <c r="C38" s="207"/>
      <c r="D38" s="208"/>
      <c r="E38" s="209"/>
      <c r="F38" s="210"/>
      <c r="G38" s="211"/>
      <c r="H38" s="210"/>
      <c r="I38" s="210"/>
      <c r="J38" s="211"/>
      <c r="K38" s="210"/>
      <c r="L38" s="210"/>
      <c r="M38" s="211"/>
      <c r="N38" s="210"/>
      <c r="O38" s="210"/>
      <c r="P38" s="211"/>
      <c r="Q38" s="210"/>
      <c r="R38" s="210"/>
      <c r="S38" s="211"/>
      <c r="T38" s="210"/>
      <c r="U38" s="210"/>
      <c r="V38" s="211"/>
      <c r="W38" s="210"/>
      <c r="X38" s="210"/>
      <c r="Y38" s="211"/>
      <c r="Z38" s="210"/>
      <c r="AA38" s="210"/>
      <c r="AB38" s="211"/>
      <c r="AC38" s="210"/>
      <c r="AD38" s="210"/>
      <c r="AE38" s="211"/>
      <c r="AF38" s="210"/>
      <c r="AG38" s="210"/>
      <c r="AH38" s="211"/>
      <c r="AI38" s="210"/>
      <c r="AJ38" s="210"/>
      <c r="AK38" s="211"/>
      <c r="AL38" s="210"/>
      <c r="AM38" s="210"/>
      <c r="AN38" s="211"/>
      <c r="AO38" s="208"/>
      <c r="AP38" s="208"/>
      <c r="AQ38" s="220">
        <v>0</v>
      </c>
      <c r="AR38" s="220">
        <v>0</v>
      </c>
      <c r="AS38" s="214">
        <v>12</v>
      </c>
      <c r="AT38" s="215">
        <v>0</v>
      </c>
      <c r="AW38" s="216">
        <v>0</v>
      </c>
      <c r="AX38" s="215">
        <v>-1</v>
      </c>
      <c r="AY38" s="181">
        <v>0</v>
      </c>
      <c r="AZ38" s="181">
        <v>0</v>
      </c>
      <c r="BA38" s="181">
        <v>0</v>
      </c>
      <c r="BB38" s="181">
        <v>0</v>
      </c>
      <c r="BC38" s="181">
        <v>0</v>
      </c>
      <c r="BD38" s="181">
        <v>0</v>
      </c>
      <c r="BE38" s="181">
        <v>0</v>
      </c>
      <c r="BF38" s="181">
        <v>0</v>
      </c>
      <c r="BG38" s="181">
        <v>0</v>
      </c>
      <c r="BH38" s="181">
        <v>0</v>
      </c>
      <c r="BI38" s="181">
        <v>0</v>
      </c>
      <c r="BJ38" s="181">
        <v>0</v>
      </c>
      <c r="BK38" s="181">
        <v>0</v>
      </c>
      <c r="BL38" s="181">
        <v>0</v>
      </c>
      <c r="BM38" s="181">
        <v>0</v>
      </c>
      <c r="BN38" s="181">
        <v>0</v>
      </c>
      <c r="BO38" s="181">
        <v>0</v>
      </c>
      <c r="BP38" s="181">
        <v>0</v>
      </c>
      <c r="BQ38" s="181">
        <v>0</v>
      </c>
      <c r="BR38" s="181">
        <v>0</v>
      </c>
      <c r="BS38" s="181">
        <v>0</v>
      </c>
      <c r="BT38" s="181">
        <v>0</v>
      </c>
      <c r="BU38" s="181">
        <v>0</v>
      </c>
      <c r="BV38" s="181">
        <v>0</v>
      </c>
      <c r="BW38" s="181">
        <v>0</v>
      </c>
      <c r="BX38" s="181">
        <v>0</v>
      </c>
      <c r="BY38" s="181">
        <v>0</v>
      </c>
      <c r="BZ38" s="181">
        <v>0</v>
      </c>
      <c r="CA38" s="181">
        <v>0</v>
      </c>
      <c r="CB38" s="181">
        <v>0</v>
      </c>
      <c r="CC38" s="181">
        <v>0</v>
      </c>
      <c r="CD38" s="181">
        <v>0</v>
      </c>
      <c r="CE38" s="181">
        <v>0</v>
      </c>
      <c r="CF38" s="181">
        <v>0</v>
      </c>
      <c r="CG38" s="181">
        <v>0</v>
      </c>
      <c r="CH38" s="181">
        <v>0</v>
      </c>
      <c r="CL38" s="181">
        <v>0</v>
      </c>
      <c r="CM38" s="181">
        <v>0</v>
      </c>
      <c r="CN38" s="181">
        <v>0</v>
      </c>
      <c r="CO38" s="181">
        <v>0</v>
      </c>
      <c r="CP38" s="181">
        <v>0</v>
      </c>
      <c r="CQ38" s="181">
        <v>0</v>
      </c>
      <c r="CR38" s="181">
        <v>0</v>
      </c>
      <c r="CS38" s="181">
        <v>0</v>
      </c>
      <c r="CT38" s="181">
        <v>0</v>
      </c>
      <c r="CU38" s="181">
        <v>0</v>
      </c>
      <c r="CV38" s="181">
        <v>0</v>
      </c>
      <c r="CW38" s="181">
        <v>0</v>
      </c>
      <c r="CY38" s="181">
        <v>1</v>
      </c>
      <c r="CZ38" s="181">
        <v>1</v>
      </c>
      <c r="DA38" s="181">
        <v>1</v>
      </c>
      <c r="DB38" s="181">
        <v>1</v>
      </c>
      <c r="DC38" s="181">
        <v>1</v>
      </c>
      <c r="DD38" s="181">
        <v>1</v>
      </c>
      <c r="DE38" s="181">
        <v>1</v>
      </c>
      <c r="DF38" s="181">
        <v>1</v>
      </c>
      <c r="DG38" s="181">
        <v>1</v>
      </c>
      <c r="DH38" s="181">
        <v>1</v>
      </c>
      <c r="DI38" s="181">
        <v>1</v>
      </c>
      <c r="DJ38" s="181">
        <v>1</v>
      </c>
      <c r="DK38" s="181">
        <v>1</v>
      </c>
    </row>
    <row r="39" spans="1:115" hidden="1" x14ac:dyDescent="0.2">
      <c r="A39" s="206"/>
      <c r="B39" s="207"/>
      <c r="C39" s="207"/>
      <c r="D39" s="208"/>
      <c r="E39" s="209"/>
      <c r="F39" s="210"/>
      <c r="G39" s="211"/>
      <c r="H39" s="210"/>
      <c r="I39" s="210"/>
      <c r="J39" s="211"/>
      <c r="K39" s="210"/>
      <c r="L39" s="210"/>
      <c r="M39" s="211"/>
      <c r="N39" s="210"/>
      <c r="O39" s="210"/>
      <c r="P39" s="211"/>
      <c r="Q39" s="210"/>
      <c r="R39" s="210"/>
      <c r="S39" s="211"/>
      <c r="T39" s="210"/>
      <c r="U39" s="210"/>
      <c r="V39" s="211"/>
      <c r="W39" s="210"/>
      <c r="X39" s="210"/>
      <c r="Y39" s="211"/>
      <c r="Z39" s="210"/>
      <c r="AA39" s="210"/>
      <c r="AB39" s="211"/>
      <c r="AC39" s="210"/>
      <c r="AD39" s="210"/>
      <c r="AE39" s="211"/>
      <c r="AF39" s="210"/>
      <c r="AG39" s="210"/>
      <c r="AH39" s="211"/>
      <c r="AI39" s="210"/>
      <c r="AJ39" s="210"/>
      <c r="AK39" s="211"/>
      <c r="AL39" s="210"/>
      <c r="AM39" s="210"/>
      <c r="AN39" s="211"/>
      <c r="AO39" s="208"/>
      <c r="AP39" s="208"/>
      <c r="AQ39" s="220">
        <v>0</v>
      </c>
      <c r="AR39" s="220">
        <v>0</v>
      </c>
      <c r="AS39" s="214">
        <v>12</v>
      </c>
      <c r="AT39" s="215">
        <v>0</v>
      </c>
      <c r="AW39" s="216">
        <v>0</v>
      </c>
      <c r="AX39" s="215">
        <v>-1</v>
      </c>
      <c r="AY39" s="181">
        <v>0</v>
      </c>
      <c r="AZ39" s="181">
        <v>0</v>
      </c>
      <c r="BA39" s="181">
        <v>0</v>
      </c>
      <c r="BB39" s="181">
        <v>0</v>
      </c>
      <c r="BC39" s="181">
        <v>0</v>
      </c>
      <c r="BD39" s="181">
        <v>0</v>
      </c>
      <c r="BE39" s="181">
        <v>0</v>
      </c>
      <c r="BF39" s="181">
        <v>0</v>
      </c>
      <c r="BG39" s="181">
        <v>0</v>
      </c>
      <c r="BH39" s="181">
        <v>0</v>
      </c>
      <c r="BI39" s="181">
        <v>0</v>
      </c>
      <c r="BJ39" s="181">
        <v>0</v>
      </c>
      <c r="BK39" s="181">
        <v>0</v>
      </c>
      <c r="BL39" s="181">
        <v>0</v>
      </c>
      <c r="BM39" s="181">
        <v>0</v>
      </c>
      <c r="BN39" s="181">
        <v>0</v>
      </c>
      <c r="BO39" s="181">
        <v>0</v>
      </c>
      <c r="BP39" s="181">
        <v>0</v>
      </c>
      <c r="BQ39" s="181">
        <v>0</v>
      </c>
      <c r="BR39" s="181">
        <v>0</v>
      </c>
      <c r="BS39" s="181">
        <v>0</v>
      </c>
      <c r="BT39" s="181">
        <v>0</v>
      </c>
      <c r="BU39" s="181">
        <v>0</v>
      </c>
      <c r="BV39" s="181">
        <v>0</v>
      </c>
      <c r="BW39" s="181">
        <v>0</v>
      </c>
      <c r="BX39" s="181">
        <v>0</v>
      </c>
      <c r="BY39" s="181">
        <v>0</v>
      </c>
      <c r="BZ39" s="181">
        <v>0</v>
      </c>
      <c r="CA39" s="181">
        <v>0</v>
      </c>
      <c r="CB39" s="181">
        <v>0</v>
      </c>
      <c r="CC39" s="181">
        <v>0</v>
      </c>
      <c r="CD39" s="181">
        <v>0</v>
      </c>
      <c r="CE39" s="181">
        <v>0</v>
      </c>
      <c r="CF39" s="181">
        <v>0</v>
      </c>
      <c r="CG39" s="181">
        <v>0</v>
      </c>
      <c r="CH39" s="181">
        <v>0</v>
      </c>
      <c r="CL39" s="181">
        <v>0</v>
      </c>
      <c r="CM39" s="181">
        <v>0</v>
      </c>
      <c r="CN39" s="181">
        <v>0</v>
      </c>
      <c r="CO39" s="181">
        <v>0</v>
      </c>
      <c r="CP39" s="181">
        <v>0</v>
      </c>
      <c r="CQ39" s="181">
        <v>0</v>
      </c>
      <c r="CR39" s="181">
        <v>0</v>
      </c>
      <c r="CS39" s="181">
        <v>0</v>
      </c>
      <c r="CT39" s="181">
        <v>0</v>
      </c>
      <c r="CU39" s="181">
        <v>0</v>
      </c>
      <c r="CV39" s="181">
        <v>0</v>
      </c>
      <c r="CW39" s="181">
        <v>0</v>
      </c>
      <c r="CY39" s="181">
        <v>1</v>
      </c>
      <c r="CZ39" s="181">
        <v>1</v>
      </c>
      <c r="DA39" s="181">
        <v>1</v>
      </c>
      <c r="DB39" s="181">
        <v>1</v>
      </c>
      <c r="DC39" s="181">
        <v>1</v>
      </c>
      <c r="DD39" s="181">
        <v>1</v>
      </c>
      <c r="DE39" s="181">
        <v>1</v>
      </c>
      <c r="DF39" s="181">
        <v>1</v>
      </c>
      <c r="DG39" s="181">
        <v>1</v>
      </c>
      <c r="DH39" s="181">
        <v>1</v>
      </c>
      <c r="DI39" s="181">
        <v>1</v>
      </c>
      <c r="DJ39" s="181">
        <v>1</v>
      </c>
      <c r="DK39" s="181">
        <v>1</v>
      </c>
    </row>
    <row r="40" spans="1:115" hidden="1" x14ac:dyDescent="0.2">
      <c r="A40" s="206"/>
      <c r="B40" s="207"/>
      <c r="C40" s="207"/>
      <c r="D40" s="208"/>
      <c r="E40" s="209"/>
      <c r="F40" s="210"/>
      <c r="G40" s="211"/>
      <c r="H40" s="210"/>
      <c r="I40" s="210"/>
      <c r="J40" s="211"/>
      <c r="K40" s="210"/>
      <c r="L40" s="210"/>
      <c r="M40" s="211"/>
      <c r="N40" s="210"/>
      <c r="O40" s="210"/>
      <c r="P40" s="211"/>
      <c r="Q40" s="210"/>
      <c r="R40" s="210"/>
      <c r="S40" s="211"/>
      <c r="T40" s="210"/>
      <c r="U40" s="210"/>
      <c r="V40" s="211"/>
      <c r="W40" s="210"/>
      <c r="X40" s="210"/>
      <c r="Y40" s="211"/>
      <c r="Z40" s="210"/>
      <c r="AA40" s="210"/>
      <c r="AB40" s="211"/>
      <c r="AC40" s="210"/>
      <c r="AD40" s="210"/>
      <c r="AE40" s="211"/>
      <c r="AF40" s="210"/>
      <c r="AG40" s="210"/>
      <c r="AH40" s="211"/>
      <c r="AI40" s="210"/>
      <c r="AJ40" s="210"/>
      <c r="AK40" s="211"/>
      <c r="AL40" s="210"/>
      <c r="AM40" s="210"/>
      <c r="AN40" s="211"/>
      <c r="AO40" s="208"/>
      <c r="AP40" s="208"/>
      <c r="AQ40" s="220">
        <v>0</v>
      </c>
      <c r="AR40" s="220">
        <v>0</v>
      </c>
      <c r="AS40" s="214">
        <v>12</v>
      </c>
      <c r="AT40" s="215">
        <v>0</v>
      </c>
      <c r="AW40" s="216">
        <v>0</v>
      </c>
      <c r="AX40" s="215">
        <v>-1</v>
      </c>
      <c r="AY40" s="181">
        <v>0</v>
      </c>
      <c r="AZ40" s="181">
        <v>0</v>
      </c>
      <c r="BA40" s="181">
        <v>0</v>
      </c>
      <c r="BB40" s="181">
        <v>0</v>
      </c>
      <c r="BC40" s="181">
        <v>0</v>
      </c>
      <c r="BD40" s="181">
        <v>0</v>
      </c>
      <c r="BE40" s="181">
        <v>0</v>
      </c>
      <c r="BF40" s="181">
        <v>0</v>
      </c>
      <c r="BG40" s="181">
        <v>0</v>
      </c>
      <c r="BH40" s="181">
        <v>0</v>
      </c>
      <c r="BI40" s="181">
        <v>0</v>
      </c>
      <c r="BJ40" s="181">
        <v>0</v>
      </c>
      <c r="BK40" s="181">
        <v>0</v>
      </c>
      <c r="BL40" s="181">
        <v>0</v>
      </c>
      <c r="BM40" s="181">
        <v>0</v>
      </c>
      <c r="BN40" s="181">
        <v>0</v>
      </c>
      <c r="BO40" s="181">
        <v>0</v>
      </c>
      <c r="BP40" s="181">
        <v>0</v>
      </c>
      <c r="BQ40" s="181">
        <v>0</v>
      </c>
      <c r="BR40" s="181">
        <v>0</v>
      </c>
      <c r="BS40" s="181">
        <v>0</v>
      </c>
      <c r="BT40" s="181">
        <v>0</v>
      </c>
      <c r="BU40" s="181">
        <v>0</v>
      </c>
      <c r="BV40" s="181">
        <v>0</v>
      </c>
      <c r="BW40" s="181">
        <v>0</v>
      </c>
      <c r="BX40" s="181">
        <v>0</v>
      </c>
      <c r="BY40" s="181">
        <v>0</v>
      </c>
      <c r="BZ40" s="181">
        <v>0</v>
      </c>
      <c r="CA40" s="181">
        <v>0</v>
      </c>
      <c r="CB40" s="181">
        <v>0</v>
      </c>
      <c r="CC40" s="181">
        <v>0</v>
      </c>
      <c r="CD40" s="181">
        <v>0</v>
      </c>
      <c r="CE40" s="181">
        <v>0</v>
      </c>
      <c r="CF40" s="181">
        <v>0</v>
      </c>
      <c r="CG40" s="181">
        <v>0</v>
      </c>
      <c r="CH40" s="181">
        <v>0</v>
      </c>
      <c r="CL40" s="181">
        <v>0</v>
      </c>
      <c r="CM40" s="181">
        <v>0</v>
      </c>
      <c r="CN40" s="181">
        <v>0</v>
      </c>
      <c r="CO40" s="181">
        <v>0</v>
      </c>
      <c r="CP40" s="181">
        <v>0</v>
      </c>
      <c r="CQ40" s="181">
        <v>0</v>
      </c>
      <c r="CR40" s="181">
        <v>0</v>
      </c>
      <c r="CS40" s="181">
        <v>0</v>
      </c>
      <c r="CT40" s="181">
        <v>0</v>
      </c>
      <c r="CU40" s="181">
        <v>0</v>
      </c>
      <c r="CV40" s="181">
        <v>0</v>
      </c>
      <c r="CW40" s="181">
        <v>0</v>
      </c>
      <c r="CY40" s="181">
        <v>1</v>
      </c>
      <c r="CZ40" s="181">
        <v>1</v>
      </c>
      <c r="DA40" s="181">
        <v>1</v>
      </c>
      <c r="DB40" s="181">
        <v>1</v>
      </c>
      <c r="DC40" s="181">
        <v>1</v>
      </c>
      <c r="DD40" s="181">
        <v>1</v>
      </c>
      <c r="DE40" s="181">
        <v>1</v>
      </c>
      <c r="DF40" s="181">
        <v>1</v>
      </c>
      <c r="DG40" s="181">
        <v>1</v>
      </c>
      <c r="DH40" s="181">
        <v>1</v>
      </c>
      <c r="DI40" s="181">
        <v>1</v>
      </c>
      <c r="DJ40" s="181">
        <v>1</v>
      </c>
      <c r="DK40" s="181">
        <v>1</v>
      </c>
    </row>
    <row r="41" spans="1:115" hidden="1" x14ac:dyDescent="0.2">
      <c r="A41" s="206"/>
      <c r="B41" s="207"/>
      <c r="C41" s="207"/>
      <c r="D41" s="208"/>
      <c r="E41" s="209"/>
      <c r="F41" s="210"/>
      <c r="G41" s="211"/>
      <c r="H41" s="210"/>
      <c r="I41" s="210"/>
      <c r="J41" s="211"/>
      <c r="K41" s="210"/>
      <c r="L41" s="210"/>
      <c r="M41" s="211"/>
      <c r="N41" s="210"/>
      <c r="O41" s="210"/>
      <c r="P41" s="211"/>
      <c r="Q41" s="210"/>
      <c r="R41" s="210"/>
      <c r="S41" s="211"/>
      <c r="T41" s="210"/>
      <c r="U41" s="210"/>
      <c r="V41" s="211"/>
      <c r="W41" s="210"/>
      <c r="X41" s="210"/>
      <c r="Y41" s="211"/>
      <c r="Z41" s="210"/>
      <c r="AA41" s="210"/>
      <c r="AB41" s="211"/>
      <c r="AC41" s="210"/>
      <c r="AD41" s="210"/>
      <c r="AE41" s="211"/>
      <c r="AF41" s="210"/>
      <c r="AG41" s="210"/>
      <c r="AH41" s="211"/>
      <c r="AI41" s="210"/>
      <c r="AJ41" s="210"/>
      <c r="AK41" s="211"/>
      <c r="AL41" s="210"/>
      <c r="AM41" s="210"/>
      <c r="AN41" s="211"/>
      <c r="AO41" s="208"/>
      <c r="AP41" s="208"/>
      <c r="AQ41" s="220">
        <v>0</v>
      </c>
      <c r="AR41" s="220">
        <v>0</v>
      </c>
      <c r="AS41" s="214">
        <v>12</v>
      </c>
      <c r="AT41" s="215">
        <v>0</v>
      </c>
      <c r="AW41" s="216">
        <v>0</v>
      </c>
      <c r="AX41" s="215">
        <v>-1</v>
      </c>
      <c r="AY41" s="181">
        <v>0</v>
      </c>
      <c r="AZ41" s="181">
        <v>0</v>
      </c>
      <c r="BA41" s="181">
        <v>0</v>
      </c>
      <c r="BB41" s="181">
        <v>0</v>
      </c>
      <c r="BC41" s="181">
        <v>0</v>
      </c>
      <c r="BD41" s="181">
        <v>0</v>
      </c>
      <c r="BE41" s="181">
        <v>0</v>
      </c>
      <c r="BF41" s="181">
        <v>0</v>
      </c>
      <c r="BG41" s="181">
        <v>0</v>
      </c>
      <c r="BH41" s="181">
        <v>0</v>
      </c>
      <c r="BI41" s="181">
        <v>0</v>
      </c>
      <c r="BJ41" s="181">
        <v>0</v>
      </c>
      <c r="BK41" s="181">
        <v>0</v>
      </c>
      <c r="BL41" s="181">
        <v>0</v>
      </c>
      <c r="BM41" s="181">
        <v>0</v>
      </c>
      <c r="BN41" s="181">
        <v>0</v>
      </c>
      <c r="BO41" s="181">
        <v>0</v>
      </c>
      <c r="BP41" s="181">
        <v>0</v>
      </c>
      <c r="BQ41" s="181">
        <v>0</v>
      </c>
      <c r="BR41" s="181">
        <v>0</v>
      </c>
      <c r="BS41" s="181">
        <v>0</v>
      </c>
      <c r="BT41" s="181">
        <v>0</v>
      </c>
      <c r="BU41" s="181">
        <v>0</v>
      </c>
      <c r="BV41" s="181">
        <v>0</v>
      </c>
      <c r="BW41" s="181">
        <v>0</v>
      </c>
      <c r="BX41" s="181">
        <v>0</v>
      </c>
      <c r="BY41" s="181">
        <v>0</v>
      </c>
      <c r="BZ41" s="181">
        <v>0</v>
      </c>
      <c r="CA41" s="181">
        <v>0</v>
      </c>
      <c r="CB41" s="181">
        <v>0</v>
      </c>
      <c r="CC41" s="181">
        <v>0</v>
      </c>
      <c r="CD41" s="181">
        <v>0</v>
      </c>
      <c r="CE41" s="181">
        <v>0</v>
      </c>
      <c r="CF41" s="181">
        <v>0</v>
      </c>
      <c r="CG41" s="181">
        <v>0</v>
      </c>
      <c r="CH41" s="181">
        <v>0</v>
      </c>
      <c r="CL41" s="181">
        <v>0</v>
      </c>
      <c r="CM41" s="181">
        <v>0</v>
      </c>
      <c r="CN41" s="181">
        <v>0</v>
      </c>
      <c r="CO41" s="181">
        <v>0</v>
      </c>
      <c r="CP41" s="181">
        <v>0</v>
      </c>
      <c r="CQ41" s="181">
        <v>0</v>
      </c>
      <c r="CR41" s="181">
        <v>0</v>
      </c>
      <c r="CS41" s="181">
        <v>0</v>
      </c>
      <c r="CT41" s="181">
        <v>0</v>
      </c>
      <c r="CU41" s="181">
        <v>0</v>
      </c>
      <c r="CV41" s="181">
        <v>0</v>
      </c>
      <c r="CW41" s="181">
        <v>0</v>
      </c>
      <c r="CY41" s="181">
        <v>1</v>
      </c>
      <c r="CZ41" s="181">
        <v>1</v>
      </c>
      <c r="DA41" s="181">
        <v>1</v>
      </c>
      <c r="DB41" s="181">
        <v>1</v>
      </c>
      <c r="DC41" s="181">
        <v>1</v>
      </c>
      <c r="DD41" s="181">
        <v>1</v>
      </c>
      <c r="DE41" s="181">
        <v>1</v>
      </c>
      <c r="DF41" s="181">
        <v>1</v>
      </c>
      <c r="DG41" s="181">
        <v>1</v>
      </c>
      <c r="DH41" s="181">
        <v>1</v>
      </c>
      <c r="DI41" s="181">
        <v>1</v>
      </c>
      <c r="DJ41" s="181">
        <v>1</v>
      </c>
      <c r="DK41" s="181">
        <v>1</v>
      </c>
    </row>
    <row r="42" spans="1:115" hidden="1" x14ac:dyDescent="0.2">
      <c r="A42" s="206"/>
      <c r="B42" s="207"/>
      <c r="C42" s="207"/>
      <c r="D42" s="208"/>
      <c r="E42" s="209"/>
      <c r="F42" s="210"/>
      <c r="G42" s="211"/>
      <c r="H42" s="210"/>
      <c r="I42" s="210"/>
      <c r="J42" s="211"/>
      <c r="K42" s="210"/>
      <c r="L42" s="210"/>
      <c r="M42" s="211"/>
      <c r="N42" s="210"/>
      <c r="O42" s="210"/>
      <c r="P42" s="211"/>
      <c r="Q42" s="210"/>
      <c r="R42" s="210"/>
      <c r="S42" s="211"/>
      <c r="T42" s="210"/>
      <c r="U42" s="210"/>
      <c r="V42" s="211"/>
      <c r="W42" s="210"/>
      <c r="X42" s="210"/>
      <c r="Y42" s="211"/>
      <c r="Z42" s="210"/>
      <c r="AA42" s="210"/>
      <c r="AB42" s="211"/>
      <c r="AC42" s="210"/>
      <c r="AD42" s="210"/>
      <c r="AE42" s="211"/>
      <c r="AF42" s="210"/>
      <c r="AG42" s="210"/>
      <c r="AH42" s="211"/>
      <c r="AI42" s="210"/>
      <c r="AJ42" s="210"/>
      <c r="AK42" s="211"/>
      <c r="AL42" s="210"/>
      <c r="AM42" s="210"/>
      <c r="AN42" s="211"/>
      <c r="AO42" s="208"/>
      <c r="AP42" s="208"/>
      <c r="AQ42" s="220">
        <v>0</v>
      </c>
      <c r="AR42" s="220">
        <v>0</v>
      </c>
      <c r="AS42" s="214">
        <v>12</v>
      </c>
      <c r="AT42" s="215">
        <v>0</v>
      </c>
      <c r="AW42" s="216">
        <v>0</v>
      </c>
      <c r="AX42" s="215">
        <v>-1</v>
      </c>
      <c r="AY42" s="181">
        <v>0</v>
      </c>
      <c r="AZ42" s="181">
        <v>0</v>
      </c>
      <c r="BA42" s="181">
        <v>0</v>
      </c>
      <c r="BB42" s="181">
        <v>0</v>
      </c>
      <c r="BC42" s="181">
        <v>0</v>
      </c>
      <c r="BD42" s="181">
        <v>0</v>
      </c>
      <c r="BE42" s="181">
        <v>0</v>
      </c>
      <c r="BF42" s="181">
        <v>0</v>
      </c>
      <c r="BG42" s="181">
        <v>0</v>
      </c>
      <c r="BH42" s="181">
        <v>0</v>
      </c>
      <c r="BI42" s="181">
        <v>0</v>
      </c>
      <c r="BJ42" s="181">
        <v>0</v>
      </c>
      <c r="BK42" s="181">
        <v>0</v>
      </c>
      <c r="BL42" s="181">
        <v>0</v>
      </c>
      <c r="BM42" s="181">
        <v>0</v>
      </c>
      <c r="BN42" s="181">
        <v>0</v>
      </c>
      <c r="BO42" s="181">
        <v>0</v>
      </c>
      <c r="BP42" s="181">
        <v>0</v>
      </c>
      <c r="BQ42" s="181">
        <v>0</v>
      </c>
      <c r="BR42" s="181">
        <v>0</v>
      </c>
      <c r="BS42" s="181">
        <v>0</v>
      </c>
      <c r="BT42" s="181">
        <v>0</v>
      </c>
      <c r="BU42" s="181">
        <v>0</v>
      </c>
      <c r="BV42" s="181">
        <v>0</v>
      </c>
      <c r="BW42" s="181">
        <v>0</v>
      </c>
      <c r="BX42" s="181">
        <v>0</v>
      </c>
      <c r="BY42" s="181">
        <v>0</v>
      </c>
      <c r="BZ42" s="181">
        <v>0</v>
      </c>
      <c r="CA42" s="181">
        <v>0</v>
      </c>
      <c r="CB42" s="181">
        <v>0</v>
      </c>
      <c r="CC42" s="181">
        <v>0</v>
      </c>
      <c r="CD42" s="181">
        <v>0</v>
      </c>
      <c r="CE42" s="181">
        <v>0</v>
      </c>
      <c r="CF42" s="181">
        <v>0</v>
      </c>
      <c r="CG42" s="181">
        <v>0</v>
      </c>
      <c r="CH42" s="181">
        <v>0</v>
      </c>
      <c r="CL42" s="181">
        <v>0</v>
      </c>
      <c r="CM42" s="181">
        <v>0</v>
      </c>
      <c r="CN42" s="181">
        <v>0</v>
      </c>
      <c r="CO42" s="181">
        <v>0</v>
      </c>
      <c r="CP42" s="181">
        <v>0</v>
      </c>
      <c r="CQ42" s="181">
        <v>0</v>
      </c>
      <c r="CR42" s="181">
        <v>0</v>
      </c>
      <c r="CS42" s="181">
        <v>0</v>
      </c>
      <c r="CT42" s="181">
        <v>0</v>
      </c>
      <c r="CU42" s="181">
        <v>0</v>
      </c>
      <c r="CV42" s="181">
        <v>0</v>
      </c>
      <c r="CW42" s="181">
        <v>0</v>
      </c>
      <c r="CY42" s="181">
        <v>1</v>
      </c>
      <c r="CZ42" s="181">
        <v>1</v>
      </c>
      <c r="DA42" s="181">
        <v>1</v>
      </c>
      <c r="DB42" s="181">
        <v>1</v>
      </c>
      <c r="DC42" s="181">
        <v>1</v>
      </c>
      <c r="DD42" s="181">
        <v>1</v>
      </c>
      <c r="DE42" s="181">
        <v>1</v>
      </c>
      <c r="DF42" s="181">
        <v>1</v>
      </c>
      <c r="DG42" s="181">
        <v>1</v>
      </c>
      <c r="DH42" s="181">
        <v>1</v>
      </c>
      <c r="DI42" s="181">
        <v>1</v>
      </c>
      <c r="DJ42" s="181">
        <v>1</v>
      </c>
      <c r="DK42" s="181">
        <v>1</v>
      </c>
    </row>
    <row r="43" spans="1:115" hidden="1" x14ac:dyDescent="0.2">
      <c r="A43" s="206"/>
      <c r="B43" s="207"/>
      <c r="C43" s="207"/>
      <c r="D43" s="208"/>
      <c r="E43" s="209"/>
      <c r="F43" s="210"/>
      <c r="G43" s="211"/>
      <c r="H43" s="210"/>
      <c r="I43" s="210"/>
      <c r="J43" s="211"/>
      <c r="K43" s="210"/>
      <c r="L43" s="210"/>
      <c r="M43" s="211"/>
      <c r="N43" s="210"/>
      <c r="O43" s="210"/>
      <c r="P43" s="211"/>
      <c r="Q43" s="210"/>
      <c r="R43" s="210"/>
      <c r="S43" s="211"/>
      <c r="T43" s="210"/>
      <c r="U43" s="210"/>
      <c r="V43" s="211"/>
      <c r="W43" s="210"/>
      <c r="X43" s="210"/>
      <c r="Y43" s="211"/>
      <c r="Z43" s="210"/>
      <c r="AA43" s="210"/>
      <c r="AB43" s="211"/>
      <c r="AC43" s="210"/>
      <c r="AD43" s="210"/>
      <c r="AE43" s="211"/>
      <c r="AF43" s="210"/>
      <c r="AG43" s="210"/>
      <c r="AH43" s="211"/>
      <c r="AI43" s="210"/>
      <c r="AJ43" s="210"/>
      <c r="AK43" s="211"/>
      <c r="AL43" s="210"/>
      <c r="AM43" s="210"/>
      <c r="AN43" s="211"/>
      <c r="AO43" s="208"/>
      <c r="AP43" s="208"/>
      <c r="AQ43" s="220">
        <v>0</v>
      </c>
      <c r="AR43" s="220">
        <v>0</v>
      </c>
      <c r="AS43" s="214">
        <v>12</v>
      </c>
      <c r="AT43" s="215">
        <v>0</v>
      </c>
      <c r="AW43" s="216">
        <v>0</v>
      </c>
      <c r="AX43" s="215">
        <v>-1</v>
      </c>
      <c r="AY43" s="181">
        <v>0</v>
      </c>
      <c r="AZ43" s="181">
        <v>0</v>
      </c>
      <c r="BA43" s="181">
        <v>0</v>
      </c>
      <c r="BB43" s="181">
        <v>0</v>
      </c>
      <c r="BC43" s="181">
        <v>0</v>
      </c>
      <c r="BD43" s="181">
        <v>0</v>
      </c>
      <c r="BE43" s="181">
        <v>0</v>
      </c>
      <c r="BF43" s="181">
        <v>0</v>
      </c>
      <c r="BG43" s="181">
        <v>0</v>
      </c>
      <c r="BH43" s="181">
        <v>0</v>
      </c>
      <c r="BI43" s="181">
        <v>0</v>
      </c>
      <c r="BJ43" s="181">
        <v>0</v>
      </c>
      <c r="BK43" s="181">
        <v>0</v>
      </c>
      <c r="BL43" s="181">
        <v>0</v>
      </c>
      <c r="BM43" s="181">
        <v>0</v>
      </c>
      <c r="BN43" s="181">
        <v>0</v>
      </c>
      <c r="BO43" s="181">
        <v>0</v>
      </c>
      <c r="BP43" s="181">
        <v>0</v>
      </c>
      <c r="BQ43" s="181">
        <v>0</v>
      </c>
      <c r="BR43" s="181">
        <v>0</v>
      </c>
      <c r="BS43" s="181">
        <v>0</v>
      </c>
      <c r="BT43" s="181">
        <v>0</v>
      </c>
      <c r="BU43" s="181">
        <v>0</v>
      </c>
      <c r="BV43" s="181">
        <v>0</v>
      </c>
      <c r="BW43" s="181">
        <v>0</v>
      </c>
      <c r="BX43" s="181">
        <v>0</v>
      </c>
      <c r="BY43" s="181">
        <v>0</v>
      </c>
      <c r="BZ43" s="181">
        <v>0</v>
      </c>
      <c r="CA43" s="181">
        <v>0</v>
      </c>
      <c r="CB43" s="181">
        <v>0</v>
      </c>
      <c r="CC43" s="181">
        <v>0</v>
      </c>
      <c r="CD43" s="181">
        <v>0</v>
      </c>
      <c r="CE43" s="181">
        <v>0</v>
      </c>
      <c r="CF43" s="181">
        <v>0</v>
      </c>
      <c r="CG43" s="181">
        <v>0</v>
      </c>
      <c r="CH43" s="181">
        <v>0</v>
      </c>
      <c r="CL43" s="181">
        <v>0</v>
      </c>
      <c r="CM43" s="181">
        <v>0</v>
      </c>
      <c r="CN43" s="181">
        <v>0</v>
      </c>
      <c r="CO43" s="181">
        <v>0</v>
      </c>
      <c r="CP43" s="181">
        <v>0</v>
      </c>
      <c r="CQ43" s="181">
        <v>0</v>
      </c>
      <c r="CR43" s="181">
        <v>0</v>
      </c>
      <c r="CS43" s="181">
        <v>0</v>
      </c>
      <c r="CT43" s="181">
        <v>0</v>
      </c>
      <c r="CU43" s="181">
        <v>0</v>
      </c>
      <c r="CV43" s="181">
        <v>0</v>
      </c>
      <c r="CW43" s="181">
        <v>0</v>
      </c>
      <c r="CY43" s="181">
        <v>1</v>
      </c>
      <c r="CZ43" s="181">
        <v>1</v>
      </c>
      <c r="DA43" s="181">
        <v>1</v>
      </c>
      <c r="DB43" s="181">
        <v>1</v>
      </c>
      <c r="DC43" s="181">
        <v>1</v>
      </c>
      <c r="DD43" s="181">
        <v>1</v>
      </c>
      <c r="DE43" s="181">
        <v>1</v>
      </c>
      <c r="DF43" s="181">
        <v>1</v>
      </c>
      <c r="DG43" s="181">
        <v>1</v>
      </c>
      <c r="DH43" s="181">
        <v>1</v>
      </c>
      <c r="DI43" s="181">
        <v>1</v>
      </c>
      <c r="DJ43" s="181">
        <v>1</v>
      </c>
      <c r="DK43" s="181">
        <v>1</v>
      </c>
    </row>
    <row r="44" spans="1:115" hidden="1" x14ac:dyDescent="0.2">
      <c r="A44" s="206"/>
      <c r="B44" s="207"/>
      <c r="C44" s="207"/>
      <c r="D44" s="208"/>
      <c r="E44" s="209"/>
      <c r="F44" s="210"/>
      <c r="G44" s="211"/>
      <c r="H44" s="210"/>
      <c r="I44" s="210"/>
      <c r="J44" s="211"/>
      <c r="K44" s="210"/>
      <c r="L44" s="210"/>
      <c r="M44" s="211"/>
      <c r="N44" s="210"/>
      <c r="O44" s="210"/>
      <c r="P44" s="211"/>
      <c r="Q44" s="210"/>
      <c r="R44" s="210"/>
      <c r="S44" s="211"/>
      <c r="T44" s="210"/>
      <c r="U44" s="210"/>
      <c r="V44" s="211"/>
      <c r="W44" s="210"/>
      <c r="X44" s="210"/>
      <c r="Y44" s="211"/>
      <c r="Z44" s="210"/>
      <c r="AA44" s="210"/>
      <c r="AB44" s="211"/>
      <c r="AC44" s="210"/>
      <c r="AD44" s="210"/>
      <c r="AE44" s="211"/>
      <c r="AF44" s="210"/>
      <c r="AG44" s="210"/>
      <c r="AH44" s="211"/>
      <c r="AI44" s="210"/>
      <c r="AJ44" s="210"/>
      <c r="AK44" s="211"/>
      <c r="AL44" s="210"/>
      <c r="AM44" s="210"/>
      <c r="AN44" s="211"/>
      <c r="AO44" s="208"/>
      <c r="AP44" s="208"/>
      <c r="AQ44" s="220">
        <v>0</v>
      </c>
      <c r="AR44" s="220">
        <v>0</v>
      </c>
      <c r="AS44" s="214">
        <v>12</v>
      </c>
      <c r="AT44" s="215">
        <v>0</v>
      </c>
      <c r="AW44" s="216">
        <v>0</v>
      </c>
      <c r="AX44" s="215">
        <v>-1</v>
      </c>
      <c r="AY44" s="181">
        <v>0</v>
      </c>
      <c r="AZ44" s="181">
        <v>0</v>
      </c>
      <c r="BA44" s="181">
        <v>0</v>
      </c>
      <c r="BB44" s="181">
        <v>0</v>
      </c>
      <c r="BC44" s="181">
        <v>0</v>
      </c>
      <c r="BD44" s="181">
        <v>0</v>
      </c>
      <c r="BE44" s="181">
        <v>0</v>
      </c>
      <c r="BF44" s="181">
        <v>0</v>
      </c>
      <c r="BG44" s="181">
        <v>0</v>
      </c>
      <c r="BH44" s="181">
        <v>0</v>
      </c>
      <c r="BI44" s="181">
        <v>0</v>
      </c>
      <c r="BJ44" s="181">
        <v>0</v>
      </c>
      <c r="BK44" s="181">
        <v>0</v>
      </c>
      <c r="BL44" s="181">
        <v>0</v>
      </c>
      <c r="BM44" s="181">
        <v>0</v>
      </c>
      <c r="BN44" s="181">
        <v>0</v>
      </c>
      <c r="BO44" s="181">
        <v>0</v>
      </c>
      <c r="BP44" s="181">
        <v>0</v>
      </c>
      <c r="BQ44" s="181">
        <v>0</v>
      </c>
      <c r="BR44" s="181">
        <v>0</v>
      </c>
      <c r="BS44" s="181">
        <v>0</v>
      </c>
      <c r="BT44" s="181">
        <v>0</v>
      </c>
      <c r="BU44" s="181">
        <v>0</v>
      </c>
      <c r="BV44" s="181">
        <v>0</v>
      </c>
      <c r="BW44" s="181">
        <v>0</v>
      </c>
      <c r="BX44" s="181">
        <v>0</v>
      </c>
      <c r="BY44" s="181">
        <v>0</v>
      </c>
      <c r="BZ44" s="181">
        <v>0</v>
      </c>
      <c r="CA44" s="181">
        <v>0</v>
      </c>
      <c r="CB44" s="181">
        <v>0</v>
      </c>
      <c r="CC44" s="181">
        <v>0</v>
      </c>
      <c r="CD44" s="181">
        <v>0</v>
      </c>
      <c r="CE44" s="181">
        <v>0</v>
      </c>
      <c r="CF44" s="181">
        <v>0</v>
      </c>
      <c r="CG44" s="181">
        <v>0</v>
      </c>
      <c r="CH44" s="181">
        <v>0</v>
      </c>
      <c r="CL44" s="181">
        <v>0</v>
      </c>
      <c r="CM44" s="181">
        <v>0</v>
      </c>
      <c r="CN44" s="181">
        <v>0</v>
      </c>
      <c r="CO44" s="181">
        <v>0</v>
      </c>
      <c r="CP44" s="181">
        <v>0</v>
      </c>
      <c r="CQ44" s="181">
        <v>0</v>
      </c>
      <c r="CR44" s="181">
        <v>0</v>
      </c>
      <c r="CS44" s="181">
        <v>0</v>
      </c>
      <c r="CT44" s="181">
        <v>0</v>
      </c>
      <c r="CU44" s="181">
        <v>0</v>
      </c>
      <c r="CV44" s="181">
        <v>0</v>
      </c>
      <c r="CW44" s="181">
        <v>0</v>
      </c>
      <c r="CY44" s="181">
        <v>1</v>
      </c>
      <c r="CZ44" s="181">
        <v>1</v>
      </c>
      <c r="DA44" s="181">
        <v>1</v>
      </c>
      <c r="DB44" s="181">
        <v>1</v>
      </c>
      <c r="DC44" s="181">
        <v>1</v>
      </c>
      <c r="DD44" s="181">
        <v>1</v>
      </c>
      <c r="DE44" s="181">
        <v>1</v>
      </c>
      <c r="DF44" s="181">
        <v>1</v>
      </c>
      <c r="DG44" s="181">
        <v>1</v>
      </c>
      <c r="DH44" s="181">
        <v>1</v>
      </c>
      <c r="DI44" s="181">
        <v>1</v>
      </c>
      <c r="DJ44" s="181">
        <v>1</v>
      </c>
      <c r="DK44" s="181">
        <v>1</v>
      </c>
    </row>
    <row r="45" spans="1:115" hidden="1" x14ac:dyDescent="0.2">
      <c r="A45" s="206"/>
      <c r="B45" s="207"/>
      <c r="C45" s="207"/>
      <c r="D45" s="208"/>
      <c r="E45" s="209"/>
      <c r="F45" s="210"/>
      <c r="G45" s="211"/>
      <c r="H45" s="210"/>
      <c r="I45" s="210"/>
      <c r="J45" s="211"/>
      <c r="K45" s="210"/>
      <c r="L45" s="210"/>
      <c r="M45" s="211"/>
      <c r="N45" s="210"/>
      <c r="O45" s="210"/>
      <c r="P45" s="211"/>
      <c r="Q45" s="210"/>
      <c r="R45" s="210"/>
      <c r="S45" s="211"/>
      <c r="T45" s="210"/>
      <c r="U45" s="210"/>
      <c r="V45" s="211"/>
      <c r="W45" s="210"/>
      <c r="X45" s="210"/>
      <c r="Y45" s="211"/>
      <c r="Z45" s="210"/>
      <c r="AA45" s="210"/>
      <c r="AB45" s="211"/>
      <c r="AC45" s="210"/>
      <c r="AD45" s="210"/>
      <c r="AE45" s="211"/>
      <c r="AF45" s="210"/>
      <c r="AG45" s="210"/>
      <c r="AH45" s="211"/>
      <c r="AI45" s="210"/>
      <c r="AJ45" s="210"/>
      <c r="AK45" s="211"/>
      <c r="AL45" s="210"/>
      <c r="AM45" s="210"/>
      <c r="AN45" s="211"/>
      <c r="AO45" s="208"/>
      <c r="AP45" s="208"/>
      <c r="AQ45" s="220">
        <v>0</v>
      </c>
      <c r="AR45" s="220">
        <v>0</v>
      </c>
      <c r="AS45" s="214">
        <v>12</v>
      </c>
      <c r="AT45" s="215">
        <v>0</v>
      </c>
      <c r="AW45" s="216">
        <v>0</v>
      </c>
      <c r="AX45" s="215">
        <v>-1</v>
      </c>
      <c r="AY45" s="181">
        <v>0</v>
      </c>
      <c r="AZ45" s="181">
        <v>0</v>
      </c>
      <c r="BA45" s="181">
        <v>0</v>
      </c>
      <c r="BB45" s="181">
        <v>0</v>
      </c>
      <c r="BC45" s="181">
        <v>0</v>
      </c>
      <c r="BD45" s="181">
        <v>0</v>
      </c>
      <c r="BE45" s="181">
        <v>0</v>
      </c>
      <c r="BF45" s="181">
        <v>0</v>
      </c>
      <c r="BG45" s="181">
        <v>0</v>
      </c>
      <c r="BH45" s="181">
        <v>0</v>
      </c>
      <c r="BI45" s="181">
        <v>0</v>
      </c>
      <c r="BJ45" s="181">
        <v>0</v>
      </c>
      <c r="BK45" s="181">
        <v>0</v>
      </c>
      <c r="BL45" s="181">
        <v>0</v>
      </c>
      <c r="BM45" s="181">
        <v>0</v>
      </c>
      <c r="BN45" s="181">
        <v>0</v>
      </c>
      <c r="BO45" s="181">
        <v>0</v>
      </c>
      <c r="BP45" s="181">
        <v>0</v>
      </c>
      <c r="BQ45" s="181">
        <v>0</v>
      </c>
      <c r="BR45" s="181">
        <v>0</v>
      </c>
      <c r="BS45" s="181">
        <v>0</v>
      </c>
      <c r="BT45" s="181">
        <v>0</v>
      </c>
      <c r="BU45" s="181">
        <v>0</v>
      </c>
      <c r="BV45" s="181">
        <v>0</v>
      </c>
      <c r="BW45" s="181">
        <v>0</v>
      </c>
      <c r="BX45" s="181">
        <v>0</v>
      </c>
      <c r="BY45" s="181">
        <v>0</v>
      </c>
      <c r="BZ45" s="181">
        <v>0</v>
      </c>
      <c r="CA45" s="181">
        <v>0</v>
      </c>
      <c r="CB45" s="181">
        <v>0</v>
      </c>
      <c r="CC45" s="181">
        <v>0</v>
      </c>
      <c r="CD45" s="181">
        <v>0</v>
      </c>
      <c r="CE45" s="181">
        <v>0</v>
      </c>
      <c r="CF45" s="181">
        <v>0</v>
      </c>
      <c r="CG45" s="181">
        <v>0</v>
      </c>
      <c r="CH45" s="181">
        <v>0</v>
      </c>
      <c r="CL45" s="181">
        <v>0</v>
      </c>
      <c r="CM45" s="181">
        <v>0</v>
      </c>
      <c r="CN45" s="181">
        <v>0</v>
      </c>
      <c r="CO45" s="181">
        <v>0</v>
      </c>
      <c r="CP45" s="181">
        <v>0</v>
      </c>
      <c r="CQ45" s="181">
        <v>0</v>
      </c>
      <c r="CR45" s="181">
        <v>0</v>
      </c>
      <c r="CS45" s="181">
        <v>0</v>
      </c>
      <c r="CT45" s="181">
        <v>0</v>
      </c>
      <c r="CU45" s="181">
        <v>0</v>
      </c>
      <c r="CV45" s="181">
        <v>0</v>
      </c>
      <c r="CW45" s="181">
        <v>0</v>
      </c>
      <c r="CY45" s="181">
        <v>1</v>
      </c>
      <c r="CZ45" s="181">
        <v>1</v>
      </c>
      <c r="DA45" s="181">
        <v>1</v>
      </c>
      <c r="DB45" s="181">
        <v>1</v>
      </c>
      <c r="DC45" s="181">
        <v>1</v>
      </c>
      <c r="DD45" s="181">
        <v>1</v>
      </c>
      <c r="DE45" s="181">
        <v>1</v>
      </c>
      <c r="DF45" s="181">
        <v>1</v>
      </c>
      <c r="DG45" s="181">
        <v>1</v>
      </c>
      <c r="DH45" s="181">
        <v>1</v>
      </c>
      <c r="DI45" s="181">
        <v>1</v>
      </c>
      <c r="DJ45" s="181">
        <v>1</v>
      </c>
      <c r="DK45" s="181">
        <v>1</v>
      </c>
    </row>
    <row r="46" spans="1:115" hidden="1" x14ac:dyDescent="0.2">
      <c r="A46" s="206"/>
      <c r="B46" s="207"/>
      <c r="C46" s="207"/>
      <c r="D46" s="208"/>
      <c r="E46" s="209"/>
      <c r="F46" s="210"/>
      <c r="G46" s="211"/>
      <c r="H46" s="210"/>
      <c r="I46" s="210"/>
      <c r="J46" s="211"/>
      <c r="K46" s="210"/>
      <c r="L46" s="210"/>
      <c r="M46" s="211"/>
      <c r="N46" s="210"/>
      <c r="O46" s="210"/>
      <c r="P46" s="211"/>
      <c r="Q46" s="210"/>
      <c r="R46" s="210"/>
      <c r="S46" s="211"/>
      <c r="T46" s="210"/>
      <c r="U46" s="210"/>
      <c r="V46" s="211"/>
      <c r="W46" s="210"/>
      <c r="X46" s="210"/>
      <c r="Y46" s="211"/>
      <c r="Z46" s="210"/>
      <c r="AA46" s="210"/>
      <c r="AB46" s="211"/>
      <c r="AC46" s="210"/>
      <c r="AD46" s="210"/>
      <c r="AE46" s="211"/>
      <c r="AF46" s="210"/>
      <c r="AG46" s="210"/>
      <c r="AH46" s="211"/>
      <c r="AI46" s="210"/>
      <c r="AJ46" s="210"/>
      <c r="AK46" s="211"/>
      <c r="AL46" s="210"/>
      <c r="AM46" s="210"/>
      <c r="AN46" s="211"/>
      <c r="AO46" s="208"/>
      <c r="AP46" s="208"/>
      <c r="AQ46" s="220">
        <v>0</v>
      </c>
      <c r="AR46" s="220">
        <v>0</v>
      </c>
      <c r="AS46" s="214">
        <v>12</v>
      </c>
      <c r="AT46" s="215">
        <v>0</v>
      </c>
      <c r="AW46" s="216">
        <v>0</v>
      </c>
      <c r="AX46" s="215">
        <v>-1</v>
      </c>
      <c r="AY46" s="181">
        <v>0</v>
      </c>
      <c r="AZ46" s="181">
        <v>0</v>
      </c>
      <c r="BA46" s="181">
        <v>0</v>
      </c>
      <c r="BB46" s="181">
        <v>0</v>
      </c>
      <c r="BC46" s="181">
        <v>0</v>
      </c>
      <c r="BD46" s="181">
        <v>0</v>
      </c>
      <c r="BE46" s="181">
        <v>0</v>
      </c>
      <c r="BF46" s="181">
        <v>0</v>
      </c>
      <c r="BG46" s="181">
        <v>0</v>
      </c>
      <c r="BH46" s="181">
        <v>0</v>
      </c>
      <c r="BI46" s="181">
        <v>0</v>
      </c>
      <c r="BJ46" s="181">
        <v>0</v>
      </c>
      <c r="BK46" s="181">
        <v>0</v>
      </c>
      <c r="BL46" s="181">
        <v>0</v>
      </c>
      <c r="BM46" s="181">
        <v>0</v>
      </c>
      <c r="BN46" s="181">
        <v>0</v>
      </c>
      <c r="BO46" s="181">
        <v>0</v>
      </c>
      <c r="BP46" s="181">
        <v>0</v>
      </c>
      <c r="BQ46" s="181">
        <v>0</v>
      </c>
      <c r="BR46" s="181">
        <v>0</v>
      </c>
      <c r="BS46" s="181">
        <v>0</v>
      </c>
      <c r="BT46" s="181">
        <v>0</v>
      </c>
      <c r="BU46" s="181">
        <v>0</v>
      </c>
      <c r="BV46" s="181">
        <v>0</v>
      </c>
      <c r="BW46" s="181">
        <v>0</v>
      </c>
      <c r="BX46" s="181">
        <v>0</v>
      </c>
      <c r="BY46" s="181">
        <v>0</v>
      </c>
      <c r="BZ46" s="181">
        <v>0</v>
      </c>
      <c r="CA46" s="181">
        <v>0</v>
      </c>
      <c r="CB46" s="181">
        <v>0</v>
      </c>
      <c r="CC46" s="181">
        <v>0</v>
      </c>
      <c r="CD46" s="181">
        <v>0</v>
      </c>
      <c r="CE46" s="181">
        <v>0</v>
      </c>
      <c r="CF46" s="181">
        <v>0</v>
      </c>
      <c r="CG46" s="181">
        <v>0</v>
      </c>
      <c r="CH46" s="181">
        <v>0</v>
      </c>
      <c r="CL46" s="181">
        <v>0</v>
      </c>
      <c r="CM46" s="181">
        <v>0</v>
      </c>
      <c r="CN46" s="181">
        <v>0</v>
      </c>
      <c r="CO46" s="181">
        <v>0</v>
      </c>
      <c r="CP46" s="181">
        <v>0</v>
      </c>
      <c r="CQ46" s="181">
        <v>0</v>
      </c>
      <c r="CR46" s="181">
        <v>0</v>
      </c>
      <c r="CS46" s="181">
        <v>0</v>
      </c>
      <c r="CT46" s="181">
        <v>0</v>
      </c>
      <c r="CU46" s="181">
        <v>0</v>
      </c>
      <c r="CV46" s="181">
        <v>0</v>
      </c>
      <c r="CW46" s="181">
        <v>0</v>
      </c>
      <c r="CY46" s="181">
        <v>1</v>
      </c>
      <c r="CZ46" s="181">
        <v>1</v>
      </c>
      <c r="DA46" s="181">
        <v>1</v>
      </c>
      <c r="DB46" s="181">
        <v>1</v>
      </c>
      <c r="DC46" s="181">
        <v>1</v>
      </c>
      <c r="DD46" s="181">
        <v>1</v>
      </c>
      <c r="DE46" s="181">
        <v>1</v>
      </c>
      <c r="DF46" s="181">
        <v>1</v>
      </c>
      <c r="DG46" s="181">
        <v>1</v>
      </c>
      <c r="DH46" s="181">
        <v>1</v>
      </c>
      <c r="DI46" s="181">
        <v>1</v>
      </c>
      <c r="DJ46" s="181">
        <v>1</v>
      </c>
      <c r="DK46" s="181">
        <v>1</v>
      </c>
    </row>
    <row r="47" spans="1:115" hidden="1" x14ac:dyDescent="0.2">
      <c r="A47" s="206"/>
      <c r="B47" s="207"/>
      <c r="C47" s="207"/>
      <c r="D47" s="208"/>
      <c r="E47" s="209"/>
      <c r="F47" s="210"/>
      <c r="G47" s="211"/>
      <c r="H47" s="210"/>
      <c r="I47" s="210"/>
      <c r="J47" s="211"/>
      <c r="K47" s="210"/>
      <c r="L47" s="210"/>
      <c r="M47" s="211"/>
      <c r="N47" s="210"/>
      <c r="O47" s="210"/>
      <c r="P47" s="211"/>
      <c r="Q47" s="210"/>
      <c r="R47" s="210"/>
      <c r="S47" s="211"/>
      <c r="T47" s="210"/>
      <c r="U47" s="210"/>
      <c r="V47" s="211"/>
      <c r="W47" s="210"/>
      <c r="X47" s="210"/>
      <c r="Y47" s="211"/>
      <c r="Z47" s="210"/>
      <c r="AA47" s="210"/>
      <c r="AB47" s="211"/>
      <c r="AC47" s="210"/>
      <c r="AD47" s="210"/>
      <c r="AE47" s="211"/>
      <c r="AF47" s="210"/>
      <c r="AG47" s="210"/>
      <c r="AH47" s="211"/>
      <c r="AI47" s="210"/>
      <c r="AJ47" s="210"/>
      <c r="AK47" s="211"/>
      <c r="AL47" s="210"/>
      <c r="AM47" s="210"/>
      <c r="AN47" s="211"/>
      <c r="AO47" s="208"/>
      <c r="AP47" s="208"/>
      <c r="AQ47" s="220">
        <v>0</v>
      </c>
      <c r="AR47" s="220">
        <v>0</v>
      </c>
      <c r="AS47" s="214">
        <v>12</v>
      </c>
      <c r="AT47" s="215">
        <v>0</v>
      </c>
      <c r="AW47" s="216">
        <v>0</v>
      </c>
      <c r="AX47" s="215">
        <v>-1</v>
      </c>
      <c r="AY47" s="181">
        <v>0</v>
      </c>
      <c r="AZ47" s="181">
        <v>0</v>
      </c>
      <c r="BA47" s="181">
        <v>0</v>
      </c>
      <c r="BB47" s="181">
        <v>0</v>
      </c>
      <c r="BC47" s="181">
        <v>0</v>
      </c>
      <c r="BD47" s="181">
        <v>0</v>
      </c>
      <c r="BE47" s="181">
        <v>0</v>
      </c>
      <c r="BF47" s="181">
        <v>0</v>
      </c>
      <c r="BG47" s="181">
        <v>0</v>
      </c>
      <c r="BH47" s="181">
        <v>0</v>
      </c>
      <c r="BI47" s="181">
        <v>0</v>
      </c>
      <c r="BJ47" s="181">
        <v>0</v>
      </c>
      <c r="BK47" s="181">
        <v>0</v>
      </c>
      <c r="BL47" s="181">
        <v>0</v>
      </c>
      <c r="BM47" s="181">
        <v>0</v>
      </c>
      <c r="BN47" s="181">
        <v>0</v>
      </c>
      <c r="BO47" s="181">
        <v>0</v>
      </c>
      <c r="BP47" s="181">
        <v>0</v>
      </c>
      <c r="BQ47" s="181">
        <v>0</v>
      </c>
      <c r="BR47" s="181">
        <v>0</v>
      </c>
      <c r="BS47" s="181">
        <v>0</v>
      </c>
      <c r="BT47" s="181">
        <v>0</v>
      </c>
      <c r="BU47" s="181">
        <v>0</v>
      </c>
      <c r="BV47" s="181">
        <v>0</v>
      </c>
      <c r="BW47" s="181">
        <v>0</v>
      </c>
      <c r="BX47" s="181">
        <v>0</v>
      </c>
      <c r="BY47" s="181">
        <v>0</v>
      </c>
      <c r="BZ47" s="181">
        <v>0</v>
      </c>
      <c r="CA47" s="181">
        <v>0</v>
      </c>
      <c r="CB47" s="181">
        <v>0</v>
      </c>
      <c r="CC47" s="181">
        <v>0</v>
      </c>
      <c r="CD47" s="181">
        <v>0</v>
      </c>
      <c r="CE47" s="181">
        <v>0</v>
      </c>
      <c r="CF47" s="181">
        <v>0</v>
      </c>
      <c r="CG47" s="181">
        <v>0</v>
      </c>
      <c r="CH47" s="181">
        <v>0</v>
      </c>
      <c r="CL47" s="181">
        <v>0</v>
      </c>
      <c r="CM47" s="181">
        <v>0</v>
      </c>
      <c r="CN47" s="181">
        <v>0</v>
      </c>
      <c r="CO47" s="181">
        <v>0</v>
      </c>
      <c r="CP47" s="181">
        <v>0</v>
      </c>
      <c r="CQ47" s="181">
        <v>0</v>
      </c>
      <c r="CR47" s="181">
        <v>0</v>
      </c>
      <c r="CS47" s="181">
        <v>0</v>
      </c>
      <c r="CT47" s="181">
        <v>0</v>
      </c>
      <c r="CU47" s="181">
        <v>0</v>
      </c>
      <c r="CV47" s="181">
        <v>0</v>
      </c>
      <c r="CW47" s="181">
        <v>0</v>
      </c>
      <c r="CY47" s="181">
        <v>1</v>
      </c>
      <c r="CZ47" s="181">
        <v>1</v>
      </c>
      <c r="DA47" s="181">
        <v>1</v>
      </c>
      <c r="DB47" s="181">
        <v>1</v>
      </c>
      <c r="DC47" s="181">
        <v>1</v>
      </c>
      <c r="DD47" s="181">
        <v>1</v>
      </c>
      <c r="DE47" s="181">
        <v>1</v>
      </c>
      <c r="DF47" s="181">
        <v>1</v>
      </c>
      <c r="DG47" s="181">
        <v>1</v>
      </c>
      <c r="DH47" s="181">
        <v>1</v>
      </c>
      <c r="DI47" s="181">
        <v>1</v>
      </c>
      <c r="DJ47" s="181">
        <v>1</v>
      </c>
      <c r="DK47" s="181">
        <v>1</v>
      </c>
    </row>
    <row r="48" spans="1:115" hidden="1" x14ac:dyDescent="0.2">
      <c r="A48" s="206"/>
      <c r="B48" s="207"/>
      <c r="C48" s="207"/>
      <c r="D48" s="208"/>
      <c r="E48" s="209"/>
      <c r="F48" s="210"/>
      <c r="G48" s="211"/>
      <c r="H48" s="210"/>
      <c r="I48" s="210"/>
      <c r="J48" s="211"/>
      <c r="K48" s="210"/>
      <c r="L48" s="210"/>
      <c r="M48" s="211"/>
      <c r="N48" s="210"/>
      <c r="O48" s="210"/>
      <c r="P48" s="211"/>
      <c r="Q48" s="210"/>
      <c r="R48" s="210"/>
      <c r="S48" s="211"/>
      <c r="T48" s="210"/>
      <c r="U48" s="210"/>
      <c r="V48" s="211"/>
      <c r="W48" s="210"/>
      <c r="X48" s="210"/>
      <c r="Y48" s="211"/>
      <c r="Z48" s="210"/>
      <c r="AA48" s="210"/>
      <c r="AB48" s="211"/>
      <c r="AC48" s="210"/>
      <c r="AD48" s="210"/>
      <c r="AE48" s="211"/>
      <c r="AF48" s="210"/>
      <c r="AG48" s="210"/>
      <c r="AH48" s="211"/>
      <c r="AI48" s="210"/>
      <c r="AJ48" s="210"/>
      <c r="AK48" s="211"/>
      <c r="AL48" s="210"/>
      <c r="AM48" s="210"/>
      <c r="AN48" s="211"/>
      <c r="AO48" s="208"/>
      <c r="AP48" s="208"/>
      <c r="AQ48" s="220">
        <v>0</v>
      </c>
      <c r="AR48" s="220">
        <v>0</v>
      </c>
      <c r="AS48" s="214">
        <v>12</v>
      </c>
      <c r="AT48" s="215">
        <v>0</v>
      </c>
      <c r="AW48" s="216">
        <v>0</v>
      </c>
      <c r="AX48" s="215">
        <v>-1</v>
      </c>
      <c r="AY48" s="181">
        <v>0</v>
      </c>
      <c r="AZ48" s="181">
        <v>0</v>
      </c>
      <c r="BA48" s="181">
        <v>0</v>
      </c>
      <c r="BB48" s="181">
        <v>0</v>
      </c>
      <c r="BC48" s="181">
        <v>0</v>
      </c>
      <c r="BD48" s="181">
        <v>0</v>
      </c>
      <c r="BE48" s="181">
        <v>0</v>
      </c>
      <c r="BF48" s="181">
        <v>0</v>
      </c>
      <c r="BG48" s="181">
        <v>0</v>
      </c>
      <c r="BH48" s="181">
        <v>0</v>
      </c>
      <c r="BI48" s="181">
        <v>0</v>
      </c>
      <c r="BJ48" s="181">
        <v>0</v>
      </c>
      <c r="BK48" s="181">
        <v>0</v>
      </c>
      <c r="BL48" s="181">
        <v>0</v>
      </c>
      <c r="BM48" s="181">
        <v>0</v>
      </c>
      <c r="BN48" s="181">
        <v>0</v>
      </c>
      <c r="BO48" s="181">
        <v>0</v>
      </c>
      <c r="BP48" s="181">
        <v>0</v>
      </c>
      <c r="BQ48" s="181">
        <v>0</v>
      </c>
      <c r="BR48" s="181">
        <v>0</v>
      </c>
      <c r="BS48" s="181">
        <v>0</v>
      </c>
      <c r="BT48" s="181">
        <v>0</v>
      </c>
      <c r="BU48" s="181">
        <v>0</v>
      </c>
      <c r="BV48" s="181">
        <v>0</v>
      </c>
      <c r="BW48" s="181">
        <v>0</v>
      </c>
      <c r="BX48" s="181">
        <v>0</v>
      </c>
      <c r="BY48" s="181">
        <v>0</v>
      </c>
      <c r="BZ48" s="181">
        <v>0</v>
      </c>
      <c r="CA48" s="181">
        <v>0</v>
      </c>
      <c r="CB48" s="181">
        <v>0</v>
      </c>
      <c r="CC48" s="181">
        <v>0</v>
      </c>
      <c r="CD48" s="181">
        <v>0</v>
      </c>
      <c r="CE48" s="181">
        <v>0</v>
      </c>
      <c r="CF48" s="181">
        <v>0</v>
      </c>
      <c r="CG48" s="181">
        <v>0</v>
      </c>
      <c r="CH48" s="181">
        <v>0</v>
      </c>
      <c r="CL48" s="181">
        <v>0</v>
      </c>
      <c r="CM48" s="181">
        <v>0</v>
      </c>
      <c r="CN48" s="181">
        <v>0</v>
      </c>
      <c r="CO48" s="181">
        <v>0</v>
      </c>
      <c r="CP48" s="181">
        <v>0</v>
      </c>
      <c r="CQ48" s="181">
        <v>0</v>
      </c>
      <c r="CR48" s="181">
        <v>0</v>
      </c>
      <c r="CS48" s="181">
        <v>0</v>
      </c>
      <c r="CT48" s="181">
        <v>0</v>
      </c>
      <c r="CU48" s="181">
        <v>0</v>
      </c>
      <c r="CV48" s="181">
        <v>0</v>
      </c>
      <c r="CW48" s="181">
        <v>0</v>
      </c>
      <c r="CY48" s="181">
        <v>1</v>
      </c>
      <c r="CZ48" s="181">
        <v>1</v>
      </c>
      <c r="DA48" s="181">
        <v>1</v>
      </c>
      <c r="DB48" s="181">
        <v>1</v>
      </c>
      <c r="DC48" s="181">
        <v>1</v>
      </c>
      <c r="DD48" s="181">
        <v>1</v>
      </c>
      <c r="DE48" s="181">
        <v>1</v>
      </c>
      <c r="DF48" s="181">
        <v>1</v>
      </c>
      <c r="DG48" s="181">
        <v>1</v>
      </c>
      <c r="DH48" s="181">
        <v>1</v>
      </c>
      <c r="DI48" s="181">
        <v>1</v>
      </c>
      <c r="DJ48" s="181">
        <v>1</v>
      </c>
      <c r="DK48" s="181">
        <v>1</v>
      </c>
    </row>
    <row r="49" spans="1:115" hidden="1" x14ac:dyDescent="0.2">
      <c r="A49" s="206"/>
      <c r="B49" s="207"/>
      <c r="C49" s="207"/>
      <c r="D49" s="208"/>
      <c r="E49" s="209"/>
      <c r="F49" s="210"/>
      <c r="G49" s="211"/>
      <c r="H49" s="210"/>
      <c r="I49" s="210"/>
      <c r="J49" s="211"/>
      <c r="K49" s="210"/>
      <c r="L49" s="210"/>
      <c r="M49" s="211"/>
      <c r="N49" s="210"/>
      <c r="O49" s="210"/>
      <c r="P49" s="211"/>
      <c r="Q49" s="210"/>
      <c r="R49" s="210"/>
      <c r="S49" s="211"/>
      <c r="T49" s="210"/>
      <c r="U49" s="210"/>
      <c r="V49" s="211"/>
      <c r="W49" s="210"/>
      <c r="X49" s="210"/>
      <c r="Y49" s="211"/>
      <c r="Z49" s="210"/>
      <c r="AA49" s="210"/>
      <c r="AB49" s="211"/>
      <c r="AC49" s="210"/>
      <c r="AD49" s="210"/>
      <c r="AE49" s="211"/>
      <c r="AF49" s="210"/>
      <c r="AG49" s="210"/>
      <c r="AH49" s="211"/>
      <c r="AI49" s="210"/>
      <c r="AJ49" s="210"/>
      <c r="AK49" s="211"/>
      <c r="AL49" s="210"/>
      <c r="AM49" s="210"/>
      <c r="AN49" s="211"/>
      <c r="AO49" s="208"/>
      <c r="AP49" s="208"/>
      <c r="AQ49" s="220">
        <v>0</v>
      </c>
      <c r="AR49" s="220">
        <v>0</v>
      </c>
      <c r="AS49" s="214">
        <v>12</v>
      </c>
      <c r="AT49" s="215">
        <v>0</v>
      </c>
      <c r="AW49" s="216">
        <v>0</v>
      </c>
      <c r="AX49" s="215">
        <v>-1</v>
      </c>
      <c r="AY49" s="181">
        <v>0</v>
      </c>
      <c r="AZ49" s="181">
        <v>0</v>
      </c>
      <c r="BA49" s="181">
        <v>0</v>
      </c>
      <c r="BB49" s="181">
        <v>0</v>
      </c>
      <c r="BC49" s="181">
        <v>0</v>
      </c>
      <c r="BD49" s="181">
        <v>0</v>
      </c>
      <c r="BE49" s="181">
        <v>0</v>
      </c>
      <c r="BF49" s="181">
        <v>0</v>
      </c>
      <c r="BG49" s="181">
        <v>0</v>
      </c>
      <c r="BH49" s="181">
        <v>0</v>
      </c>
      <c r="BI49" s="181">
        <v>0</v>
      </c>
      <c r="BJ49" s="181">
        <v>0</v>
      </c>
      <c r="BK49" s="181">
        <v>0</v>
      </c>
      <c r="BL49" s="181">
        <v>0</v>
      </c>
      <c r="BM49" s="181">
        <v>0</v>
      </c>
      <c r="BN49" s="181">
        <v>0</v>
      </c>
      <c r="BO49" s="181">
        <v>0</v>
      </c>
      <c r="BP49" s="181">
        <v>0</v>
      </c>
      <c r="BQ49" s="181">
        <v>0</v>
      </c>
      <c r="BR49" s="181">
        <v>0</v>
      </c>
      <c r="BS49" s="181">
        <v>0</v>
      </c>
      <c r="BT49" s="181">
        <v>0</v>
      </c>
      <c r="BU49" s="181">
        <v>0</v>
      </c>
      <c r="BV49" s="181">
        <v>0</v>
      </c>
      <c r="BW49" s="181">
        <v>0</v>
      </c>
      <c r="BX49" s="181">
        <v>0</v>
      </c>
      <c r="BY49" s="181">
        <v>0</v>
      </c>
      <c r="BZ49" s="181">
        <v>0</v>
      </c>
      <c r="CA49" s="181">
        <v>0</v>
      </c>
      <c r="CB49" s="181">
        <v>0</v>
      </c>
      <c r="CC49" s="181">
        <v>0</v>
      </c>
      <c r="CD49" s="181">
        <v>0</v>
      </c>
      <c r="CE49" s="181">
        <v>0</v>
      </c>
      <c r="CF49" s="181">
        <v>0</v>
      </c>
      <c r="CG49" s="181">
        <v>0</v>
      </c>
      <c r="CH49" s="181">
        <v>0</v>
      </c>
      <c r="CL49" s="181">
        <v>0</v>
      </c>
      <c r="CM49" s="181">
        <v>0</v>
      </c>
      <c r="CN49" s="181">
        <v>0</v>
      </c>
      <c r="CO49" s="181">
        <v>0</v>
      </c>
      <c r="CP49" s="181">
        <v>0</v>
      </c>
      <c r="CQ49" s="181">
        <v>0</v>
      </c>
      <c r="CR49" s="181">
        <v>0</v>
      </c>
      <c r="CS49" s="181">
        <v>0</v>
      </c>
      <c r="CT49" s="181">
        <v>0</v>
      </c>
      <c r="CU49" s="181">
        <v>0</v>
      </c>
      <c r="CV49" s="181">
        <v>0</v>
      </c>
      <c r="CW49" s="181">
        <v>0</v>
      </c>
      <c r="CY49" s="181">
        <v>1</v>
      </c>
      <c r="CZ49" s="181">
        <v>1</v>
      </c>
      <c r="DA49" s="181">
        <v>1</v>
      </c>
      <c r="DB49" s="181">
        <v>1</v>
      </c>
      <c r="DC49" s="181">
        <v>1</v>
      </c>
      <c r="DD49" s="181">
        <v>1</v>
      </c>
      <c r="DE49" s="181">
        <v>1</v>
      </c>
      <c r="DF49" s="181">
        <v>1</v>
      </c>
      <c r="DG49" s="181">
        <v>1</v>
      </c>
      <c r="DH49" s="181">
        <v>1</v>
      </c>
      <c r="DI49" s="181">
        <v>1</v>
      </c>
      <c r="DJ49" s="181">
        <v>1</v>
      </c>
      <c r="DK49" s="181">
        <v>1</v>
      </c>
    </row>
    <row r="50" spans="1:115" hidden="1" x14ac:dyDescent="0.2">
      <c r="A50" s="206"/>
      <c r="B50" s="207"/>
      <c r="C50" s="207"/>
      <c r="D50" s="208"/>
      <c r="E50" s="209"/>
      <c r="F50" s="210"/>
      <c r="G50" s="211"/>
      <c r="H50" s="210"/>
      <c r="I50" s="210"/>
      <c r="J50" s="211"/>
      <c r="K50" s="210"/>
      <c r="L50" s="210"/>
      <c r="M50" s="211"/>
      <c r="N50" s="210"/>
      <c r="O50" s="210"/>
      <c r="P50" s="211"/>
      <c r="Q50" s="210"/>
      <c r="R50" s="210"/>
      <c r="S50" s="211"/>
      <c r="T50" s="210"/>
      <c r="U50" s="210"/>
      <c r="V50" s="211"/>
      <c r="W50" s="210"/>
      <c r="X50" s="210"/>
      <c r="Y50" s="211"/>
      <c r="Z50" s="210"/>
      <c r="AA50" s="210"/>
      <c r="AB50" s="211"/>
      <c r="AC50" s="210"/>
      <c r="AD50" s="210"/>
      <c r="AE50" s="211"/>
      <c r="AF50" s="210"/>
      <c r="AG50" s="210"/>
      <c r="AH50" s="211"/>
      <c r="AI50" s="210"/>
      <c r="AJ50" s="210"/>
      <c r="AK50" s="211"/>
      <c r="AL50" s="210"/>
      <c r="AM50" s="210"/>
      <c r="AN50" s="211"/>
      <c r="AO50" s="208"/>
      <c r="AP50" s="208"/>
      <c r="AQ50" s="220">
        <v>0</v>
      </c>
      <c r="AR50" s="220">
        <v>0</v>
      </c>
      <c r="AS50" s="214">
        <v>12</v>
      </c>
      <c r="AT50" s="215">
        <v>0</v>
      </c>
      <c r="AW50" s="216">
        <v>0</v>
      </c>
      <c r="AX50" s="215">
        <v>-1</v>
      </c>
      <c r="AY50" s="181">
        <v>0</v>
      </c>
      <c r="AZ50" s="181">
        <v>0</v>
      </c>
      <c r="BA50" s="181">
        <v>0</v>
      </c>
      <c r="BB50" s="181">
        <v>0</v>
      </c>
      <c r="BC50" s="181">
        <v>0</v>
      </c>
      <c r="BD50" s="181">
        <v>0</v>
      </c>
      <c r="BE50" s="181">
        <v>0</v>
      </c>
      <c r="BF50" s="181">
        <v>0</v>
      </c>
      <c r="BG50" s="181">
        <v>0</v>
      </c>
      <c r="BH50" s="181">
        <v>0</v>
      </c>
      <c r="BI50" s="181">
        <v>0</v>
      </c>
      <c r="BJ50" s="181">
        <v>0</v>
      </c>
      <c r="BK50" s="181">
        <v>0</v>
      </c>
      <c r="BL50" s="181">
        <v>0</v>
      </c>
      <c r="BM50" s="181">
        <v>0</v>
      </c>
      <c r="BN50" s="181">
        <v>0</v>
      </c>
      <c r="BO50" s="181">
        <v>0</v>
      </c>
      <c r="BP50" s="181">
        <v>0</v>
      </c>
      <c r="BQ50" s="181">
        <v>0</v>
      </c>
      <c r="BR50" s="181">
        <v>0</v>
      </c>
      <c r="BS50" s="181">
        <v>0</v>
      </c>
      <c r="BT50" s="181">
        <v>0</v>
      </c>
      <c r="BU50" s="181">
        <v>0</v>
      </c>
      <c r="BV50" s="181">
        <v>0</v>
      </c>
      <c r="BW50" s="181">
        <v>0</v>
      </c>
      <c r="BX50" s="181">
        <v>0</v>
      </c>
      <c r="BY50" s="181">
        <v>0</v>
      </c>
      <c r="BZ50" s="181">
        <v>0</v>
      </c>
      <c r="CA50" s="181">
        <v>0</v>
      </c>
      <c r="CB50" s="181">
        <v>0</v>
      </c>
      <c r="CC50" s="181">
        <v>0</v>
      </c>
      <c r="CD50" s="181">
        <v>0</v>
      </c>
      <c r="CE50" s="181">
        <v>0</v>
      </c>
      <c r="CF50" s="181">
        <v>0</v>
      </c>
      <c r="CG50" s="181">
        <v>0</v>
      </c>
      <c r="CH50" s="181">
        <v>0</v>
      </c>
      <c r="CL50" s="181">
        <v>0</v>
      </c>
      <c r="CM50" s="181">
        <v>0</v>
      </c>
      <c r="CN50" s="181">
        <v>0</v>
      </c>
      <c r="CO50" s="181">
        <v>0</v>
      </c>
      <c r="CP50" s="181">
        <v>0</v>
      </c>
      <c r="CQ50" s="181">
        <v>0</v>
      </c>
      <c r="CR50" s="181">
        <v>0</v>
      </c>
      <c r="CS50" s="181">
        <v>0</v>
      </c>
      <c r="CT50" s="181">
        <v>0</v>
      </c>
      <c r="CU50" s="181">
        <v>0</v>
      </c>
      <c r="CV50" s="181">
        <v>0</v>
      </c>
      <c r="CW50" s="181">
        <v>0</v>
      </c>
      <c r="CY50" s="181">
        <v>1</v>
      </c>
      <c r="CZ50" s="181">
        <v>1</v>
      </c>
      <c r="DA50" s="181">
        <v>1</v>
      </c>
      <c r="DB50" s="181">
        <v>1</v>
      </c>
      <c r="DC50" s="181">
        <v>1</v>
      </c>
      <c r="DD50" s="181">
        <v>1</v>
      </c>
      <c r="DE50" s="181">
        <v>1</v>
      </c>
      <c r="DF50" s="181">
        <v>1</v>
      </c>
      <c r="DG50" s="181">
        <v>1</v>
      </c>
      <c r="DH50" s="181">
        <v>1</v>
      </c>
      <c r="DI50" s="181">
        <v>1</v>
      </c>
      <c r="DJ50" s="181">
        <v>1</v>
      </c>
      <c r="DK50" s="181">
        <v>1</v>
      </c>
    </row>
    <row r="51" spans="1:115" hidden="1" x14ac:dyDescent="0.2">
      <c r="A51" s="206"/>
      <c r="B51" s="207"/>
      <c r="C51" s="207"/>
      <c r="D51" s="208"/>
      <c r="E51" s="209"/>
      <c r="F51" s="210"/>
      <c r="G51" s="211"/>
      <c r="H51" s="210"/>
      <c r="I51" s="210"/>
      <c r="J51" s="211"/>
      <c r="K51" s="210"/>
      <c r="L51" s="210"/>
      <c r="M51" s="211"/>
      <c r="N51" s="210"/>
      <c r="O51" s="210"/>
      <c r="P51" s="211"/>
      <c r="Q51" s="210"/>
      <c r="R51" s="210"/>
      <c r="S51" s="211"/>
      <c r="T51" s="210"/>
      <c r="U51" s="210"/>
      <c r="V51" s="211"/>
      <c r="W51" s="210"/>
      <c r="X51" s="210"/>
      <c r="Y51" s="211"/>
      <c r="Z51" s="210"/>
      <c r="AA51" s="210"/>
      <c r="AB51" s="211"/>
      <c r="AC51" s="210"/>
      <c r="AD51" s="210"/>
      <c r="AE51" s="211"/>
      <c r="AF51" s="210"/>
      <c r="AG51" s="210"/>
      <c r="AH51" s="211"/>
      <c r="AI51" s="210"/>
      <c r="AJ51" s="210"/>
      <c r="AK51" s="211"/>
      <c r="AL51" s="210"/>
      <c r="AM51" s="210"/>
      <c r="AN51" s="211"/>
      <c r="AO51" s="208"/>
      <c r="AP51" s="208"/>
      <c r="AQ51" s="220">
        <v>0</v>
      </c>
      <c r="AR51" s="220">
        <v>0</v>
      </c>
      <c r="AS51" s="214">
        <v>12</v>
      </c>
      <c r="AT51" s="215">
        <v>0</v>
      </c>
      <c r="AW51" s="216">
        <v>0</v>
      </c>
      <c r="AX51" s="215">
        <v>-1</v>
      </c>
      <c r="AY51" s="181">
        <v>0</v>
      </c>
      <c r="AZ51" s="181">
        <v>0</v>
      </c>
      <c r="BA51" s="181">
        <v>0</v>
      </c>
      <c r="BB51" s="181">
        <v>0</v>
      </c>
      <c r="BC51" s="181">
        <v>0</v>
      </c>
      <c r="BD51" s="181">
        <v>0</v>
      </c>
      <c r="BE51" s="181">
        <v>0</v>
      </c>
      <c r="BF51" s="181">
        <v>0</v>
      </c>
      <c r="BG51" s="181">
        <v>0</v>
      </c>
      <c r="BH51" s="181">
        <v>0</v>
      </c>
      <c r="BI51" s="181">
        <v>0</v>
      </c>
      <c r="BJ51" s="181">
        <v>0</v>
      </c>
      <c r="BK51" s="181">
        <v>0</v>
      </c>
      <c r="BL51" s="181">
        <v>0</v>
      </c>
      <c r="BM51" s="181">
        <v>0</v>
      </c>
      <c r="BN51" s="181">
        <v>0</v>
      </c>
      <c r="BO51" s="181">
        <v>0</v>
      </c>
      <c r="BP51" s="181">
        <v>0</v>
      </c>
      <c r="BQ51" s="181">
        <v>0</v>
      </c>
      <c r="BR51" s="181">
        <v>0</v>
      </c>
      <c r="BS51" s="181">
        <v>0</v>
      </c>
      <c r="BT51" s="181">
        <v>0</v>
      </c>
      <c r="BU51" s="181">
        <v>0</v>
      </c>
      <c r="BV51" s="181">
        <v>0</v>
      </c>
      <c r="BW51" s="181">
        <v>0</v>
      </c>
      <c r="BX51" s="181">
        <v>0</v>
      </c>
      <c r="BY51" s="181">
        <v>0</v>
      </c>
      <c r="BZ51" s="181">
        <v>0</v>
      </c>
      <c r="CA51" s="181">
        <v>0</v>
      </c>
      <c r="CB51" s="181">
        <v>0</v>
      </c>
      <c r="CC51" s="181">
        <v>0</v>
      </c>
      <c r="CD51" s="181">
        <v>0</v>
      </c>
      <c r="CE51" s="181">
        <v>0</v>
      </c>
      <c r="CF51" s="181">
        <v>0</v>
      </c>
      <c r="CG51" s="181">
        <v>0</v>
      </c>
      <c r="CH51" s="181">
        <v>0</v>
      </c>
      <c r="CL51" s="181">
        <v>0</v>
      </c>
      <c r="CM51" s="181">
        <v>0</v>
      </c>
      <c r="CN51" s="181">
        <v>0</v>
      </c>
      <c r="CO51" s="181">
        <v>0</v>
      </c>
      <c r="CP51" s="181">
        <v>0</v>
      </c>
      <c r="CQ51" s="181">
        <v>0</v>
      </c>
      <c r="CR51" s="181">
        <v>0</v>
      </c>
      <c r="CS51" s="181">
        <v>0</v>
      </c>
      <c r="CT51" s="181">
        <v>0</v>
      </c>
      <c r="CU51" s="181">
        <v>0</v>
      </c>
      <c r="CV51" s="181">
        <v>0</v>
      </c>
      <c r="CW51" s="181">
        <v>0</v>
      </c>
      <c r="CY51" s="181">
        <v>1</v>
      </c>
      <c r="CZ51" s="181">
        <v>1</v>
      </c>
      <c r="DA51" s="181">
        <v>1</v>
      </c>
      <c r="DB51" s="181">
        <v>1</v>
      </c>
      <c r="DC51" s="181">
        <v>1</v>
      </c>
      <c r="DD51" s="181">
        <v>1</v>
      </c>
      <c r="DE51" s="181">
        <v>1</v>
      </c>
      <c r="DF51" s="181">
        <v>1</v>
      </c>
      <c r="DG51" s="181">
        <v>1</v>
      </c>
      <c r="DH51" s="181">
        <v>1</v>
      </c>
      <c r="DI51" s="181">
        <v>1</v>
      </c>
      <c r="DJ51" s="181">
        <v>1</v>
      </c>
      <c r="DK51" s="181">
        <v>1</v>
      </c>
    </row>
    <row r="52" spans="1:115" hidden="1" x14ac:dyDescent="0.2">
      <c r="A52" s="206"/>
      <c r="B52" s="207"/>
      <c r="C52" s="207"/>
      <c r="D52" s="208"/>
      <c r="E52" s="209"/>
      <c r="F52" s="210"/>
      <c r="G52" s="211"/>
      <c r="H52" s="210"/>
      <c r="I52" s="210"/>
      <c r="J52" s="211"/>
      <c r="K52" s="210"/>
      <c r="L52" s="210"/>
      <c r="M52" s="211"/>
      <c r="N52" s="210"/>
      <c r="O52" s="210"/>
      <c r="P52" s="211"/>
      <c r="Q52" s="210"/>
      <c r="R52" s="210"/>
      <c r="S52" s="211"/>
      <c r="T52" s="210"/>
      <c r="U52" s="210"/>
      <c r="V52" s="211"/>
      <c r="W52" s="210"/>
      <c r="X52" s="210"/>
      <c r="Y52" s="211"/>
      <c r="Z52" s="210"/>
      <c r="AA52" s="210"/>
      <c r="AB52" s="211"/>
      <c r="AC52" s="210"/>
      <c r="AD52" s="210"/>
      <c r="AE52" s="211"/>
      <c r="AF52" s="210"/>
      <c r="AG52" s="210"/>
      <c r="AH52" s="211"/>
      <c r="AI52" s="210"/>
      <c r="AJ52" s="210"/>
      <c r="AK52" s="211"/>
      <c r="AL52" s="210"/>
      <c r="AM52" s="210"/>
      <c r="AN52" s="211"/>
      <c r="AO52" s="208"/>
      <c r="AP52" s="208"/>
      <c r="AQ52" s="220">
        <v>0</v>
      </c>
      <c r="AR52" s="220">
        <v>0</v>
      </c>
      <c r="AS52" s="214">
        <v>12</v>
      </c>
      <c r="AT52" s="215">
        <v>0</v>
      </c>
      <c r="AW52" s="216">
        <v>0</v>
      </c>
      <c r="AX52" s="215">
        <v>-1</v>
      </c>
      <c r="AY52" s="181">
        <v>0</v>
      </c>
      <c r="AZ52" s="181">
        <v>0</v>
      </c>
      <c r="BA52" s="181">
        <v>0</v>
      </c>
      <c r="BB52" s="181">
        <v>0</v>
      </c>
      <c r="BC52" s="181">
        <v>0</v>
      </c>
      <c r="BD52" s="181">
        <v>0</v>
      </c>
      <c r="BE52" s="181">
        <v>0</v>
      </c>
      <c r="BF52" s="181">
        <v>0</v>
      </c>
      <c r="BG52" s="181">
        <v>0</v>
      </c>
      <c r="BH52" s="181">
        <v>0</v>
      </c>
      <c r="BI52" s="181">
        <v>0</v>
      </c>
      <c r="BJ52" s="181">
        <v>0</v>
      </c>
      <c r="BK52" s="181">
        <v>0</v>
      </c>
      <c r="BL52" s="181">
        <v>0</v>
      </c>
      <c r="BM52" s="181">
        <v>0</v>
      </c>
      <c r="BN52" s="181">
        <v>0</v>
      </c>
      <c r="BO52" s="181">
        <v>0</v>
      </c>
      <c r="BP52" s="181">
        <v>0</v>
      </c>
      <c r="BQ52" s="181">
        <v>0</v>
      </c>
      <c r="BR52" s="181">
        <v>0</v>
      </c>
      <c r="BS52" s="181">
        <v>0</v>
      </c>
      <c r="BT52" s="181">
        <v>0</v>
      </c>
      <c r="BU52" s="181">
        <v>0</v>
      </c>
      <c r="BV52" s="181">
        <v>0</v>
      </c>
      <c r="BW52" s="181">
        <v>0</v>
      </c>
      <c r="BX52" s="181">
        <v>0</v>
      </c>
      <c r="BY52" s="181">
        <v>0</v>
      </c>
      <c r="BZ52" s="181">
        <v>0</v>
      </c>
      <c r="CA52" s="181">
        <v>0</v>
      </c>
      <c r="CB52" s="181">
        <v>0</v>
      </c>
      <c r="CC52" s="181">
        <v>0</v>
      </c>
      <c r="CD52" s="181">
        <v>0</v>
      </c>
      <c r="CE52" s="181">
        <v>0</v>
      </c>
      <c r="CF52" s="181">
        <v>0</v>
      </c>
      <c r="CG52" s="181">
        <v>0</v>
      </c>
      <c r="CH52" s="181">
        <v>0</v>
      </c>
      <c r="CL52" s="181">
        <v>0</v>
      </c>
      <c r="CM52" s="181">
        <v>0</v>
      </c>
      <c r="CN52" s="181">
        <v>0</v>
      </c>
      <c r="CO52" s="181">
        <v>0</v>
      </c>
      <c r="CP52" s="181">
        <v>0</v>
      </c>
      <c r="CQ52" s="181">
        <v>0</v>
      </c>
      <c r="CR52" s="181">
        <v>0</v>
      </c>
      <c r="CS52" s="181">
        <v>0</v>
      </c>
      <c r="CT52" s="181">
        <v>0</v>
      </c>
      <c r="CU52" s="181">
        <v>0</v>
      </c>
      <c r="CV52" s="181">
        <v>0</v>
      </c>
      <c r="CW52" s="181">
        <v>0</v>
      </c>
      <c r="CY52" s="181">
        <v>1</v>
      </c>
      <c r="CZ52" s="181">
        <v>1</v>
      </c>
      <c r="DA52" s="181">
        <v>1</v>
      </c>
      <c r="DB52" s="181">
        <v>1</v>
      </c>
      <c r="DC52" s="181">
        <v>1</v>
      </c>
      <c r="DD52" s="181">
        <v>1</v>
      </c>
      <c r="DE52" s="181">
        <v>1</v>
      </c>
      <c r="DF52" s="181">
        <v>1</v>
      </c>
      <c r="DG52" s="181">
        <v>1</v>
      </c>
      <c r="DH52" s="181">
        <v>1</v>
      </c>
      <c r="DI52" s="181">
        <v>1</v>
      </c>
      <c r="DJ52" s="181">
        <v>1</v>
      </c>
      <c r="DK52" s="181">
        <v>1</v>
      </c>
    </row>
    <row r="53" spans="1:115" hidden="1" x14ac:dyDescent="0.2">
      <c r="A53" s="206"/>
      <c r="B53" s="207"/>
      <c r="C53" s="207"/>
      <c r="D53" s="208"/>
      <c r="E53" s="209"/>
      <c r="F53" s="210"/>
      <c r="G53" s="211"/>
      <c r="H53" s="210"/>
      <c r="I53" s="210"/>
      <c r="J53" s="211"/>
      <c r="K53" s="210"/>
      <c r="L53" s="210"/>
      <c r="M53" s="211"/>
      <c r="N53" s="210"/>
      <c r="O53" s="210"/>
      <c r="P53" s="211"/>
      <c r="Q53" s="210"/>
      <c r="R53" s="210"/>
      <c r="S53" s="211"/>
      <c r="T53" s="210"/>
      <c r="U53" s="210"/>
      <c r="V53" s="211"/>
      <c r="W53" s="210"/>
      <c r="X53" s="210"/>
      <c r="Y53" s="211"/>
      <c r="Z53" s="210"/>
      <c r="AA53" s="210"/>
      <c r="AB53" s="211"/>
      <c r="AC53" s="210"/>
      <c r="AD53" s="210"/>
      <c r="AE53" s="211"/>
      <c r="AF53" s="210"/>
      <c r="AG53" s="210"/>
      <c r="AH53" s="211"/>
      <c r="AI53" s="210"/>
      <c r="AJ53" s="210"/>
      <c r="AK53" s="211"/>
      <c r="AL53" s="210"/>
      <c r="AM53" s="210"/>
      <c r="AN53" s="211"/>
      <c r="AO53" s="208"/>
      <c r="AP53" s="208"/>
      <c r="AQ53" s="220">
        <v>0</v>
      </c>
      <c r="AR53" s="220">
        <v>0</v>
      </c>
      <c r="AS53" s="214">
        <v>12</v>
      </c>
      <c r="AT53" s="215">
        <v>0</v>
      </c>
      <c r="AW53" s="216">
        <v>0</v>
      </c>
      <c r="AX53" s="215">
        <v>-1</v>
      </c>
      <c r="AY53" s="181">
        <v>0</v>
      </c>
      <c r="AZ53" s="181">
        <v>0</v>
      </c>
      <c r="BA53" s="181">
        <v>0</v>
      </c>
      <c r="BB53" s="181">
        <v>0</v>
      </c>
      <c r="BC53" s="181">
        <v>0</v>
      </c>
      <c r="BD53" s="181">
        <v>0</v>
      </c>
      <c r="BE53" s="181">
        <v>0</v>
      </c>
      <c r="BF53" s="181">
        <v>0</v>
      </c>
      <c r="BG53" s="181">
        <v>0</v>
      </c>
      <c r="BH53" s="181">
        <v>0</v>
      </c>
      <c r="BI53" s="181">
        <v>0</v>
      </c>
      <c r="BJ53" s="181">
        <v>0</v>
      </c>
      <c r="BK53" s="181">
        <v>0</v>
      </c>
      <c r="BL53" s="181">
        <v>0</v>
      </c>
      <c r="BM53" s="181">
        <v>0</v>
      </c>
      <c r="BN53" s="181">
        <v>0</v>
      </c>
      <c r="BO53" s="181">
        <v>0</v>
      </c>
      <c r="BP53" s="181">
        <v>0</v>
      </c>
      <c r="BQ53" s="181">
        <v>0</v>
      </c>
      <c r="BR53" s="181">
        <v>0</v>
      </c>
      <c r="BS53" s="181">
        <v>0</v>
      </c>
      <c r="BT53" s="181">
        <v>0</v>
      </c>
      <c r="BU53" s="181">
        <v>0</v>
      </c>
      <c r="BV53" s="181">
        <v>0</v>
      </c>
      <c r="BW53" s="181">
        <v>0</v>
      </c>
      <c r="BX53" s="181">
        <v>0</v>
      </c>
      <c r="BY53" s="181">
        <v>0</v>
      </c>
      <c r="BZ53" s="181">
        <v>0</v>
      </c>
      <c r="CA53" s="181">
        <v>0</v>
      </c>
      <c r="CB53" s="181">
        <v>0</v>
      </c>
      <c r="CC53" s="181">
        <v>0</v>
      </c>
      <c r="CD53" s="181">
        <v>0</v>
      </c>
      <c r="CE53" s="181">
        <v>0</v>
      </c>
      <c r="CF53" s="181">
        <v>0</v>
      </c>
      <c r="CG53" s="181">
        <v>0</v>
      </c>
      <c r="CH53" s="181">
        <v>0</v>
      </c>
      <c r="CL53" s="181">
        <v>0</v>
      </c>
      <c r="CM53" s="181">
        <v>0</v>
      </c>
      <c r="CN53" s="181">
        <v>0</v>
      </c>
      <c r="CO53" s="181">
        <v>0</v>
      </c>
      <c r="CP53" s="181">
        <v>0</v>
      </c>
      <c r="CQ53" s="181">
        <v>0</v>
      </c>
      <c r="CR53" s="181">
        <v>0</v>
      </c>
      <c r="CS53" s="181">
        <v>0</v>
      </c>
      <c r="CT53" s="181">
        <v>0</v>
      </c>
      <c r="CU53" s="181">
        <v>0</v>
      </c>
      <c r="CV53" s="181">
        <v>0</v>
      </c>
      <c r="CW53" s="181">
        <v>0</v>
      </c>
      <c r="CY53" s="181">
        <v>1</v>
      </c>
      <c r="CZ53" s="181">
        <v>1</v>
      </c>
      <c r="DA53" s="181">
        <v>1</v>
      </c>
      <c r="DB53" s="181">
        <v>1</v>
      </c>
      <c r="DC53" s="181">
        <v>1</v>
      </c>
      <c r="DD53" s="181">
        <v>1</v>
      </c>
      <c r="DE53" s="181">
        <v>1</v>
      </c>
      <c r="DF53" s="181">
        <v>1</v>
      </c>
      <c r="DG53" s="181">
        <v>1</v>
      </c>
      <c r="DH53" s="181">
        <v>1</v>
      </c>
      <c r="DI53" s="181">
        <v>1</v>
      </c>
      <c r="DJ53" s="181">
        <v>1</v>
      </c>
      <c r="DK53" s="181">
        <v>1</v>
      </c>
    </row>
    <row r="54" spans="1:115" hidden="1" x14ac:dyDescent="0.2">
      <c r="A54" s="206"/>
      <c r="B54" s="207"/>
      <c r="C54" s="207"/>
      <c r="D54" s="208"/>
      <c r="E54" s="209"/>
      <c r="F54" s="210"/>
      <c r="G54" s="211"/>
      <c r="H54" s="210"/>
      <c r="I54" s="210"/>
      <c r="J54" s="211"/>
      <c r="K54" s="210"/>
      <c r="L54" s="210"/>
      <c r="M54" s="211"/>
      <c r="N54" s="210"/>
      <c r="O54" s="210"/>
      <c r="P54" s="211"/>
      <c r="Q54" s="210"/>
      <c r="R54" s="210"/>
      <c r="S54" s="211"/>
      <c r="T54" s="210"/>
      <c r="U54" s="210"/>
      <c r="V54" s="211"/>
      <c r="W54" s="210"/>
      <c r="X54" s="210"/>
      <c r="Y54" s="211"/>
      <c r="Z54" s="210"/>
      <c r="AA54" s="210"/>
      <c r="AB54" s="211"/>
      <c r="AC54" s="210"/>
      <c r="AD54" s="210"/>
      <c r="AE54" s="211"/>
      <c r="AF54" s="210"/>
      <c r="AG54" s="210"/>
      <c r="AH54" s="211"/>
      <c r="AI54" s="210"/>
      <c r="AJ54" s="210"/>
      <c r="AK54" s="211"/>
      <c r="AL54" s="210"/>
      <c r="AM54" s="210"/>
      <c r="AN54" s="211"/>
      <c r="AO54" s="208"/>
      <c r="AP54" s="208"/>
      <c r="AQ54" s="220">
        <v>0</v>
      </c>
      <c r="AR54" s="220">
        <v>0</v>
      </c>
      <c r="AS54" s="214">
        <v>12</v>
      </c>
      <c r="AT54" s="215">
        <v>0</v>
      </c>
      <c r="AW54" s="216">
        <v>0</v>
      </c>
      <c r="AX54" s="215">
        <v>-1</v>
      </c>
      <c r="AY54" s="181">
        <v>0</v>
      </c>
      <c r="AZ54" s="181">
        <v>0</v>
      </c>
      <c r="BA54" s="181">
        <v>0</v>
      </c>
      <c r="BB54" s="181">
        <v>0</v>
      </c>
      <c r="BC54" s="181">
        <v>0</v>
      </c>
      <c r="BD54" s="181">
        <v>0</v>
      </c>
      <c r="BE54" s="181">
        <v>0</v>
      </c>
      <c r="BF54" s="181">
        <v>0</v>
      </c>
      <c r="BG54" s="181">
        <v>0</v>
      </c>
      <c r="BH54" s="181">
        <v>0</v>
      </c>
      <c r="BI54" s="181">
        <v>0</v>
      </c>
      <c r="BJ54" s="181">
        <v>0</v>
      </c>
      <c r="BK54" s="181">
        <v>0</v>
      </c>
      <c r="BL54" s="181">
        <v>0</v>
      </c>
      <c r="BM54" s="181">
        <v>0</v>
      </c>
      <c r="BN54" s="181">
        <v>0</v>
      </c>
      <c r="BO54" s="181">
        <v>0</v>
      </c>
      <c r="BP54" s="181">
        <v>0</v>
      </c>
      <c r="BQ54" s="181">
        <v>0</v>
      </c>
      <c r="BR54" s="181">
        <v>0</v>
      </c>
      <c r="BS54" s="181">
        <v>0</v>
      </c>
      <c r="BT54" s="181">
        <v>0</v>
      </c>
      <c r="BU54" s="181">
        <v>0</v>
      </c>
      <c r="BV54" s="181">
        <v>0</v>
      </c>
      <c r="BW54" s="181">
        <v>0</v>
      </c>
      <c r="BX54" s="181">
        <v>0</v>
      </c>
      <c r="BY54" s="181">
        <v>0</v>
      </c>
      <c r="BZ54" s="181">
        <v>0</v>
      </c>
      <c r="CA54" s="181">
        <v>0</v>
      </c>
      <c r="CB54" s="181">
        <v>0</v>
      </c>
      <c r="CC54" s="181">
        <v>0</v>
      </c>
      <c r="CD54" s="181">
        <v>0</v>
      </c>
      <c r="CE54" s="181">
        <v>0</v>
      </c>
      <c r="CF54" s="181">
        <v>0</v>
      </c>
      <c r="CG54" s="181">
        <v>0</v>
      </c>
      <c r="CH54" s="181">
        <v>0</v>
      </c>
      <c r="CL54" s="181">
        <v>0</v>
      </c>
      <c r="CM54" s="181">
        <v>0</v>
      </c>
      <c r="CN54" s="181">
        <v>0</v>
      </c>
      <c r="CO54" s="181">
        <v>0</v>
      </c>
      <c r="CP54" s="181">
        <v>0</v>
      </c>
      <c r="CQ54" s="181">
        <v>0</v>
      </c>
      <c r="CR54" s="181">
        <v>0</v>
      </c>
      <c r="CS54" s="181">
        <v>0</v>
      </c>
      <c r="CT54" s="181">
        <v>0</v>
      </c>
      <c r="CU54" s="181">
        <v>0</v>
      </c>
      <c r="CV54" s="181">
        <v>0</v>
      </c>
      <c r="CW54" s="181">
        <v>0</v>
      </c>
      <c r="CY54" s="181">
        <v>1</v>
      </c>
      <c r="CZ54" s="181">
        <v>1</v>
      </c>
      <c r="DA54" s="181">
        <v>1</v>
      </c>
      <c r="DB54" s="181">
        <v>1</v>
      </c>
      <c r="DC54" s="181">
        <v>1</v>
      </c>
      <c r="DD54" s="181">
        <v>1</v>
      </c>
      <c r="DE54" s="181">
        <v>1</v>
      </c>
      <c r="DF54" s="181">
        <v>1</v>
      </c>
      <c r="DG54" s="181">
        <v>1</v>
      </c>
      <c r="DH54" s="181">
        <v>1</v>
      </c>
      <c r="DI54" s="181">
        <v>1</v>
      </c>
      <c r="DJ54" s="181">
        <v>1</v>
      </c>
      <c r="DK54" s="181">
        <v>1</v>
      </c>
    </row>
    <row r="55" spans="1:115" hidden="1" x14ac:dyDescent="0.2">
      <c r="A55" s="206"/>
      <c r="B55" s="207"/>
      <c r="C55" s="207"/>
      <c r="D55" s="208"/>
      <c r="E55" s="209"/>
      <c r="F55" s="210"/>
      <c r="G55" s="211"/>
      <c r="H55" s="210"/>
      <c r="I55" s="210"/>
      <c r="J55" s="211"/>
      <c r="K55" s="210"/>
      <c r="L55" s="210"/>
      <c r="M55" s="211"/>
      <c r="N55" s="210"/>
      <c r="O55" s="210"/>
      <c r="P55" s="211"/>
      <c r="Q55" s="210"/>
      <c r="R55" s="210"/>
      <c r="S55" s="211"/>
      <c r="T55" s="210"/>
      <c r="U55" s="210"/>
      <c r="V55" s="211"/>
      <c r="W55" s="210"/>
      <c r="X55" s="210"/>
      <c r="Y55" s="211"/>
      <c r="Z55" s="210"/>
      <c r="AA55" s="210"/>
      <c r="AB55" s="211"/>
      <c r="AC55" s="210"/>
      <c r="AD55" s="210"/>
      <c r="AE55" s="211"/>
      <c r="AF55" s="210"/>
      <c r="AG55" s="210"/>
      <c r="AH55" s="211"/>
      <c r="AI55" s="210"/>
      <c r="AJ55" s="210"/>
      <c r="AK55" s="211"/>
      <c r="AL55" s="210"/>
      <c r="AM55" s="210"/>
      <c r="AN55" s="211"/>
      <c r="AO55" s="208"/>
      <c r="AP55" s="208"/>
      <c r="AQ55" s="220">
        <v>0</v>
      </c>
      <c r="AR55" s="220">
        <v>0</v>
      </c>
      <c r="AS55" s="214">
        <v>12</v>
      </c>
      <c r="AT55" s="215">
        <v>0</v>
      </c>
      <c r="AW55" s="216">
        <v>0</v>
      </c>
      <c r="AX55" s="215">
        <v>-1</v>
      </c>
      <c r="AY55" s="181">
        <v>0</v>
      </c>
      <c r="AZ55" s="181">
        <v>0</v>
      </c>
      <c r="BA55" s="181">
        <v>0</v>
      </c>
      <c r="BB55" s="181">
        <v>0</v>
      </c>
      <c r="BC55" s="181">
        <v>0</v>
      </c>
      <c r="BD55" s="181">
        <v>0</v>
      </c>
      <c r="BE55" s="181">
        <v>0</v>
      </c>
      <c r="BF55" s="181">
        <v>0</v>
      </c>
      <c r="BG55" s="181">
        <v>0</v>
      </c>
      <c r="BH55" s="181">
        <v>0</v>
      </c>
      <c r="BI55" s="181">
        <v>0</v>
      </c>
      <c r="BJ55" s="181">
        <v>0</v>
      </c>
      <c r="BK55" s="181">
        <v>0</v>
      </c>
      <c r="BL55" s="181">
        <v>0</v>
      </c>
      <c r="BM55" s="181">
        <v>0</v>
      </c>
      <c r="BN55" s="181">
        <v>0</v>
      </c>
      <c r="BO55" s="181">
        <v>0</v>
      </c>
      <c r="BP55" s="181">
        <v>0</v>
      </c>
      <c r="BQ55" s="181">
        <v>0</v>
      </c>
      <c r="BR55" s="181">
        <v>0</v>
      </c>
      <c r="BS55" s="181">
        <v>0</v>
      </c>
      <c r="BT55" s="181">
        <v>0</v>
      </c>
      <c r="BU55" s="181">
        <v>0</v>
      </c>
      <c r="BV55" s="181">
        <v>0</v>
      </c>
      <c r="BW55" s="181">
        <v>0</v>
      </c>
      <c r="BX55" s="181">
        <v>0</v>
      </c>
      <c r="BY55" s="181">
        <v>0</v>
      </c>
      <c r="BZ55" s="181">
        <v>0</v>
      </c>
      <c r="CA55" s="181">
        <v>0</v>
      </c>
      <c r="CB55" s="181">
        <v>0</v>
      </c>
      <c r="CC55" s="181">
        <v>0</v>
      </c>
      <c r="CD55" s="181">
        <v>0</v>
      </c>
      <c r="CE55" s="181">
        <v>0</v>
      </c>
      <c r="CF55" s="181">
        <v>0</v>
      </c>
      <c r="CG55" s="181">
        <v>0</v>
      </c>
      <c r="CH55" s="181">
        <v>0</v>
      </c>
      <c r="CL55" s="181">
        <v>0</v>
      </c>
      <c r="CM55" s="181">
        <v>0</v>
      </c>
      <c r="CN55" s="181">
        <v>0</v>
      </c>
      <c r="CO55" s="181">
        <v>0</v>
      </c>
      <c r="CP55" s="181">
        <v>0</v>
      </c>
      <c r="CQ55" s="181">
        <v>0</v>
      </c>
      <c r="CR55" s="181">
        <v>0</v>
      </c>
      <c r="CS55" s="181">
        <v>0</v>
      </c>
      <c r="CT55" s="181">
        <v>0</v>
      </c>
      <c r="CU55" s="181">
        <v>0</v>
      </c>
      <c r="CV55" s="181">
        <v>0</v>
      </c>
      <c r="CW55" s="181">
        <v>0</v>
      </c>
      <c r="CY55" s="181">
        <v>1</v>
      </c>
      <c r="CZ55" s="181">
        <v>1</v>
      </c>
      <c r="DA55" s="181">
        <v>1</v>
      </c>
      <c r="DB55" s="181">
        <v>1</v>
      </c>
      <c r="DC55" s="181">
        <v>1</v>
      </c>
      <c r="DD55" s="181">
        <v>1</v>
      </c>
      <c r="DE55" s="181">
        <v>1</v>
      </c>
      <c r="DF55" s="181">
        <v>1</v>
      </c>
      <c r="DG55" s="181">
        <v>1</v>
      </c>
      <c r="DH55" s="181">
        <v>1</v>
      </c>
      <c r="DI55" s="181">
        <v>1</v>
      </c>
      <c r="DJ55" s="181">
        <v>1</v>
      </c>
      <c r="DK55" s="181">
        <v>1</v>
      </c>
    </row>
    <row r="56" spans="1:115" hidden="1" x14ac:dyDescent="0.2">
      <c r="A56" s="206"/>
      <c r="B56" s="207"/>
      <c r="C56" s="207"/>
      <c r="D56" s="208"/>
      <c r="E56" s="209"/>
      <c r="F56" s="210"/>
      <c r="G56" s="211"/>
      <c r="H56" s="210"/>
      <c r="I56" s="210"/>
      <c r="J56" s="211"/>
      <c r="K56" s="210"/>
      <c r="L56" s="210"/>
      <c r="M56" s="211"/>
      <c r="N56" s="210"/>
      <c r="O56" s="210"/>
      <c r="P56" s="211"/>
      <c r="Q56" s="210"/>
      <c r="R56" s="210"/>
      <c r="S56" s="211"/>
      <c r="T56" s="210"/>
      <c r="U56" s="210"/>
      <c r="V56" s="211"/>
      <c r="W56" s="210"/>
      <c r="X56" s="210"/>
      <c r="Y56" s="211"/>
      <c r="Z56" s="210"/>
      <c r="AA56" s="210"/>
      <c r="AB56" s="211"/>
      <c r="AC56" s="210"/>
      <c r="AD56" s="210"/>
      <c r="AE56" s="211"/>
      <c r="AF56" s="210"/>
      <c r="AG56" s="210"/>
      <c r="AH56" s="211"/>
      <c r="AI56" s="210"/>
      <c r="AJ56" s="210"/>
      <c r="AK56" s="211"/>
      <c r="AL56" s="210"/>
      <c r="AM56" s="210"/>
      <c r="AN56" s="211"/>
      <c r="AO56" s="208"/>
      <c r="AP56" s="208"/>
      <c r="AQ56" s="220">
        <v>0</v>
      </c>
      <c r="AR56" s="220">
        <v>0</v>
      </c>
      <c r="AS56" s="214">
        <v>12</v>
      </c>
      <c r="AT56" s="215">
        <v>0</v>
      </c>
      <c r="AW56" s="216">
        <v>0</v>
      </c>
      <c r="AX56" s="215">
        <v>-1</v>
      </c>
      <c r="AY56" s="181">
        <v>0</v>
      </c>
      <c r="AZ56" s="181">
        <v>0</v>
      </c>
      <c r="BA56" s="181">
        <v>0</v>
      </c>
      <c r="BB56" s="181">
        <v>0</v>
      </c>
      <c r="BC56" s="181">
        <v>0</v>
      </c>
      <c r="BD56" s="181">
        <v>0</v>
      </c>
      <c r="BE56" s="181">
        <v>0</v>
      </c>
      <c r="BF56" s="181">
        <v>0</v>
      </c>
      <c r="BG56" s="181">
        <v>0</v>
      </c>
      <c r="BH56" s="181">
        <v>0</v>
      </c>
      <c r="BI56" s="181">
        <v>0</v>
      </c>
      <c r="BJ56" s="181">
        <v>0</v>
      </c>
      <c r="BK56" s="181">
        <v>0</v>
      </c>
      <c r="BL56" s="181">
        <v>0</v>
      </c>
      <c r="BM56" s="181">
        <v>0</v>
      </c>
      <c r="BN56" s="181">
        <v>0</v>
      </c>
      <c r="BO56" s="181">
        <v>0</v>
      </c>
      <c r="BP56" s="181">
        <v>0</v>
      </c>
      <c r="BQ56" s="181">
        <v>0</v>
      </c>
      <c r="BR56" s="181">
        <v>0</v>
      </c>
      <c r="BS56" s="181">
        <v>0</v>
      </c>
      <c r="BT56" s="181">
        <v>0</v>
      </c>
      <c r="BU56" s="181">
        <v>0</v>
      </c>
      <c r="BV56" s="181">
        <v>0</v>
      </c>
      <c r="BW56" s="181">
        <v>0</v>
      </c>
      <c r="BX56" s="181">
        <v>0</v>
      </c>
      <c r="BY56" s="181">
        <v>0</v>
      </c>
      <c r="BZ56" s="181">
        <v>0</v>
      </c>
      <c r="CA56" s="181">
        <v>0</v>
      </c>
      <c r="CB56" s="181">
        <v>0</v>
      </c>
      <c r="CC56" s="181">
        <v>0</v>
      </c>
      <c r="CD56" s="181">
        <v>0</v>
      </c>
      <c r="CE56" s="181">
        <v>0</v>
      </c>
      <c r="CF56" s="181">
        <v>0</v>
      </c>
      <c r="CG56" s="181">
        <v>0</v>
      </c>
      <c r="CH56" s="181">
        <v>0</v>
      </c>
      <c r="CL56" s="181">
        <v>0</v>
      </c>
      <c r="CM56" s="181">
        <v>0</v>
      </c>
      <c r="CN56" s="181">
        <v>0</v>
      </c>
      <c r="CO56" s="181">
        <v>0</v>
      </c>
      <c r="CP56" s="181">
        <v>0</v>
      </c>
      <c r="CQ56" s="181">
        <v>0</v>
      </c>
      <c r="CR56" s="181">
        <v>0</v>
      </c>
      <c r="CS56" s="181">
        <v>0</v>
      </c>
      <c r="CT56" s="181">
        <v>0</v>
      </c>
      <c r="CU56" s="181">
        <v>0</v>
      </c>
      <c r="CV56" s="181">
        <v>0</v>
      </c>
      <c r="CW56" s="181">
        <v>0</v>
      </c>
      <c r="CY56" s="181">
        <v>1</v>
      </c>
      <c r="CZ56" s="181">
        <v>1</v>
      </c>
      <c r="DA56" s="181">
        <v>1</v>
      </c>
      <c r="DB56" s="181">
        <v>1</v>
      </c>
      <c r="DC56" s="181">
        <v>1</v>
      </c>
      <c r="DD56" s="181">
        <v>1</v>
      </c>
      <c r="DE56" s="181">
        <v>1</v>
      </c>
      <c r="DF56" s="181">
        <v>1</v>
      </c>
      <c r="DG56" s="181">
        <v>1</v>
      </c>
      <c r="DH56" s="181">
        <v>1</v>
      </c>
      <c r="DI56" s="181">
        <v>1</v>
      </c>
      <c r="DJ56" s="181">
        <v>1</v>
      </c>
      <c r="DK56" s="181">
        <v>1</v>
      </c>
    </row>
    <row r="57" spans="1:115" hidden="1" x14ac:dyDescent="0.2">
      <c r="A57" s="206"/>
      <c r="B57" s="207"/>
      <c r="C57" s="207"/>
      <c r="D57" s="208"/>
      <c r="E57" s="209"/>
      <c r="F57" s="210"/>
      <c r="G57" s="211"/>
      <c r="H57" s="210"/>
      <c r="I57" s="210"/>
      <c r="J57" s="211"/>
      <c r="K57" s="210"/>
      <c r="L57" s="210"/>
      <c r="M57" s="211"/>
      <c r="N57" s="210"/>
      <c r="O57" s="210"/>
      <c r="P57" s="211"/>
      <c r="Q57" s="210"/>
      <c r="R57" s="210"/>
      <c r="S57" s="211"/>
      <c r="T57" s="210"/>
      <c r="U57" s="210"/>
      <c r="V57" s="211"/>
      <c r="W57" s="210"/>
      <c r="X57" s="210"/>
      <c r="Y57" s="211"/>
      <c r="Z57" s="210"/>
      <c r="AA57" s="210"/>
      <c r="AB57" s="211"/>
      <c r="AC57" s="210"/>
      <c r="AD57" s="210"/>
      <c r="AE57" s="211"/>
      <c r="AF57" s="210"/>
      <c r="AG57" s="210"/>
      <c r="AH57" s="211"/>
      <c r="AI57" s="210"/>
      <c r="AJ57" s="210"/>
      <c r="AK57" s="211"/>
      <c r="AL57" s="210"/>
      <c r="AM57" s="210"/>
      <c r="AN57" s="211"/>
      <c r="AO57" s="208"/>
      <c r="AP57" s="208"/>
      <c r="AQ57" s="220">
        <v>0</v>
      </c>
      <c r="AR57" s="220">
        <v>0</v>
      </c>
      <c r="AS57" s="214">
        <v>12</v>
      </c>
      <c r="AT57" s="215">
        <v>0</v>
      </c>
      <c r="AW57" s="216">
        <v>0</v>
      </c>
      <c r="AX57" s="215">
        <v>-1</v>
      </c>
      <c r="AY57" s="181">
        <v>0</v>
      </c>
      <c r="AZ57" s="181">
        <v>0</v>
      </c>
      <c r="BA57" s="181">
        <v>0</v>
      </c>
      <c r="BB57" s="181">
        <v>0</v>
      </c>
      <c r="BC57" s="181">
        <v>0</v>
      </c>
      <c r="BD57" s="181">
        <v>0</v>
      </c>
      <c r="BE57" s="181">
        <v>0</v>
      </c>
      <c r="BF57" s="181">
        <v>0</v>
      </c>
      <c r="BG57" s="181">
        <v>0</v>
      </c>
      <c r="BH57" s="181">
        <v>0</v>
      </c>
      <c r="BI57" s="181">
        <v>0</v>
      </c>
      <c r="BJ57" s="181">
        <v>0</v>
      </c>
      <c r="BK57" s="181">
        <v>0</v>
      </c>
      <c r="BL57" s="181">
        <v>0</v>
      </c>
      <c r="BM57" s="181">
        <v>0</v>
      </c>
      <c r="BN57" s="181">
        <v>0</v>
      </c>
      <c r="BO57" s="181">
        <v>0</v>
      </c>
      <c r="BP57" s="181">
        <v>0</v>
      </c>
      <c r="BQ57" s="181">
        <v>0</v>
      </c>
      <c r="BR57" s="181">
        <v>0</v>
      </c>
      <c r="BS57" s="181">
        <v>0</v>
      </c>
      <c r="BT57" s="181">
        <v>0</v>
      </c>
      <c r="BU57" s="181">
        <v>0</v>
      </c>
      <c r="BV57" s="181">
        <v>0</v>
      </c>
      <c r="BW57" s="181">
        <v>0</v>
      </c>
      <c r="BX57" s="181">
        <v>0</v>
      </c>
      <c r="BY57" s="181">
        <v>0</v>
      </c>
      <c r="BZ57" s="181">
        <v>0</v>
      </c>
      <c r="CA57" s="181">
        <v>0</v>
      </c>
      <c r="CB57" s="181">
        <v>0</v>
      </c>
      <c r="CC57" s="181">
        <v>0</v>
      </c>
      <c r="CD57" s="181">
        <v>0</v>
      </c>
      <c r="CE57" s="181">
        <v>0</v>
      </c>
      <c r="CF57" s="181">
        <v>0</v>
      </c>
      <c r="CG57" s="181">
        <v>0</v>
      </c>
      <c r="CH57" s="181">
        <v>0</v>
      </c>
      <c r="CL57" s="181">
        <v>0</v>
      </c>
      <c r="CM57" s="181">
        <v>0</v>
      </c>
      <c r="CN57" s="181">
        <v>0</v>
      </c>
      <c r="CO57" s="181">
        <v>0</v>
      </c>
      <c r="CP57" s="181">
        <v>0</v>
      </c>
      <c r="CQ57" s="181">
        <v>0</v>
      </c>
      <c r="CR57" s="181">
        <v>0</v>
      </c>
      <c r="CS57" s="181">
        <v>0</v>
      </c>
      <c r="CT57" s="181">
        <v>0</v>
      </c>
      <c r="CU57" s="181">
        <v>0</v>
      </c>
      <c r="CV57" s="181">
        <v>0</v>
      </c>
      <c r="CW57" s="181">
        <v>0</v>
      </c>
      <c r="CY57" s="181">
        <v>1</v>
      </c>
      <c r="CZ57" s="181">
        <v>1</v>
      </c>
      <c r="DA57" s="181">
        <v>1</v>
      </c>
      <c r="DB57" s="181">
        <v>1</v>
      </c>
      <c r="DC57" s="181">
        <v>1</v>
      </c>
      <c r="DD57" s="181">
        <v>1</v>
      </c>
      <c r="DE57" s="181">
        <v>1</v>
      </c>
      <c r="DF57" s="181">
        <v>1</v>
      </c>
      <c r="DG57" s="181">
        <v>1</v>
      </c>
      <c r="DH57" s="181">
        <v>1</v>
      </c>
      <c r="DI57" s="181">
        <v>1</v>
      </c>
      <c r="DJ57" s="181">
        <v>1</v>
      </c>
      <c r="DK57" s="181">
        <v>1</v>
      </c>
    </row>
    <row r="59" spans="1:115" x14ac:dyDescent="0.2">
      <c r="AY59" s="181">
        <v>0</v>
      </c>
      <c r="AZ59" s="181">
        <v>0</v>
      </c>
      <c r="BA59" s="181">
        <v>0</v>
      </c>
      <c r="BB59" s="181">
        <v>0</v>
      </c>
      <c r="BC59" s="181">
        <v>0</v>
      </c>
      <c r="BD59" s="181">
        <v>0</v>
      </c>
      <c r="BE59" s="181">
        <v>0</v>
      </c>
      <c r="BF59" s="181">
        <v>0</v>
      </c>
      <c r="BG59" s="181">
        <v>0</v>
      </c>
      <c r="BH59" s="181">
        <v>150</v>
      </c>
      <c r="BI59" s="181">
        <v>150</v>
      </c>
      <c r="BJ59" s="181">
        <v>150</v>
      </c>
      <c r="BK59" s="181">
        <v>124</v>
      </c>
      <c r="BL59" s="181">
        <v>124</v>
      </c>
      <c r="BM59" s="181">
        <v>124</v>
      </c>
      <c r="BN59" s="181">
        <v>140</v>
      </c>
      <c r="BO59" s="181">
        <v>140</v>
      </c>
      <c r="BP59" s="181">
        <v>140</v>
      </c>
      <c r="BQ59" s="181">
        <v>130</v>
      </c>
      <c r="BR59" s="181">
        <v>130</v>
      </c>
      <c r="BS59" s="181">
        <v>130</v>
      </c>
      <c r="BT59" s="181">
        <v>127</v>
      </c>
      <c r="BU59" s="181">
        <v>127</v>
      </c>
      <c r="BV59" s="181">
        <v>127</v>
      </c>
      <c r="BW59" s="181">
        <v>125</v>
      </c>
      <c r="BX59" s="181">
        <v>125</v>
      </c>
      <c r="BY59" s="181">
        <v>125</v>
      </c>
      <c r="BZ59" s="181">
        <v>120</v>
      </c>
      <c r="CA59" s="181">
        <v>120</v>
      </c>
      <c r="CB59" s="181">
        <v>120</v>
      </c>
      <c r="CC59" s="181">
        <v>110</v>
      </c>
      <c r="CD59" s="181">
        <v>110</v>
      </c>
      <c r="CE59" s="181">
        <v>110</v>
      </c>
      <c r="CF59" s="181">
        <v>100</v>
      </c>
      <c r="CG59" s="181">
        <v>100</v>
      </c>
      <c r="CH59" s="181">
        <v>100</v>
      </c>
    </row>
  </sheetData>
  <sortState ref="A26:DK36">
    <sortCondition ref="AS26:AS36"/>
  </sortState>
  <mergeCells count="8">
    <mergeCell ref="A8:A9"/>
    <mergeCell ref="B8:B9"/>
    <mergeCell ref="C8:C9"/>
    <mergeCell ref="AQ8:AT8"/>
    <mergeCell ref="A23:A24"/>
    <mergeCell ref="B23:B24"/>
    <mergeCell ref="C23:C24"/>
    <mergeCell ref="AQ23:AT23"/>
  </mergeCells>
  <conditionalFormatting sqref="E21:AN24 AM25:AN25">
    <cfRule type="cellIs" dxfId="143" priority="73" stopIfTrue="1" operator="equal">
      <formula>"x"</formula>
    </cfRule>
    <cfRule type="cellIs" dxfId="142" priority="74" stopIfTrue="1" operator="equal">
      <formula>"o"</formula>
    </cfRule>
  </conditionalFormatting>
  <conditionalFormatting sqref="J11:J20 J26:J57">
    <cfRule type="cellIs" priority="70" stopIfTrue="1" operator="equal">
      <formula>"x"</formula>
    </cfRule>
    <cfRule type="cellIs" priority="71" stopIfTrue="1" operator="equal">
      <formula>"o"</formula>
    </cfRule>
    <cfRule type="expression" dxfId="141" priority="72" stopIfTrue="1">
      <formula>OR(H$10&gt;3,DA11)</formula>
    </cfRule>
  </conditionalFormatting>
  <conditionalFormatting sqref="G11:G20 G26:G57">
    <cfRule type="cellIs" dxfId="140" priority="67" stopIfTrue="1" operator="equal">
      <formula>"x"</formula>
    </cfRule>
    <cfRule type="cellIs" dxfId="139" priority="68" stopIfTrue="1" operator="equal">
      <formula>"o"</formula>
    </cfRule>
    <cfRule type="expression" dxfId="138" priority="69" stopIfTrue="1">
      <formula>OR(E$10&gt;3,CZ11)</formula>
    </cfRule>
  </conditionalFormatting>
  <conditionalFormatting sqref="M11:M20 M26:M57">
    <cfRule type="cellIs" dxfId="137" priority="64" stopIfTrue="1" operator="equal">
      <formula>"x"</formula>
    </cfRule>
    <cfRule type="cellIs" dxfId="136" priority="65" stopIfTrue="1" operator="equal">
      <formula>"o"</formula>
    </cfRule>
    <cfRule type="expression" dxfId="135" priority="66" stopIfTrue="1">
      <formula>OR(K$10&gt;3,DB11)</formula>
    </cfRule>
  </conditionalFormatting>
  <conditionalFormatting sqref="P11:P20 P26:P57">
    <cfRule type="cellIs" dxfId="134" priority="61" stopIfTrue="1" operator="equal">
      <formula>"x"</formula>
    </cfRule>
    <cfRule type="cellIs" dxfId="133" priority="62" stopIfTrue="1" operator="equal">
      <formula>"o"</formula>
    </cfRule>
    <cfRule type="expression" dxfId="132" priority="63" stopIfTrue="1">
      <formula>OR(N$10&gt;3,DC11)</formula>
    </cfRule>
  </conditionalFormatting>
  <conditionalFormatting sqref="V11:V20 V26:V57">
    <cfRule type="cellIs" dxfId="131" priority="58" stopIfTrue="1" operator="equal">
      <formula>"x"</formula>
    </cfRule>
    <cfRule type="cellIs" dxfId="130" priority="59" stopIfTrue="1" operator="equal">
      <formula>"o"</formula>
    </cfRule>
    <cfRule type="expression" dxfId="129" priority="60" stopIfTrue="1">
      <formula>OR(T$10&gt;3,DE11)</formula>
    </cfRule>
  </conditionalFormatting>
  <conditionalFormatting sqref="Y11:Y20 Y26:Y57">
    <cfRule type="cellIs" dxfId="128" priority="55" stopIfTrue="1" operator="equal">
      <formula>"x"</formula>
    </cfRule>
    <cfRule type="cellIs" dxfId="127" priority="56" stopIfTrue="1" operator="equal">
      <formula>"o"</formula>
    </cfRule>
    <cfRule type="expression" dxfId="126" priority="57" stopIfTrue="1">
      <formula>OR(W$10&gt;3,DF11)</formula>
    </cfRule>
  </conditionalFormatting>
  <conditionalFormatting sqref="S11:S20 S26:S57">
    <cfRule type="cellIs" dxfId="125" priority="52" stopIfTrue="1" operator="equal">
      <formula>"x"</formula>
    </cfRule>
    <cfRule type="cellIs" dxfId="124" priority="53" stopIfTrue="1" operator="equal">
      <formula>"o"</formula>
    </cfRule>
    <cfRule type="expression" dxfId="123" priority="54" stopIfTrue="1">
      <formula>OR(Q$10&gt;3,DD11)</formula>
    </cfRule>
  </conditionalFormatting>
  <conditionalFormatting sqref="AB11:AB20 AB26:AB57">
    <cfRule type="cellIs" dxfId="122" priority="49" stopIfTrue="1" operator="equal">
      <formula>"x"</formula>
    </cfRule>
    <cfRule type="cellIs" dxfId="121" priority="50" stopIfTrue="1" operator="equal">
      <formula>"o"</formula>
    </cfRule>
    <cfRule type="expression" dxfId="120" priority="51" stopIfTrue="1">
      <formula>OR(Z$10&gt;3,DG11)</formula>
    </cfRule>
  </conditionalFormatting>
  <conditionalFormatting sqref="AE11:AE20 AE26:AE57">
    <cfRule type="cellIs" dxfId="119" priority="46" stopIfTrue="1" operator="equal">
      <formula>"x"</formula>
    </cfRule>
    <cfRule type="cellIs" dxfId="118" priority="47" stopIfTrue="1" operator="equal">
      <formula>"o"</formula>
    </cfRule>
    <cfRule type="expression" dxfId="117" priority="48" stopIfTrue="1">
      <formula>OR(AC$10&gt;3,DH11)</formula>
    </cfRule>
  </conditionalFormatting>
  <conditionalFormatting sqref="AH11:AH20 AH26:AH57">
    <cfRule type="cellIs" dxfId="116" priority="43" stopIfTrue="1" operator="equal">
      <formula>"x"</formula>
    </cfRule>
    <cfRule type="cellIs" dxfId="115" priority="44" stopIfTrue="1" operator="equal">
      <formula>"o"</formula>
    </cfRule>
    <cfRule type="expression" dxfId="114" priority="45" stopIfTrue="1">
      <formula>OR(AF$10&gt;3,DI11)</formula>
    </cfRule>
  </conditionalFormatting>
  <conditionalFormatting sqref="AK11:AK20 AK26:AK57">
    <cfRule type="cellIs" dxfId="113" priority="40" stopIfTrue="1" operator="equal">
      <formula>"x"</formula>
    </cfRule>
    <cfRule type="cellIs" dxfId="112" priority="41" stopIfTrue="1" operator="equal">
      <formula>"o"</formula>
    </cfRule>
    <cfRule type="expression" dxfId="111" priority="42" stopIfTrue="1">
      <formula>OR(AI$10&gt;3,DJ11)</formula>
    </cfRule>
  </conditionalFormatting>
  <conditionalFormatting sqref="AN11:AN20 AN26:AN57">
    <cfRule type="cellIs" dxfId="110" priority="37" stopIfTrue="1" operator="equal">
      <formula>"x"</formula>
    </cfRule>
    <cfRule type="cellIs" dxfId="109" priority="38" stopIfTrue="1" operator="equal">
      <formula>"o"</formula>
    </cfRule>
    <cfRule type="expression" dxfId="108" priority="39" stopIfTrue="1">
      <formula>OR(AL$10&gt;3,DK11)</formula>
    </cfRule>
  </conditionalFormatting>
  <conditionalFormatting sqref="E11:F20 E26:F57">
    <cfRule type="cellIs" dxfId="107" priority="34" stopIfTrue="1" operator="equal">
      <formula>"x"</formula>
    </cfRule>
    <cfRule type="cellIs" dxfId="106" priority="35" stopIfTrue="1" operator="equal">
      <formula>"o"</formula>
    </cfRule>
    <cfRule type="expression" dxfId="105" priority="36" stopIfTrue="1">
      <formula>$CZ11</formula>
    </cfRule>
  </conditionalFormatting>
  <conditionalFormatting sqref="H11:I20 H26:I57">
    <cfRule type="cellIs" dxfId="104" priority="31" stopIfTrue="1" operator="equal">
      <formula>"x"</formula>
    </cfRule>
    <cfRule type="cellIs" dxfId="103" priority="32" stopIfTrue="1" operator="equal">
      <formula>"o"</formula>
    </cfRule>
    <cfRule type="expression" dxfId="102" priority="33" stopIfTrue="1">
      <formula>$DA11</formula>
    </cfRule>
  </conditionalFormatting>
  <conditionalFormatting sqref="AL11:AM20 AL26:AM57">
    <cfRule type="cellIs" dxfId="101" priority="28" stopIfTrue="1" operator="equal">
      <formula>"x"</formula>
    </cfRule>
    <cfRule type="cellIs" dxfId="100" priority="29" stopIfTrue="1" operator="equal">
      <formula>"o"</formula>
    </cfRule>
    <cfRule type="expression" dxfId="99" priority="30" stopIfTrue="1">
      <formula>$DK11</formula>
    </cfRule>
  </conditionalFormatting>
  <conditionalFormatting sqref="K11:L20 K26:L57">
    <cfRule type="cellIs" dxfId="98" priority="25" stopIfTrue="1" operator="equal">
      <formula>"x"</formula>
    </cfRule>
    <cfRule type="cellIs" dxfId="97" priority="26" stopIfTrue="1" operator="equal">
      <formula>"o"</formula>
    </cfRule>
    <cfRule type="expression" dxfId="96" priority="27" stopIfTrue="1">
      <formula>$DB11</formula>
    </cfRule>
  </conditionalFormatting>
  <conditionalFormatting sqref="N11:O20 N26:O57 Q26:R57">
    <cfRule type="cellIs" dxfId="95" priority="22" stopIfTrue="1" operator="equal">
      <formula>"x"</formula>
    </cfRule>
    <cfRule type="cellIs" dxfId="94" priority="23" stopIfTrue="1" operator="equal">
      <formula>"o"</formula>
    </cfRule>
    <cfRule type="expression" dxfId="93" priority="24" stopIfTrue="1">
      <formula>$DD11</formula>
    </cfRule>
  </conditionalFormatting>
  <conditionalFormatting sqref="Q11:R20">
    <cfRule type="cellIs" dxfId="92" priority="19" stopIfTrue="1" operator="equal">
      <formula>"x"</formula>
    </cfRule>
    <cfRule type="cellIs" dxfId="91" priority="20" stopIfTrue="1" operator="equal">
      <formula>"o"</formula>
    </cfRule>
    <cfRule type="expression" dxfId="90" priority="21" stopIfTrue="1">
      <formula>$DD11</formula>
    </cfRule>
  </conditionalFormatting>
  <conditionalFormatting sqref="T11:U20 T26:U57">
    <cfRule type="cellIs" dxfId="89" priority="16" stopIfTrue="1" operator="equal">
      <formula>"x"</formula>
    </cfRule>
    <cfRule type="cellIs" dxfId="88" priority="17" stopIfTrue="1" operator="equal">
      <formula>"o"</formula>
    </cfRule>
    <cfRule type="expression" dxfId="87" priority="18" stopIfTrue="1">
      <formula>$DE11</formula>
    </cfRule>
  </conditionalFormatting>
  <conditionalFormatting sqref="W11:X20 W26:X57">
    <cfRule type="cellIs" dxfId="86" priority="13" stopIfTrue="1" operator="equal">
      <formula>"x"</formula>
    </cfRule>
    <cfRule type="cellIs" dxfId="85" priority="14" stopIfTrue="1" operator="equal">
      <formula>"o"</formula>
    </cfRule>
    <cfRule type="expression" dxfId="84" priority="15" stopIfTrue="1">
      <formula>$DF11</formula>
    </cfRule>
  </conditionalFormatting>
  <conditionalFormatting sqref="Z11:AA20 Z26:AA57">
    <cfRule type="cellIs" dxfId="83" priority="10" stopIfTrue="1" operator="equal">
      <formula>"x"</formula>
    </cfRule>
    <cfRule type="cellIs" dxfId="82" priority="11" stopIfTrue="1" operator="equal">
      <formula>"o"</formula>
    </cfRule>
    <cfRule type="expression" dxfId="81" priority="12" stopIfTrue="1">
      <formula>$DG11</formula>
    </cfRule>
  </conditionalFormatting>
  <conditionalFormatting sqref="AC11:AD20 AC26:AD57">
    <cfRule type="cellIs" dxfId="80" priority="7" stopIfTrue="1" operator="equal">
      <formula>"x"</formula>
    </cfRule>
    <cfRule type="cellIs" dxfId="79" priority="8" stopIfTrue="1" operator="equal">
      <formula>"o"</formula>
    </cfRule>
    <cfRule type="expression" dxfId="78" priority="9" stopIfTrue="1">
      <formula>$DH11</formula>
    </cfRule>
  </conditionalFormatting>
  <conditionalFormatting sqref="AF11:AG20 AF26:AG57">
    <cfRule type="cellIs" dxfId="77" priority="4" stopIfTrue="1" operator="equal">
      <formula>"x"</formula>
    </cfRule>
    <cfRule type="cellIs" dxfId="76" priority="5" stopIfTrue="1" operator="equal">
      <formula>"o"</formula>
    </cfRule>
    <cfRule type="expression" dxfId="75" priority="6" stopIfTrue="1">
      <formula>$DI11</formula>
    </cfRule>
  </conditionalFormatting>
  <conditionalFormatting sqref="AI11:AJ20 AI26:AJ57">
    <cfRule type="cellIs" dxfId="74" priority="1" stopIfTrue="1" operator="equal">
      <formula>"x"</formula>
    </cfRule>
    <cfRule type="cellIs" dxfId="73" priority="2" stopIfTrue="1" operator="equal">
      <formula>"o"</formula>
    </cfRule>
    <cfRule type="expression" dxfId="72" priority="3" stopIfTrue="1">
      <formula>$DJ11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9"/>
  <sheetViews>
    <sheetView zoomScale="70" zoomScaleNormal="70" workbookViewId="0">
      <selection activeCell="G62" sqref="G62"/>
    </sheetView>
  </sheetViews>
  <sheetFormatPr defaultRowHeight="12.75" x14ac:dyDescent="0.2"/>
  <cols>
    <col min="1" max="1" width="16" style="181" customWidth="1"/>
    <col min="2" max="2" width="22" style="181" customWidth="1"/>
    <col min="3" max="3" width="17.42578125" style="181" customWidth="1"/>
    <col min="4" max="4" width="9.140625" style="181"/>
    <col min="5" max="28" width="4.7109375" style="181" customWidth="1"/>
    <col min="29" max="40" width="4.7109375" style="181" hidden="1" customWidth="1"/>
    <col min="41" max="41" width="0" style="181" hidden="1" customWidth="1"/>
    <col min="42" max="45" width="9.140625" style="181"/>
    <col min="46" max="46" width="24" style="181" customWidth="1"/>
    <col min="47" max="48" width="9.140625" style="181"/>
    <col min="49" max="50" width="0" style="181" hidden="1" customWidth="1"/>
    <col min="51" max="86" width="4.85546875" style="181" hidden="1" customWidth="1"/>
    <col min="87" max="87" width="0" style="181" hidden="1" customWidth="1"/>
    <col min="88" max="88" width="6" style="181" hidden="1" customWidth="1"/>
    <col min="89" max="115" width="4.85546875" style="181" hidden="1" customWidth="1"/>
    <col min="116" max="16384" width="9.140625" style="181"/>
  </cols>
  <sheetData>
    <row r="1" spans="1:115" ht="15.75" x14ac:dyDescent="0.25">
      <c r="A1" s="179" t="s">
        <v>76</v>
      </c>
      <c r="B1" s="180">
        <v>370166</v>
      </c>
    </row>
    <row r="2" spans="1:115" ht="15.75" x14ac:dyDescent="0.25">
      <c r="A2" s="179" t="s">
        <v>77</v>
      </c>
      <c r="B2" s="182" t="s">
        <v>24</v>
      </c>
    </row>
    <row r="3" spans="1:115" ht="15.75" x14ac:dyDescent="0.25">
      <c r="A3" s="179" t="s">
        <v>78</v>
      </c>
      <c r="B3" s="182" t="s">
        <v>79</v>
      </c>
    </row>
    <row r="4" spans="1:115" ht="15.75" x14ac:dyDescent="0.25">
      <c r="A4" s="179" t="s">
        <v>80</v>
      </c>
      <c r="B4" s="182" t="s">
        <v>109</v>
      </c>
    </row>
    <row r="5" spans="1:115" ht="15.75" hidden="1" x14ac:dyDescent="0.25">
      <c r="A5" s="179"/>
      <c r="B5" s="182"/>
    </row>
    <row r="6" spans="1:115" hidden="1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  <c r="AR6" s="185"/>
      <c r="AS6" s="186"/>
    </row>
    <row r="7" spans="1:115" ht="15.75" hidden="1" x14ac:dyDescent="0.25">
      <c r="A7" s="187" t="s">
        <v>82</v>
      </c>
      <c r="B7" s="186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4"/>
      <c r="AR7" s="185"/>
      <c r="AS7" s="186"/>
    </row>
    <row r="8" spans="1:115" ht="16.5" hidden="1" customHeight="1" thickBot="1" x14ac:dyDescent="0.3">
      <c r="A8" s="188" t="s">
        <v>22</v>
      </c>
      <c r="B8" s="188" t="s">
        <v>83</v>
      </c>
      <c r="C8" s="188" t="s">
        <v>84</v>
      </c>
      <c r="D8" s="189"/>
      <c r="E8" s="190">
        <v>60</v>
      </c>
      <c r="F8" s="191">
        <f>E8</f>
        <v>60</v>
      </c>
      <c r="G8" s="192">
        <f>F8</f>
        <v>60</v>
      </c>
      <c r="H8" s="193">
        <v>70</v>
      </c>
      <c r="I8" s="191">
        <f>H8</f>
        <v>70</v>
      </c>
      <c r="J8" s="192">
        <f>I8</f>
        <v>70</v>
      </c>
      <c r="K8" s="190">
        <v>80</v>
      </c>
      <c r="L8" s="191">
        <f>K8</f>
        <v>80</v>
      </c>
      <c r="M8" s="192">
        <f>L8</f>
        <v>80</v>
      </c>
      <c r="N8" s="193">
        <v>90</v>
      </c>
      <c r="O8" s="191">
        <f>N8</f>
        <v>90</v>
      </c>
      <c r="P8" s="192">
        <f>O8</f>
        <v>90</v>
      </c>
      <c r="Q8" s="190">
        <v>95</v>
      </c>
      <c r="R8" s="191">
        <f>Q8</f>
        <v>95</v>
      </c>
      <c r="S8" s="192">
        <f>R8</f>
        <v>95</v>
      </c>
      <c r="T8" s="193">
        <v>100</v>
      </c>
      <c r="U8" s="191">
        <f>T8</f>
        <v>100</v>
      </c>
      <c r="V8" s="192">
        <f>U8</f>
        <v>100</v>
      </c>
      <c r="W8" s="190">
        <v>95</v>
      </c>
      <c r="X8" s="191">
        <f>W8</f>
        <v>95</v>
      </c>
      <c r="Y8" s="192">
        <f>X8</f>
        <v>95</v>
      </c>
      <c r="Z8" s="193">
        <v>100</v>
      </c>
      <c r="AA8" s="191">
        <f>Z8</f>
        <v>100</v>
      </c>
      <c r="AB8" s="192">
        <f>AA8</f>
        <v>100</v>
      </c>
      <c r="AC8" s="190">
        <v>105</v>
      </c>
      <c r="AD8" s="191">
        <f>AC8</f>
        <v>105</v>
      </c>
      <c r="AE8" s="192">
        <f>AD8</f>
        <v>105</v>
      </c>
      <c r="AF8" s="193">
        <v>110</v>
      </c>
      <c r="AG8" s="191">
        <f>AF8</f>
        <v>110</v>
      </c>
      <c r="AH8" s="192">
        <f>AG8</f>
        <v>110</v>
      </c>
      <c r="AI8" s="190"/>
      <c r="AJ8" s="191">
        <f>AI8</f>
        <v>0</v>
      </c>
      <c r="AK8" s="192">
        <f>AJ8</f>
        <v>0</v>
      </c>
      <c r="AL8" s="190"/>
      <c r="AM8" s="191">
        <f>AL8</f>
        <v>0</v>
      </c>
      <c r="AN8" s="192">
        <f>AM8</f>
        <v>0</v>
      </c>
      <c r="AO8" s="186"/>
      <c r="AP8" s="186"/>
      <c r="AQ8" s="194" t="s">
        <v>85</v>
      </c>
      <c r="AR8" s="194"/>
      <c r="AS8" s="194"/>
      <c r="AT8" s="194"/>
      <c r="CK8" s="181">
        <v>0</v>
      </c>
      <c r="CL8" s="181">
        <f>E8</f>
        <v>60</v>
      </c>
      <c r="CM8" s="181">
        <f>H8</f>
        <v>70</v>
      </c>
      <c r="CN8" s="181">
        <f>K8</f>
        <v>80</v>
      </c>
      <c r="CO8" s="181">
        <f>N8</f>
        <v>90</v>
      </c>
      <c r="CP8" s="181">
        <f>Q8</f>
        <v>95</v>
      </c>
      <c r="CQ8" s="181">
        <f>T8</f>
        <v>100</v>
      </c>
      <c r="CR8" s="181">
        <f>W8</f>
        <v>95</v>
      </c>
      <c r="CS8" s="181">
        <f>Z8</f>
        <v>100</v>
      </c>
      <c r="CT8" s="181">
        <f>AC8</f>
        <v>105</v>
      </c>
      <c r="CU8" s="181">
        <f>AF8</f>
        <v>110</v>
      </c>
      <c r="CV8" s="181">
        <f>AI8</f>
        <v>0</v>
      </c>
      <c r="CW8" s="181">
        <f>AL8</f>
        <v>0</v>
      </c>
    </row>
    <row r="9" spans="1:115" ht="10.5" hidden="1" customHeight="1" x14ac:dyDescent="0.2">
      <c r="A9" s="195"/>
      <c r="B9" s="195"/>
      <c r="C9" s="195"/>
      <c r="D9" s="189"/>
      <c r="E9" s="196"/>
      <c r="F9" s="197"/>
      <c r="G9" s="198"/>
      <c r="H9" s="197"/>
      <c r="I9" s="197"/>
      <c r="J9" s="197"/>
      <c r="K9" s="196"/>
      <c r="L9" s="197"/>
      <c r="M9" s="198"/>
      <c r="N9" s="197"/>
      <c r="O9" s="197"/>
      <c r="P9" s="197"/>
      <c r="Q9" s="196"/>
      <c r="R9" s="197"/>
      <c r="S9" s="198"/>
      <c r="T9" s="197"/>
      <c r="U9" s="197"/>
      <c r="V9" s="197"/>
      <c r="W9" s="196"/>
      <c r="X9" s="197"/>
      <c r="Y9" s="198"/>
      <c r="Z9" s="197"/>
      <c r="AA9" s="197"/>
      <c r="AB9" s="197"/>
      <c r="AC9" s="196"/>
      <c r="AD9" s="197"/>
      <c r="AE9" s="198"/>
      <c r="AF9" s="197"/>
      <c r="AG9" s="197"/>
      <c r="AH9" s="197"/>
      <c r="AI9" s="196"/>
      <c r="AJ9" s="197"/>
      <c r="AK9" s="198"/>
      <c r="AL9" s="196"/>
      <c r="AM9" s="197"/>
      <c r="AN9" s="198"/>
      <c r="AO9" s="186"/>
      <c r="AP9" s="186"/>
      <c r="AQ9" s="199" t="s">
        <v>86</v>
      </c>
      <c r="AR9" s="200" t="s">
        <v>87</v>
      </c>
      <c r="AS9" s="201" t="s">
        <v>88</v>
      </c>
      <c r="AT9" s="202" t="s">
        <v>83</v>
      </c>
      <c r="AW9" s="203" t="s">
        <v>89</v>
      </c>
      <c r="AX9" s="203" t="s">
        <v>90</v>
      </c>
      <c r="CL9" s="181">
        <f>E10</f>
        <v>0</v>
      </c>
      <c r="CM9" s="181">
        <f>H10</f>
        <v>0</v>
      </c>
      <c r="CN9" s="181">
        <f>K10</f>
        <v>0</v>
      </c>
      <c r="CO9" s="181">
        <f>N10</f>
        <v>0</v>
      </c>
      <c r="CP9" s="181">
        <f>Q10</f>
        <v>0</v>
      </c>
      <c r="CQ9" s="181">
        <f>T10</f>
        <v>0</v>
      </c>
      <c r="CR9" s="181">
        <f>W10</f>
        <v>0</v>
      </c>
      <c r="CS9" s="181">
        <f>Z10</f>
        <v>0</v>
      </c>
      <c r="CT9" s="181">
        <f>AC10</f>
        <v>0</v>
      </c>
      <c r="CU9" s="181">
        <f>AF10</f>
        <v>0</v>
      </c>
      <c r="CV9" s="181">
        <f>AI10</f>
        <v>0</v>
      </c>
      <c r="CW9" s="181">
        <f>AL10</f>
        <v>0</v>
      </c>
    </row>
    <row r="10" spans="1:115" hidden="1" x14ac:dyDescent="0.2">
      <c r="C10" s="186"/>
      <c r="D10" s="204"/>
      <c r="E10" s="205">
        <f>10-COUNTBLANK(A11:A20)</f>
        <v>0</v>
      </c>
      <c r="F10" s="205"/>
      <c r="G10" s="205"/>
      <c r="H10" s="205">
        <f>COUNTIF(E$11:G$20,"o")</f>
        <v>0</v>
      </c>
      <c r="I10" s="205"/>
      <c r="J10" s="205"/>
      <c r="K10" s="205">
        <f>COUNTIF(H$11:J$20,"o")</f>
        <v>0</v>
      </c>
      <c r="L10" s="205"/>
      <c r="M10" s="205"/>
      <c r="N10" s="205">
        <f>COUNTIF(K$11:M$20,"o")</f>
        <v>0</v>
      </c>
      <c r="O10" s="205"/>
      <c r="P10" s="205"/>
      <c r="Q10" s="205">
        <f>COUNTIF(N$11:P$20,"o")</f>
        <v>0</v>
      </c>
      <c r="R10" s="205"/>
      <c r="S10" s="205"/>
      <c r="T10" s="205">
        <f>COUNTIF(Q$11:S$20,"o")</f>
        <v>0</v>
      </c>
      <c r="U10" s="205"/>
      <c r="V10" s="205"/>
      <c r="W10" s="205">
        <f>COUNTIF(T$11:V$20,"o")</f>
        <v>0</v>
      </c>
      <c r="X10" s="205"/>
      <c r="Y10" s="205"/>
      <c r="Z10" s="205">
        <f>COUNTIF(W$11:Y$20,"o")</f>
        <v>0</v>
      </c>
      <c r="AA10" s="205"/>
      <c r="AB10" s="205"/>
      <c r="AC10" s="205">
        <f>COUNTIF(Z$11:AB$20,"o")</f>
        <v>0</v>
      </c>
      <c r="AD10" s="205"/>
      <c r="AE10" s="205"/>
      <c r="AF10" s="205">
        <f>COUNTIF(AC$11:AE$20,"o")</f>
        <v>0</v>
      </c>
      <c r="AG10" s="205"/>
      <c r="AH10" s="205"/>
      <c r="AI10" s="205">
        <f>COUNTIF(AF$11:AH$20,"o")</f>
        <v>0</v>
      </c>
      <c r="AJ10" s="205"/>
      <c r="AK10" s="205"/>
      <c r="AL10" s="205">
        <f>COUNTIF(AI$11:AK$20,"o")</f>
        <v>0</v>
      </c>
      <c r="AM10" s="205"/>
      <c r="AN10" s="205"/>
      <c r="AO10" s="183"/>
      <c r="AP10" s="183"/>
      <c r="AQ10" s="184"/>
      <c r="AR10" s="185"/>
      <c r="AS10" s="186"/>
      <c r="AT10" s="186"/>
      <c r="CL10" s="181">
        <f>IF(E10&gt;3,2,3)</f>
        <v>3</v>
      </c>
      <c r="CM10" s="181">
        <f>IF(H10&gt;3,2,3)</f>
        <v>3</v>
      </c>
      <c r="CN10" s="181">
        <f>IF(K10&gt;3,2,3)</f>
        <v>3</v>
      </c>
      <c r="CO10" s="181">
        <f>IF(N10&gt;3,2,3)</f>
        <v>3</v>
      </c>
      <c r="CP10" s="181">
        <f>IF(Q10&gt;3,2,3)</f>
        <v>3</v>
      </c>
      <c r="CQ10" s="181">
        <f>IF(T10&gt;3,2,3)</f>
        <v>3</v>
      </c>
      <c r="CR10" s="181">
        <f>IF(W10&gt;3,2,3)</f>
        <v>3</v>
      </c>
      <c r="CS10" s="181">
        <f>IF(Z10&gt;3,2,3)</f>
        <v>3</v>
      </c>
      <c r="CT10" s="181">
        <f>IF(AC10&gt;3,2,3)</f>
        <v>3</v>
      </c>
      <c r="CU10" s="181">
        <f>IF(AF10&gt;3,2,3)</f>
        <v>3</v>
      </c>
      <c r="CV10" s="181">
        <f>IF(AI10&gt;3,2,3)</f>
        <v>3</v>
      </c>
      <c r="CW10" s="181">
        <f>IF(AL10&gt;3,2,3)</f>
        <v>3</v>
      </c>
    </row>
    <row r="11" spans="1:115" hidden="1" x14ac:dyDescent="0.2">
      <c r="A11" s="207"/>
      <c r="B11" s="207"/>
      <c r="C11" s="207"/>
      <c r="D11" s="208"/>
      <c r="E11" s="209"/>
      <c r="F11" s="210"/>
      <c r="G11" s="211"/>
      <c r="H11" s="210"/>
      <c r="I11" s="210"/>
      <c r="J11" s="211"/>
      <c r="K11" s="210"/>
      <c r="L11" s="210"/>
      <c r="M11" s="211"/>
      <c r="N11" s="210"/>
      <c r="O11" s="210"/>
      <c r="P11" s="211"/>
      <c r="Q11" s="210"/>
      <c r="R11" s="210"/>
      <c r="S11" s="211"/>
      <c r="T11" s="210"/>
      <c r="U11" s="210"/>
      <c r="V11" s="211"/>
      <c r="W11" s="210"/>
      <c r="X11" s="210"/>
      <c r="Y11" s="211"/>
      <c r="Z11" s="210"/>
      <c r="AA11" s="210"/>
      <c r="AB11" s="211"/>
      <c r="AC11" s="210"/>
      <c r="AD11" s="210"/>
      <c r="AE11" s="211"/>
      <c r="AF11" s="210"/>
      <c r="AG11" s="210"/>
      <c r="AH11" s="211"/>
      <c r="AI11" s="210"/>
      <c r="AJ11" s="210"/>
      <c r="AK11" s="211"/>
      <c r="AL11" s="210"/>
      <c r="AM11" s="210"/>
      <c r="AN11" s="211"/>
      <c r="AO11" s="212"/>
      <c r="AP11" s="212"/>
      <c r="AQ11" s="213">
        <f>IF(ISNA(HLOOKUP("o",$AY11:$CH$22,23-ROW(),0)),0,HLOOKUP("o",$AY11:$CH$22,23-ROW(),0))</f>
        <v>0</v>
      </c>
      <c r="AR11" s="213">
        <f t="shared" ref="AR11:AR20" si="0">COUNTIF($AY11:$CH11,"x")</f>
        <v>0</v>
      </c>
      <c r="AS11" s="214">
        <f t="shared" ref="AS11:AS20" si="1">RANK(AX11,$AX$11:$AX$20,0)</f>
        <v>1</v>
      </c>
      <c r="AT11" s="215">
        <f t="shared" ref="AT11:AT20" si="2">$B11</f>
        <v>0</v>
      </c>
      <c r="AW11" s="216">
        <f t="shared" ref="AW11:AW20" si="3">HLOOKUP($AQ11,$CK$8:$CW$20,ROW()-7)</f>
        <v>0</v>
      </c>
      <c r="AX11" s="215">
        <f t="shared" ref="AX11:AX20" si="4">AQ11-AR11*0.001-AW11*0.03-ISBLANK(A11)</f>
        <v>-1</v>
      </c>
      <c r="AY11" s="181">
        <f t="shared" ref="AY11:AY20" si="5">AN11</f>
        <v>0</v>
      </c>
      <c r="AZ11" s="181">
        <f t="shared" ref="AZ11:AZ20" si="6">AM11</f>
        <v>0</v>
      </c>
      <c r="BA11" s="181">
        <f t="shared" ref="BA11:BA20" si="7">AL11</f>
        <v>0</v>
      </c>
      <c r="BB11" s="181">
        <f t="shared" ref="BB11:BB20" si="8">AK11</f>
        <v>0</v>
      </c>
      <c r="BC11" s="181">
        <f t="shared" ref="BC11:BC20" si="9">AJ11</f>
        <v>0</v>
      </c>
      <c r="BD11" s="181">
        <f t="shared" ref="BD11:BD20" si="10">AI11</f>
        <v>0</v>
      </c>
      <c r="BE11" s="181">
        <f t="shared" ref="BE11:BE20" si="11">AH11</f>
        <v>0</v>
      </c>
      <c r="BF11" s="181">
        <f t="shared" ref="BF11:BF20" si="12">AG11</f>
        <v>0</v>
      </c>
      <c r="BG11" s="181">
        <f t="shared" ref="BG11:BG20" si="13">AF11</f>
        <v>0</v>
      </c>
      <c r="BH11" s="181">
        <f t="shared" ref="BH11:BH20" si="14">AE11</f>
        <v>0</v>
      </c>
      <c r="BI11" s="181">
        <f t="shared" ref="BI11:BI20" si="15">AD11</f>
        <v>0</v>
      </c>
      <c r="BJ11" s="181">
        <f t="shared" ref="BJ11:BJ20" si="16">AC11</f>
        <v>0</v>
      </c>
      <c r="BK11" s="181">
        <f t="shared" ref="BK11:BK20" si="17">AB11</f>
        <v>0</v>
      </c>
      <c r="BL11" s="181">
        <f t="shared" ref="BL11:BL20" si="18">AA11</f>
        <v>0</v>
      </c>
      <c r="BM11" s="181">
        <f t="shared" ref="BM11:BM20" si="19">Z11</f>
        <v>0</v>
      </c>
      <c r="BN11" s="181">
        <f t="shared" ref="BN11:BN20" si="20">Y11</f>
        <v>0</v>
      </c>
      <c r="BO11" s="181">
        <f t="shared" ref="BO11:BO20" si="21">X11</f>
        <v>0</v>
      </c>
      <c r="BP11" s="181">
        <f t="shared" ref="BP11:BP20" si="22">W11</f>
        <v>0</v>
      </c>
      <c r="BQ11" s="181">
        <f t="shared" ref="BQ11:BQ20" si="23">V11</f>
        <v>0</v>
      </c>
      <c r="BR11" s="181">
        <f t="shared" ref="BR11:BR20" si="24">U11</f>
        <v>0</v>
      </c>
      <c r="BS11" s="181">
        <f t="shared" ref="BS11:BS20" si="25">T11</f>
        <v>0</v>
      </c>
      <c r="BT11" s="181">
        <f t="shared" ref="BT11:BT20" si="26">S11</f>
        <v>0</v>
      </c>
      <c r="BU11" s="181">
        <f t="shared" ref="BU11:BU20" si="27">R11</f>
        <v>0</v>
      </c>
      <c r="BV11" s="181">
        <f t="shared" ref="BV11:BV20" si="28">Q11</f>
        <v>0</v>
      </c>
      <c r="BW11" s="181">
        <f t="shared" ref="BW11:BW20" si="29">P11</f>
        <v>0</v>
      </c>
      <c r="BX11" s="181">
        <f t="shared" ref="BX11:BX20" si="30">O11</f>
        <v>0</v>
      </c>
      <c r="BY11" s="181">
        <f t="shared" ref="BY11:BY20" si="31">N11</f>
        <v>0</v>
      </c>
      <c r="BZ11" s="181">
        <f t="shared" ref="BZ11:BZ20" si="32">M11</f>
        <v>0</v>
      </c>
      <c r="CA11" s="181">
        <f t="shared" ref="CA11:CA20" si="33">L11</f>
        <v>0</v>
      </c>
      <c r="CB11" s="181">
        <f t="shared" ref="CB11:CB20" si="34">K11</f>
        <v>0</v>
      </c>
      <c r="CC11" s="181">
        <f t="shared" ref="CC11:CC20" si="35">J11</f>
        <v>0</v>
      </c>
      <c r="CD11" s="181">
        <f t="shared" ref="CD11:CD20" si="36">I11</f>
        <v>0</v>
      </c>
      <c r="CE11" s="181">
        <f t="shared" ref="CE11:CE20" si="37">H11</f>
        <v>0</v>
      </c>
      <c r="CF11" s="181">
        <f t="shared" ref="CF11:CF20" si="38">G11</f>
        <v>0</v>
      </c>
      <c r="CG11" s="181">
        <f t="shared" ref="CG11:CG20" si="39">F11</f>
        <v>0</v>
      </c>
      <c r="CH11" s="181">
        <f t="shared" ref="CH11:CH20" si="40">E11</f>
        <v>0</v>
      </c>
      <c r="CK11" s="181">
        <v>0</v>
      </c>
      <c r="CL11" s="181">
        <f t="shared" ref="CL11:CL20" si="41">COUNTIF($E11:$G11,"x")</f>
        <v>0</v>
      </c>
      <c r="CM11" s="181">
        <f t="shared" ref="CM11:CM20" si="42">COUNTIF($H11:$J11,"x")</f>
        <v>0</v>
      </c>
      <c r="CN11" s="181">
        <f t="shared" ref="CN11:CN20" si="43">COUNTIF($K11:$M11,"x")</f>
        <v>0</v>
      </c>
      <c r="CO11" s="181">
        <f t="shared" ref="CO11:CO20" si="44">COUNTIF($N11:$P11,"x")</f>
        <v>0</v>
      </c>
      <c r="CP11" s="181">
        <f t="shared" ref="CP11:CP20" si="45">COUNTIF($Q11:$S11,"x")</f>
        <v>0</v>
      </c>
      <c r="CQ11" s="181">
        <f t="shared" ref="CQ11:CQ20" si="46">COUNTIF($T11:$V11,"x")</f>
        <v>0</v>
      </c>
      <c r="CR11" s="181">
        <f t="shared" ref="CR11:CR20" si="47">COUNTIF($W11:$Y11,"x")</f>
        <v>0</v>
      </c>
      <c r="CS11" s="181">
        <f t="shared" ref="CS11:CS20" si="48">COUNTIF($Z11:$AB11,"x")</f>
        <v>0</v>
      </c>
      <c r="CT11" s="181">
        <f t="shared" ref="CT11:CT20" si="49">COUNTIF($AC11:$AE11,"x")</f>
        <v>0</v>
      </c>
      <c r="CU11" s="181">
        <f t="shared" ref="CU11:CU20" si="50">COUNTIF($AF11:$AH11,"x")</f>
        <v>0</v>
      </c>
      <c r="CV11" s="181">
        <f t="shared" ref="CV11:CV20" si="51">COUNTIF($AI11:$AK11,"x")</f>
        <v>0</v>
      </c>
      <c r="CW11" s="181">
        <f t="shared" ref="CW11:CW20" si="52">COUNTIF($AL11:$AN11,"x")</f>
        <v>0</v>
      </c>
      <c r="CY11" s="181">
        <f t="shared" ref="CY11:CY20" si="53">IF(ISBLANK(A11),1,0)</f>
        <v>1</v>
      </c>
      <c r="CZ11" s="181">
        <f t="shared" ref="CZ11:DK20" si="54">IF(OR(CY11=1,AND(CL11=CL$10,OR(CM$9&lt;&gt;0,CL$9=1))),1,0)</f>
        <v>1</v>
      </c>
      <c r="DA11" s="181">
        <f t="shared" si="54"/>
        <v>1</v>
      </c>
      <c r="DB11" s="181">
        <f t="shared" si="54"/>
        <v>1</v>
      </c>
      <c r="DC11" s="181">
        <f t="shared" si="54"/>
        <v>1</v>
      </c>
      <c r="DD11" s="181">
        <f t="shared" si="54"/>
        <v>1</v>
      </c>
      <c r="DE11" s="181">
        <f t="shared" si="54"/>
        <v>1</v>
      </c>
      <c r="DF11" s="181">
        <f t="shared" si="54"/>
        <v>1</v>
      </c>
      <c r="DG11" s="181">
        <f t="shared" si="54"/>
        <v>1</v>
      </c>
      <c r="DH11" s="181">
        <f t="shared" si="54"/>
        <v>1</v>
      </c>
      <c r="DI11" s="181">
        <f t="shared" si="54"/>
        <v>1</v>
      </c>
      <c r="DJ11" s="181">
        <f t="shared" si="54"/>
        <v>1</v>
      </c>
      <c r="DK11" s="181">
        <f t="shared" si="54"/>
        <v>1</v>
      </c>
    </row>
    <row r="12" spans="1:115" hidden="1" x14ac:dyDescent="0.2">
      <c r="A12" s="207"/>
      <c r="B12" s="207"/>
      <c r="C12" s="207"/>
      <c r="D12" s="208"/>
      <c r="E12" s="217"/>
      <c r="F12" s="218"/>
      <c r="G12" s="219"/>
      <c r="H12" s="218"/>
      <c r="I12" s="218"/>
      <c r="J12" s="219"/>
      <c r="K12" s="218"/>
      <c r="L12" s="218"/>
      <c r="M12" s="219"/>
      <c r="N12" s="218"/>
      <c r="O12" s="218"/>
      <c r="P12" s="219"/>
      <c r="Q12" s="218"/>
      <c r="R12" s="218"/>
      <c r="S12" s="219"/>
      <c r="T12" s="218"/>
      <c r="U12" s="218"/>
      <c r="V12" s="219"/>
      <c r="W12" s="218"/>
      <c r="X12" s="218"/>
      <c r="Y12" s="219"/>
      <c r="Z12" s="218"/>
      <c r="AA12" s="218"/>
      <c r="AB12" s="219"/>
      <c r="AC12" s="218"/>
      <c r="AD12" s="218"/>
      <c r="AE12" s="219"/>
      <c r="AF12" s="218"/>
      <c r="AG12" s="218"/>
      <c r="AH12" s="219"/>
      <c r="AI12" s="218"/>
      <c r="AJ12" s="218"/>
      <c r="AK12" s="219"/>
      <c r="AL12" s="218"/>
      <c r="AM12" s="218"/>
      <c r="AN12" s="219"/>
      <c r="AO12" s="212"/>
      <c r="AP12" s="212"/>
      <c r="AQ12" s="220">
        <f>IF(ISNA(HLOOKUP("o",$AY12:$CH$22,23-ROW(),0)),0,HLOOKUP("o",$AY12:$CH$22,23-ROW(),0))</f>
        <v>0</v>
      </c>
      <c r="AR12" s="220">
        <f t="shared" si="0"/>
        <v>0</v>
      </c>
      <c r="AS12" s="214">
        <f t="shared" si="1"/>
        <v>1</v>
      </c>
      <c r="AT12" s="215">
        <f t="shared" si="2"/>
        <v>0</v>
      </c>
      <c r="AW12" s="216">
        <f t="shared" si="3"/>
        <v>0</v>
      </c>
      <c r="AX12" s="215">
        <f t="shared" si="4"/>
        <v>-1</v>
      </c>
      <c r="AY12" s="181">
        <f t="shared" si="5"/>
        <v>0</v>
      </c>
      <c r="AZ12" s="181">
        <f t="shared" si="6"/>
        <v>0</v>
      </c>
      <c r="BA12" s="181">
        <f t="shared" si="7"/>
        <v>0</v>
      </c>
      <c r="BB12" s="181">
        <f t="shared" si="8"/>
        <v>0</v>
      </c>
      <c r="BC12" s="181">
        <f t="shared" si="9"/>
        <v>0</v>
      </c>
      <c r="BD12" s="181">
        <f t="shared" si="10"/>
        <v>0</v>
      </c>
      <c r="BE12" s="181">
        <f t="shared" si="11"/>
        <v>0</v>
      </c>
      <c r="BF12" s="181">
        <f t="shared" si="12"/>
        <v>0</v>
      </c>
      <c r="BG12" s="181">
        <f t="shared" si="13"/>
        <v>0</v>
      </c>
      <c r="BH12" s="181">
        <f t="shared" si="14"/>
        <v>0</v>
      </c>
      <c r="BI12" s="181">
        <f t="shared" si="15"/>
        <v>0</v>
      </c>
      <c r="BJ12" s="181">
        <f t="shared" si="16"/>
        <v>0</v>
      </c>
      <c r="BK12" s="181">
        <f t="shared" si="17"/>
        <v>0</v>
      </c>
      <c r="BL12" s="181">
        <f t="shared" si="18"/>
        <v>0</v>
      </c>
      <c r="BM12" s="181">
        <f t="shared" si="19"/>
        <v>0</v>
      </c>
      <c r="BN12" s="181">
        <f t="shared" si="20"/>
        <v>0</v>
      </c>
      <c r="BO12" s="181">
        <f t="shared" si="21"/>
        <v>0</v>
      </c>
      <c r="BP12" s="181">
        <f t="shared" si="22"/>
        <v>0</v>
      </c>
      <c r="BQ12" s="181">
        <f t="shared" si="23"/>
        <v>0</v>
      </c>
      <c r="BR12" s="181">
        <f t="shared" si="24"/>
        <v>0</v>
      </c>
      <c r="BS12" s="181">
        <f t="shared" si="25"/>
        <v>0</v>
      </c>
      <c r="BT12" s="181">
        <f t="shared" si="26"/>
        <v>0</v>
      </c>
      <c r="BU12" s="181">
        <f t="shared" si="27"/>
        <v>0</v>
      </c>
      <c r="BV12" s="181">
        <f t="shared" si="28"/>
        <v>0</v>
      </c>
      <c r="BW12" s="181">
        <f t="shared" si="29"/>
        <v>0</v>
      </c>
      <c r="BX12" s="181">
        <f t="shared" si="30"/>
        <v>0</v>
      </c>
      <c r="BY12" s="181">
        <f t="shared" si="31"/>
        <v>0</v>
      </c>
      <c r="BZ12" s="181">
        <f t="shared" si="32"/>
        <v>0</v>
      </c>
      <c r="CA12" s="181">
        <f t="shared" si="33"/>
        <v>0</v>
      </c>
      <c r="CB12" s="181">
        <f t="shared" si="34"/>
        <v>0</v>
      </c>
      <c r="CC12" s="181">
        <f t="shared" si="35"/>
        <v>0</v>
      </c>
      <c r="CD12" s="181">
        <f t="shared" si="36"/>
        <v>0</v>
      </c>
      <c r="CE12" s="181">
        <f t="shared" si="37"/>
        <v>0</v>
      </c>
      <c r="CF12" s="181">
        <f t="shared" si="38"/>
        <v>0</v>
      </c>
      <c r="CG12" s="181">
        <f t="shared" si="39"/>
        <v>0</v>
      </c>
      <c r="CH12" s="181">
        <f t="shared" si="40"/>
        <v>0</v>
      </c>
      <c r="CK12" s="181">
        <v>0</v>
      </c>
      <c r="CL12" s="181">
        <f t="shared" si="41"/>
        <v>0</v>
      </c>
      <c r="CM12" s="181">
        <f t="shared" si="42"/>
        <v>0</v>
      </c>
      <c r="CN12" s="181">
        <f t="shared" si="43"/>
        <v>0</v>
      </c>
      <c r="CO12" s="181">
        <f t="shared" si="44"/>
        <v>0</v>
      </c>
      <c r="CP12" s="181">
        <f t="shared" si="45"/>
        <v>0</v>
      </c>
      <c r="CQ12" s="181">
        <f t="shared" si="46"/>
        <v>0</v>
      </c>
      <c r="CR12" s="181">
        <f t="shared" si="47"/>
        <v>0</v>
      </c>
      <c r="CS12" s="181">
        <f t="shared" si="48"/>
        <v>0</v>
      </c>
      <c r="CT12" s="181">
        <f t="shared" si="49"/>
        <v>0</v>
      </c>
      <c r="CU12" s="181">
        <f t="shared" si="50"/>
        <v>0</v>
      </c>
      <c r="CV12" s="181">
        <f t="shared" si="51"/>
        <v>0</v>
      </c>
      <c r="CW12" s="181">
        <f t="shared" si="52"/>
        <v>0</v>
      </c>
      <c r="CY12" s="181">
        <f t="shared" si="53"/>
        <v>1</v>
      </c>
      <c r="CZ12" s="181">
        <f t="shared" si="54"/>
        <v>1</v>
      </c>
      <c r="DA12" s="181">
        <f t="shared" si="54"/>
        <v>1</v>
      </c>
      <c r="DB12" s="181">
        <f t="shared" si="54"/>
        <v>1</v>
      </c>
      <c r="DC12" s="181">
        <f t="shared" si="54"/>
        <v>1</v>
      </c>
      <c r="DD12" s="181">
        <f t="shared" si="54"/>
        <v>1</v>
      </c>
      <c r="DE12" s="181">
        <f t="shared" si="54"/>
        <v>1</v>
      </c>
      <c r="DF12" s="181">
        <f t="shared" si="54"/>
        <v>1</v>
      </c>
      <c r="DG12" s="181">
        <f t="shared" si="54"/>
        <v>1</v>
      </c>
      <c r="DH12" s="181">
        <f t="shared" si="54"/>
        <v>1</v>
      </c>
      <c r="DI12" s="181">
        <f t="shared" si="54"/>
        <v>1</v>
      </c>
      <c r="DJ12" s="181">
        <f t="shared" si="54"/>
        <v>1</v>
      </c>
      <c r="DK12" s="181">
        <f t="shared" si="54"/>
        <v>1</v>
      </c>
    </row>
    <row r="13" spans="1:115" hidden="1" x14ac:dyDescent="0.2">
      <c r="A13" s="207"/>
      <c r="B13" s="207"/>
      <c r="C13" s="207"/>
      <c r="D13" s="208"/>
      <c r="E13" s="209"/>
      <c r="F13" s="210"/>
      <c r="G13" s="211"/>
      <c r="H13" s="210"/>
      <c r="I13" s="210"/>
      <c r="J13" s="211"/>
      <c r="K13" s="210"/>
      <c r="L13" s="210"/>
      <c r="M13" s="211"/>
      <c r="N13" s="210"/>
      <c r="O13" s="210"/>
      <c r="P13" s="211"/>
      <c r="Q13" s="210"/>
      <c r="R13" s="210"/>
      <c r="S13" s="211"/>
      <c r="T13" s="210"/>
      <c r="U13" s="210"/>
      <c r="V13" s="211"/>
      <c r="W13" s="210"/>
      <c r="X13" s="210"/>
      <c r="Y13" s="211"/>
      <c r="Z13" s="210"/>
      <c r="AA13" s="210"/>
      <c r="AB13" s="211"/>
      <c r="AC13" s="210"/>
      <c r="AD13" s="210"/>
      <c r="AE13" s="211"/>
      <c r="AF13" s="210"/>
      <c r="AG13" s="210"/>
      <c r="AH13" s="211"/>
      <c r="AI13" s="210"/>
      <c r="AJ13" s="210"/>
      <c r="AK13" s="211"/>
      <c r="AL13" s="210"/>
      <c r="AM13" s="210"/>
      <c r="AN13" s="211"/>
      <c r="AO13" s="212"/>
      <c r="AP13" s="212"/>
      <c r="AQ13" s="213">
        <f>IF(ISNA(HLOOKUP("o",$AY13:$CH$22,23-ROW(),0)),0,HLOOKUP("o",$AY13:$CH$22,23-ROW(),0))</f>
        <v>0</v>
      </c>
      <c r="AR13" s="213">
        <f t="shared" si="0"/>
        <v>0</v>
      </c>
      <c r="AS13" s="214">
        <f t="shared" si="1"/>
        <v>1</v>
      </c>
      <c r="AT13" s="221">
        <f t="shared" si="2"/>
        <v>0</v>
      </c>
      <c r="AW13" s="216">
        <f t="shared" si="3"/>
        <v>0</v>
      </c>
      <c r="AX13" s="215">
        <f t="shared" si="4"/>
        <v>-1</v>
      </c>
      <c r="AY13" s="181">
        <f t="shared" si="5"/>
        <v>0</v>
      </c>
      <c r="AZ13" s="181">
        <f t="shared" si="6"/>
        <v>0</v>
      </c>
      <c r="BA13" s="181">
        <f t="shared" si="7"/>
        <v>0</v>
      </c>
      <c r="BB13" s="181">
        <f t="shared" si="8"/>
        <v>0</v>
      </c>
      <c r="BC13" s="181">
        <f t="shared" si="9"/>
        <v>0</v>
      </c>
      <c r="BD13" s="181">
        <f t="shared" si="10"/>
        <v>0</v>
      </c>
      <c r="BE13" s="181">
        <f t="shared" si="11"/>
        <v>0</v>
      </c>
      <c r="BF13" s="181">
        <f t="shared" si="12"/>
        <v>0</v>
      </c>
      <c r="BG13" s="181">
        <f t="shared" si="13"/>
        <v>0</v>
      </c>
      <c r="BH13" s="181">
        <f t="shared" si="14"/>
        <v>0</v>
      </c>
      <c r="BI13" s="181">
        <f t="shared" si="15"/>
        <v>0</v>
      </c>
      <c r="BJ13" s="181">
        <f t="shared" si="16"/>
        <v>0</v>
      </c>
      <c r="BK13" s="181">
        <f t="shared" si="17"/>
        <v>0</v>
      </c>
      <c r="BL13" s="181">
        <f t="shared" si="18"/>
        <v>0</v>
      </c>
      <c r="BM13" s="181">
        <f t="shared" si="19"/>
        <v>0</v>
      </c>
      <c r="BN13" s="181">
        <f t="shared" si="20"/>
        <v>0</v>
      </c>
      <c r="BO13" s="181">
        <f t="shared" si="21"/>
        <v>0</v>
      </c>
      <c r="BP13" s="181">
        <f t="shared" si="22"/>
        <v>0</v>
      </c>
      <c r="BQ13" s="181">
        <f t="shared" si="23"/>
        <v>0</v>
      </c>
      <c r="BR13" s="181">
        <f t="shared" si="24"/>
        <v>0</v>
      </c>
      <c r="BS13" s="181">
        <f t="shared" si="25"/>
        <v>0</v>
      </c>
      <c r="BT13" s="181">
        <f t="shared" si="26"/>
        <v>0</v>
      </c>
      <c r="BU13" s="181">
        <f t="shared" si="27"/>
        <v>0</v>
      </c>
      <c r="BV13" s="181">
        <f t="shared" si="28"/>
        <v>0</v>
      </c>
      <c r="BW13" s="181">
        <f t="shared" si="29"/>
        <v>0</v>
      </c>
      <c r="BX13" s="181">
        <f t="shared" si="30"/>
        <v>0</v>
      </c>
      <c r="BY13" s="181">
        <f t="shared" si="31"/>
        <v>0</v>
      </c>
      <c r="BZ13" s="181">
        <f t="shared" si="32"/>
        <v>0</v>
      </c>
      <c r="CA13" s="181">
        <f t="shared" si="33"/>
        <v>0</v>
      </c>
      <c r="CB13" s="181">
        <f t="shared" si="34"/>
        <v>0</v>
      </c>
      <c r="CC13" s="181">
        <f t="shared" si="35"/>
        <v>0</v>
      </c>
      <c r="CD13" s="181">
        <f t="shared" si="36"/>
        <v>0</v>
      </c>
      <c r="CE13" s="181">
        <f t="shared" si="37"/>
        <v>0</v>
      </c>
      <c r="CF13" s="181">
        <f t="shared" si="38"/>
        <v>0</v>
      </c>
      <c r="CG13" s="181">
        <f t="shared" si="39"/>
        <v>0</v>
      </c>
      <c r="CH13" s="181">
        <f t="shared" si="40"/>
        <v>0</v>
      </c>
      <c r="CK13" s="181">
        <v>0</v>
      </c>
      <c r="CL13" s="222">
        <f t="shared" si="41"/>
        <v>0</v>
      </c>
      <c r="CM13" s="181">
        <f t="shared" si="42"/>
        <v>0</v>
      </c>
      <c r="CN13" s="181">
        <f t="shared" si="43"/>
        <v>0</v>
      </c>
      <c r="CO13" s="181">
        <f t="shared" si="44"/>
        <v>0</v>
      </c>
      <c r="CP13" s="181">
        <f t="shared" si="45"/>
        <v>0</v>
      </c>
      <c r="CQ13" s="181">
        <f t="shared" si="46"/>
        <v>0</v>
      </c>
      <c r="CR13" s="181">
        <f t="shared" si="47"/>
        <v>0</v>
      </c>
      <c r="CS13" s="181">
        <f t="shared" si="48"/>
        <v>0</v>
      </c>
      <c r="CT13" s="181">
        <f t="shared" si="49"/>
        <v>0</v>
      </c>
      <c r="CU13" s="181">
        <f t="shared" si="50"/>
        <v>0</v>
      </c>
      <c r="CV13" s="181">
        <f t="shared" si="51"/>
        <v>0</v>
      </c>
      <c r="CW13" s="181">
        <f t="shared" si="52"/>
        <v>0</v>
      </c>
      <c r="CY13" s="181">
        <f t="shared" si="53"/>
        <v>1</v>
      </c>
      <c r="CZ13" s="181">
        <f t="shared" si="54"/>
        <v>1</v>
      </c>
      <c r="DA13" s="181">
        <f t="shared" si="54"/>
        <v>1</v>
      </c>
      <c r="DB13" s="181">
        <f t="shared" si="54"/>
        <v>1</v>
      </c>
      <c r="DC13" s="181">
        <f t="shared" si="54"/>
        <v>1</v>
      </c>
      <c r="DD13" s="181">
        <f t="shared" si="54"/>
        <v>1</v>
      </c>
      <c r="DE13" s="181">
        <f t="shared" si="54"/>
        <v>1</v>
      </c>
      <c r="DF13" s="181">
        <f t="shared" si="54"/>
        <v>1</v>
      </c>
      <c r="DG13" s="181">
        <f t="shared" si="54"/>
        <v>1</v>
      </c>
      <c r="DH13" s="181">
        <f t="shared" si="54"/>
        <v>1</v>
      </c>
      <c r="DI13" s="181">
        <f t="shared" si="54"/>
        <v>1</v>
      </c>
      <c r="DJ13" s="181">
        <f t="shared" si="54"/>
        <v>1</v>
      </c>
      <c r="DK13" s="181">
        <f t="shared" si="54"/>
        <v>1</v>
      </c>
    </row>
    <row r="14" spans="1:115" hidden="1" x14ac:dyDescent="0.2">
      <c r="A14" s="207"/>
      <c r="B14" s="207"/>
      <c r="C14" s="207"/>
      <c r="D14" s="208"/>
      <c r="E14" s="217"/>
      <c r="F14" s="218"/>
      <c r="G14" s="219"/>
      <c r="H14" s="218"/>
      <c r="I14" s="218"/>
      <c r="J14" s="219"/>
      <c r="K14" s="218"/>
      <c r="L14" s="218"/>
      <c r="M14" s="219"/>
      <c r="N14" s="218"/>
      <c r="O14" s="218"/>
      <c r="P14" s="219"/>
      <c r="Q14" s="218"/>
      <c r="R14" s="218"/>
      <c r="S14" s="219"/>
      <c r="T14" s="218"/>
      <c r="U14" s="218"/>
      <c r="V14" s="219"/>
      <c r="W14" s="218"/>
      <c r="X14" s="218"/>
      <c r="Y14" s="219"/>
      <c r="Z14" s="218"/>
      <c r="AA14" s="218"/>
      <c r="AB14" s="219"/>
      <c r="AC14" s="218"/>
      <c r="AD14" s="218"/>
      <c r="AE14" s="219"/>
      <c r="AF14" s="218"/>
      <c r="AG14" s="218"/>
      <c r="AH14" s="219"/>
      <c r="AI14" s="218"/>
      <c r="AJ14" s="218"/>
      <c r="AK14" s="219"/>
      <c r="AL14" s="218"/>
      <c r="AM14" s="218"/>
      <c r="AN14" s="219"/>
      <c r="AO14" s="212"/>
      <c r="AP14" s="212"/>
      <c r="AQ14" s="220">
        <f>IF(ISNA(HLOOKUP("o",$AY14:$CH$22,23-ROW(),0)),0,HLOOKUP("o",$AY14:$CH$22,23-ROW(),0))</f>
        <v>0</v>
      </c>
      <c r="AR14" s="220">
        <f t="shared" si="0"/>
        <v>0</v>
      </c>
      <c r="AS14" s="214">
        <f t="shared" si="1"/>
        <v>1</v>
      </c>
      <c r="AT14" s="215">
        <f t="shared" si="2"/>
        <v>0</v>
      </c>
      <c r="AW14" s="216">
        <f t="shared" si="3"/>
        <v>0</v>
      </c>
      <c r="AX14" s="215">
        <f t="shared" si="4"/>
        <v>-1</v>
      </c>
      <c r="AY14" s="181">
        <f t="shared" si="5"/>
        <v>0</v>
      </c>
      <c r="AZ14" s="181">
        <f t="shared" si="6"/>
        <v>0</v>
      </c>
      <c r="BA14" s="181">
        <f t="shared" si="7"/>
        <v>0</v>
      </c>
      <c r="BB14" s="181">
        <f t="shared" si="8"/>
        <v>0</v>
      </c>
      <c r="BC14" s="181">
        <f t="shared" si="9"/>
        <v>0</v>
      </c>
      <c r="BD14" s="181">
        <f t="shared" si="10"/>
        <v>0</v>
      </c>
      <c r="BE14" s="181">
        <f t="shared" si="11"/>
        <v>0</v>
      </c>
      <c r="BF14" s="181">
        <f t="shared" si="12"/>
        <v>0</v>
      </c>
      <c r="BG14" s="181">
        <f t="shared" si="13"/>
        <v>0</v>
      </c>
      <c r="BH14" s="181">
        <f t="shared" si="14"/>
        <v>0</v>
      </c>
      <c r="BI14" s="181">
        <f t="shared" si="15"/>
        <v>0</v>
      </c>
      <c r="BJ14" s="181">
        <f t="shared" si="16"/>
        <v>0</v>
      </c>
      <c r="BK14" s="181">
        <f t="shared" si="17"/>
        <v>0</v>
      </c>
      <c r="BL14" s="181">
        <f t="shared" si="18"/>
        <v>0</v>
      </c>
      <c r="BM14" s="181">
        <f t="shared" si="19"/>
        <v>0</v>
      </c>
      <c r="BN14" s="181">
        <f t="shared" si="20"/>
        <v>0</v>
      </c>
      <c r="BO14" s="181">
        <f t="shared" si="21"/>
        <v>0</v>
      </c>
      <c r="BP14" s="181">
        <f t="shared" si="22"/>
        <v>0</v>
      </c>
      <c r="BQ14" s="181">
        <f t="shared" si="23"/>
        <v>0</v>
      </c>
      <c r="BR14" s="181">
        <f t="shared" si="24"/>
        <v>0</v>
      </c>
      <c r="BS14" s="181">
        <f t="shared" si="25"/>
        <v>0</v>
      </c>
      <c r="BT14" s="181">
        <f t="shared" si="26"/>
        <v>0</v>
      </c>
      <c r="BU14" s="181">
        <f t="shared" si="27"/>
        <v>0</v>
      </c>
      <c r="BV14" s="181">
        <f t="shared" si="28"/>
        <v>0</v>
      </c>
      <c r="BW14" s="181">
        <f t="shared" si="29"/>
        <v>0</v>
      </c>
      <c r="BX14" s="181">
        <f t="shared" si="30"/>
        <v>0</v>
      </c>
      <c r="BY14" s="181">
        <f t="shared" si="31"/>
        <v>0</v>
      </c>
      <c r="BZ14" s="181">
        <f t="shared" si="32"/>
        <v>0</v>
      </c>
      <c r="CA14" s="181">
        <f t="shared" si="33"/>
        <v>0</v>
      </c>
      <c r="CB14" s="181">
        <f t="shared" si="34"/>
        <v>0</v>
      </c>
      <c r="CC14" s="181">
        <f t="shared" si="35"/>
        <v>0</v>
      </c>
      <c r="CD14" s="181">
        <f t="shared" si="36"/>
        <v>0</v>
      </c>
      <c r="CE14" s="181">
        <f t="shared" si="37"/>
        <v>0</v>
      </c>
      <c r="CF14" s="181">
        <f t="shared" si="38"/>
        <v>0</v>
      </c>
      <c r="CG14" s="181">
        <f t="shared" si="39"/>
        <v>0</v>
      </c>
      <c r="CH14" s="181">
        <f t="shared" si="40"/>
        <v>0</v>
      </c>
      <c r="CK14" s="181">
        <v>0</v>
      </c>
      <c r="CL14" s="181">
        <f t="shared" si="41"/>
        <v>0</v>
      </c>
      <c r="CM14" s="181">
        <f t="shared" si="42"/>
        <v>0</v>
      </c>
      <c r="CN14" s="181">
        <f t="shared" si="43"/>
        <v>0</v>
      </c>
      <c r="CO14" s="181">
        <f t="shared" si="44"/>
        <v>0</v>
      </c>
      <c r="CP14" s="181">
        <f t="shared" si="45"/>
        <v>0</v>
      </c>
      <c r="CQ14" s="181">
        <f t="shared" si="46"/>
        <v>0</v>
      </c>
      <c r="CR14" s="181">
        <f t="shared" si="47"/>
        <v>0</v>
      </c>
      <c r="CS14" s="181">
        <f t="shared" si="48"/>
        <v>0</v>
      </c>
      <c r="CT14" s="181">
        <f t="shared" si="49"/>
        <v>0</v>
      </c>
      <c r="CU14" s="181">
        <f t="shared" si="50"/>
        <v>0</v>
      </c>
      <c r="CV14" s="181">
        <f t="shared" si="51"/>
        <v>0</v>
      </c>
      <c r="CW14" s="181">
        <f t="shared" si="52"/>
        <v>0</v>
      </c>
      <c r="CY14" s="181">
        <f t="shared" si="53"/>
        <v>1</v>
      </c>
      <c r="CZ14" s="181">
        <f t="shared" si="54"/>
        <v>1</v>
      </c>
      <c r="DA14" s="181">
        <f t="shared" si="54"/>
        <v>1</v>
      </c>
      <c r="DB14" s="181">
        <f t="shared" si="54"/>
        <v>1</v>
      </c>
      <c r="DC14" s="181">
        <f t="shared" si="54"/>
        <v>1</v>
      </c>
      <c r="DD14" s="181">
        <f t="shared" si="54"/>
        <v>1</v>
      </c>
      <c r="DE14" s="181">
        <f t="shared" si="54"/>
        <v>1</v>
      </c>
      <c r="DF14" s="181">
        <f t="shared" si="54"/>
        <v>1</v>
      </c>
      <c r="DG14" s="181">
        <f t="shared" si="54"/>
        <v>1</v>
      </c>
      <c r="DH14" s="181">
        <f t="shared" si="54"/>
        <v>1</v>
      </c>
      <c r="DI14" s="181">
        <f t="shared" si="54"/>
        <v>1</v>
      </c>
      <c r="DJ14" s="181">
        <f t="shared" si="54"/>
        <v>1</v>
      </c>
      <c r="DK14" s="181">
        <f t="shared" si="54"/>
        <v>1</v>
      </c>
    </row>
    <row r="15" spans="1:115" hidden="1" x14ac:dyDescent="0.2">
      <c r="A15" s="207"/>
      <c r="B15" s="207"/>
      <c r="C15" s="207"/>
      <c r="D15" s="208"/>
      <c r="E15" s="217"/>
      <c r="F15" s="218"/>
      <c r="G15" s="219"/>
      <c r="H15" s="218"/>
      <c r="I15" s="218"/>
      <c r="J15" s="219"/>
      <c r="K15" s="218"/>
      <c r="L15" s="218"/>
      <c r="M15" s="219"/>
      <c r="N15" s="218"/>
      <c r="O15" s="218"/>
      <c r="P15" s="219"/>
      <c r="Q15" s="218"/>
      <c r="R15" s="218"/>
      <c r="S15" s="219"/>
      <c r="T15" s="218"/>
      <c r="U15" s="218"/>
      <c r="V15" s="219"/>
      <c r="W15" s="218"/>
      <c r="X15" s="218"/>
      <c r="Y15" s="219"/>
      <c r="Z15" s="218"/>
      <c r="AA15" s="218"/>
      <c r="AB15" s="219"/>
      <c r="AC15" s="218"/>
      <c r="AD15" s="218"/>
      <c r="AE15" s="219"/>
      <c r="AF15" s="218"/>
      <c r="AG15" s="218"/>
      <c r="AH15" s="219"/>
      <c r="AI15" s="218"/>
      <c r="AJ15" s="218"/>
      <c r="AK15" s="219"/>
      <c r="AL15" s="218"/>
      <c r="AM15" s="218"/>
      <c r="AN15" s="219"/>
      <c r="AO15" s="212"/>
      <c r="AP15" s="212"/>
      <c r="AQ15" s="220">
        <f>IF(ISNA(HLOOKUP("o",$AY15:$CH$22,23-ROW(),0)),0,HLOOKUP("o",$AY15:$CH$22,23-ROW(),0))</f>
        <v>0</v>
      </c>
      <c r="AR15" s="220">
        <f t="shared" si="0"/>
        <v>0</v>
      </c>
      <c r="AS15" s="214">
        <f t="shared" si="1"/>
        <v>1</v>
      </c>
      <c r="AT15" s="215">
        <f t="shared" si="2"/>
        <v>0</v>
      </c>
      <c r="AW15" s="216">
        <f t="shared" si="3"/>
        <v>0</v>
      </c>
      <c r="AX15" s="215">
        <f t="shared" si="4"/>
        <v>-1</v>
      </c>
      <c r="AY15" s="181">
        <f t="shared" si="5"/>
        <v>0</v>
      </c>
      <c r="AZ15" s="181">
        <f t="shared" si="6"/>
        <v>0</v>
      </c>
      <c r="BA15" s="181">
        <f t="shared" si="7"/>
        <v>0</v>
      </c>
      <c r="BB15" s="181">
        <f t="shared" si="8"/>
        <v>0</v>
      </c>
      <c r="BC15" s="181">
        <f t="shared" si="9"/>
        <v>0</v>
      </c>
      <c r="BD15" s="181">
        <f t="shared" si="10"/>
        <v>0</v>
      </c>
      <c r="BE15" s="181">
        <f t="shared" si="11"/>
        <v>0</v>
      </c>
      <c r="BF15" s="181">
        <f t="shared" si="12"/>
        <v>0</v>
      </c>
      <c r="BG15" s="181">
        <f t="shared" si="13"/>
        <v>0</v>
      </c>
      <c r="BH15" s="181">
        <f t="shared" si="14"/>
        <v>0</v>
      </c>
      <c r="BI15" s="181">
        <f t="shared" si="15"/>
        <v>0</v>
      </c>
      <c r="BJ15" s="181">
        <f t="shared" si="16"/>
        <v>0</v>
      </c>
      <c r="BK15" s="181">
        <f t="shared" si="17"/>
        <v>0</v>
      </c>
      <c r="BL15" s="181">
        <f t="shared" si="18"/>
        <v>0</v>
      </c>
      <c r="BM15" s="181">
        <f t="shared" si="19"/>
        <v>0</v>
      </c>
      <c r="BN15" s="181">
        <f t="shared" si="20"/>
        <v>0</v>
      </c>
      <c r="BO15" s="181">
        <f t="shared" si="21"/>
        <v>0</v>
      </c>
      <c r="BP15" s="181">
        <f t="shared" si="22"/>
        <v>0</v>
      </c>
      <c r="BQ15" s="181">
        <f t="shared" si="23"/>
        <v>0</v>
      </c>
      <c r="BR15" s="181">
        <f t="shared" si="24"/>
        <v>0</v>
      </c>
      <c r="BS15" s="181">
        <f t="shared" si="25"/>
        <v>0</v>
      </c>
      <c r="BT15" s="181">
        <f t="shared" si="26"/>
        <v>0</v>
      </c>
      <c r="BU15" s="181">
        <f t="shared" si="27"/>
        <v>0</v>
      </c>
      <c r="BV15" s="181">
        <f t="shared" si="28"/>
        <v>0</v>
      </c>
      <c r="BW15" s="181">
        <f t="shared" si="29"/>
        <v>0</v>
      </c>
      <c r="BX15" s="181">
        <f t="shared" si="30"/>
        <v>0</v>
      </c>
      <c r="BY15" s="181">
        <f t="shared" si="31"/>
        <v>0</v>
      </c>
      <c r="BZ15" s="181">
        <f t="shared" si="32"/>
        <v>0</v>
      </c>
      <c r="CA15" s="181">
        <f t="shared" si="33"/>
        <v>0</v>
      </c>
      <c r="CB15" s="181">
        <f t="shared" si="34"/>
        <v>0</v>
      </c>
      <c r="CC15" s="181">
        <f t="shared" si="35"/>
        <v>0</v>
      </c>
      <c r="CD15" s="181">
        <f t="shared" si="36"/>
        <v>0</v>
      </c>
      <c r="CE15" s="181">
        <f t="shared" si="37"/>
        <v>0</v>
      </c>
      <c r="CF15" s="181">
        <f t="shared" si="38"/>
        <v>0</v>
      </c>
      <c r="CG15" s="181">
        <f t="shared" si="39"/>
        <v>0</v>
      </c>
      <c r="CH15" s="181">
        <f t="shared" si="40"/>
        <v>0</v>
      </c>
      <c r="CK15" s="181">
        <v>0</v>
      </c>
      <c r="CL15" s="181">
        <f t="shared" si="41"/>
        <v>0</v>
      </c>
      <c r="CM15" s="181">
        <f t="shared" si="42"/>
        <v>0</v>
      </c>
      <c r="CN15" s="181">
        <f t="shared" si="43"/>
        <v>0</v>
      </c>
      <c r="CO15" s="181">
        <f t="shared" si="44"/>
        <v>0</v>
      </c>
      <c r="CP15" s="181">
        <f t="shared" si="45"/>
        <v>0</v>
      </c>
      <c r="CQ15" s="181">
        <f t="shared" si="46"/>
        <v>0</v>
      </c>
      <c r="CR15" s="181">
        <f t="shared" si="47"/>
        <v>0</v>
      </c>
      <c r="CS15" s="181">
        <f t="shared" si="48"/>
        <v>0</v>
      </c>
      <c r="CT15" s="181">
        <f t="shared" si="49"/>
        <v>0</v>
      </c>
      <c r="CU15" s="181">
        <f t="shared" si="50"/>
        <v>0</v>
      </c>
      <c r="CV15" s="181">
        <f t="shared" si="51"/>
        <v>0</v>
      </c>
      <c r="CW15" s="181">
        <f t="shared" si="52"/>
        <v>0</v>
      </c>
      <c r="CY15" s="181">
        <f t="shared" si="53"/>
        <v>1</v>
      </c>
      <c r="CZ15" s="181">
        <f t="shared" si="54"/>
        <v>1</v>
      </c>
      <c r="DA15" s="181">
        <f t="shared" si="54"/>
        <v>1</v>
      </c>
      <c r="DB15" s="181">
        <f t="shared" si="54"/>
        <v>1</v>
      </c>
      <c r="DC15" s="181">
        <f t="shared" si="54"/>
        <v>1</v>
      </c>
      <c r="DD15" s="181">
        <f t="shared" si="54"/>
        <v>1</v>
      </c>
      <c r="DE15" s="181">
        <f t="shared" si="54"/>
        <v>1</v>
      </c>
      <c r="DF15" s="181">
        <f t="shared" si="54"/>
        <v>1</v>
      </c>
      <c r="DG15" s="181">
        <f t="shared" si="54"/>
        <v>1</v>
      </c>
      <c r="DH15" s="181">
        <f t="shared" si="54"/>
        <v>1</v>
      </c>
      <c r="DI15" s="181">
        <f t="shared" si="54"/>
        <v>1</v>
      </c>
      <c r="DJ15" s="181">
        <f t="shared" si="54"/>
        <v>1</v>
      </c>
      <c r="DK15" s="181">
        <f t="shared" si="54"/>
        <v>1</v>
      </c>
    </row>
    <row r="16" spans="1:115" hidden="1" x14ac:dyDescent="0.2">
      <c r="A16" s="207"/>
      <c r="B16" s="207"/>
      <c r="C16" s="207"/>
      <c r="D16" s="208"/>
      <c r="E16" s="217"/>
      <c r="F16" s="218"/>
      <c r="G16" s="219"/>
      <c r="H16" s="218"/>
      <c r="I16" s="218"/>
      <c r="J16" s="219"/>
      <c r="K16" s="218"/>
      <c r="L16" s="218"/>
      <c r="M16" s="219"/>
      <c r="N16" s="218"/>
      <c r="O16" s="218"/>
      <c r="P16" s="219"/>
      <c r="Q16" s="218"/>
      <c r="R16" s="218"/>
      <c r="S16" s="219"/>
      <c r="T16" s="218"/>
      <c r="U16" s="218"/>
      <c r="V16" s="219"/>
      <c r="W16" s="218"/>
      <c r="X16" s="218"/>
      <c r="Y16" s="219"/>
      <c r="Z16" s="218"/>
      <c r="AA16" s="218"/>
      <c r="AB16" s="219"/>
      <c r="AC16" s="218"/>
      <c r="AD16" s="218"/>
      <c r="AE16" s="219"/>
      <c r="AF16" s="218"/>
      <c r="AG16" s="218"/>
      <c r="AH16" s="219"/>
      <c r="AI16" s="218"/>
      <c r="AJ16" s="218"/>
      <c r="AK16" s="219"/>
      <c r="AL16" s="218"/>
      <c r="AM16" s="218"/>
      <c r="AN16" s="219"/>
      <c r="AO16" s="212"/>
      <c r="AP16" s="212"/>
      <c r="AQ16" s="220">
        <f>IF(ISNA(HLOOKUP("o",$AY16:$CH$22,23-ROW(),0)),0,HLOOKUP("o",$AY16:$CH$22,23-ROW(),0))</f>
        <v>0</v>
      </c>
      <c r="AR16" s="220">
        <f t="shared" si="0"/>
        <v>0</v>
      </c>
      <c r="AS16" s="214">
        <f t="shared" si="1"/>
        <v>1</v>
      </c>
      <c r="AT16" s="215">
        <f t="shared" si="2"/>
        <v>0</v>
      </c>
      <c r="AW16" s="216">
        <f t="shared" si="3"/>
        <v>0</v>
      </c>
      <c r="AX16" s="215">
        <f t="shared" si="4"/>
        <v>-1</v>
      </c>
      <c r="AY16" s="181">
        <f t="shared" si="5"/>
        <v>0</v>
      </c>
      <c r="AZ16" s="181">
        <f t="shared" si="6"/>
        <v>0</v>
      </c>
      <c r="BA16" s="181">
        <f t="shared" si="7"/>
        <v>0</v>
      </c>
      <c r="BB16" s="181">
        <f t="shared" si="8"/>
        <v>0</v>
      </c>
      <c r="BC16" s="181">
        <f t="shared" si="9"/>
        <v>0</v>
      </c>
      <c r="BD16" s="181">
        <f t="shared" si="10"/>
        <v>0</v>
      </c>
      <c r="BE16" s="181">
        <f t="shared" si="11"/>
        <v>0</v>
      </c>
      <c r="BF16" s="181">
        <f t="shared" si="12"/>
        <v>0</v>
      </c>
      <c r="BG16" s="181">
        <f t="shared" si="13"/>
        <v>0</v>
      </c>
      <c r="BH16" s="181">
        <f t="shared" si="14"/>
        <v>0</v>
      </c>
      <c r="BI16" s="181">
        <f t="shared" si="15"/>
        <v>0</v>
      </c>
      <c r="BJ16" s="181">
        <f t="shared" si="16"/>
        <v>0</v>
      </c>
      <c r="BK16" s="181">
        <f t="shared" si="17"/>
        <v>0</v>
      </c>
      <c r="BL16" s="181">
        <f t="shared" si="18"/>
        <v>0</v>
      </c>
      <c r="BM16" s="181">
        <f t="shared" si="19"/>
        <v>0</v>
      </c>
      <c r="BN16" s="181">
        <f t="shared" si="20"/>
        <v>0</v>
      </c>
      <c r="BO16" s="181">
        <f t="shared" si="21"/>
        <v>0</v>
      </c>
      <c r="BP16" s="181">
        <f t="shared" si="22"/>
        <v>0</v>
      </c>
      <c r="BQ16" s="181">
        <f t="shared" si="23"/>
        <v>0</v>
      </c>
      <c r="BR16" s="181">
        <f t="shared" si="24"/>
        <v>0</v>
      </c>
      <c r="BS16" s="181">
        <f t="shared" si="25"/>
        <v>0</v>
      </c>
      <c r="BT16" s="181">
        <f t="shared" si="26"/>
        <v>0</v>
      </c>
      <c r="BU16" s="181">
        <f t="shared" si="27"/>
        <v>0</v>
      </c>
      <c r="BV16" s="181">
        <f t="shared" si="28"/>
        <v>0</v>
      </c>
      <c r="BW16" s="181">
        <f t="shared" si="29"/>
        <v>0</v>
      </c>
      <c r="BX16" s="181">
        <f t="shared" si="30"/>
        <v>0</v>
      </c>
      <c r="BY16" s="181">
        <f t="shared" si="31"/>
        <v>0</v>
      </c>
      <c r="BZ16" s="181">
        <f t="shared" si="32"/>
        <v>0</v>
      </c>
      <c r="CA16" s="181">
        <f t="shared" si="33"/>
        <v>0</v>
      </c>
      <c r="CB16" s="181">
        <f t="shared" si="34"/>
        <v>0</v>
      </c>
      <c r="CC16" s="181">
        <f t="shared" si="35"/>
        <v>0</v>
      </c>
      <c r="CD16" s="181">
        <f t="shared" si="36"/>
        <v>0</v>
      </c>
      <c r="CE16" s="181">
        <f t="shared" si="37"/>
        <v>0</v>
      </c>
      <c r="CF16" s="181">
        <f t="shared" si="38"/>
        <v>0</v>
      </c>
      <c r="CG16" s="181">
        <f t="shared" si="39"/>
        <v>0</v>
      </c>
      <c r="CH16" s="181">
        <f t="shared" si="40"/>
        <v>0</v>
      </c>
      <c r="CK16" s="181">
        <v>0</v>
      </c>
      <c r="CL16" s="181">
        <f t="shared" si="41"/>
        <v>0</v>
      </c>
      <c r="CM16" s="181">
        <f t="shared" si="42"/>
        <v>0</v>
      </c>
      <c r="CN16" s="181">
        <f t="shared" si="43"/>
        <v>0</v>
      </c>
      <c r="CO16" s="181">
        <f t="shared" si="44"/>
        <v>0</v>
      </c>
      <c r="CP16" s="181">
        <f t="shared" si="45"/>
        <v>0</v>
      </c>
      <c r="CQ16" s="181">
        <f t="shared" si="46"/>
        <v>0</v>
      </c>
      <c r="CR16" s="181">
        <f t="shared" si="47"/>
        <v>0</v>
      </c>
      <c r="CS16" s="181">
        <f t="shared" si="48"/>
        <v>0</v>
      </c>
      <c r="CT16" s="181">
        <f t="shared" si="49"/>
        <v>0</v>
      </c>
      <c r="CU16" s="181">
        <f t="shared" si="50"/>
        <v>0</v>
      </c>
      <c r="CV16" s="181">
        <f t="shared" si="51"/>
        <v>0</v>
      </c>
      <c r="CW16" s="181">
        <f t="shared" si="52"/>
        <v>0</v>
      </c>
      <c r="CY16" s="181">
        <f t="shared" si="53"/>
        <v>1</v>
      </c>
      <c r="CZ16" s="181">
        <f t="shared" si="54"/>
        <v>1</v>
      </c>
      <c r="DA16" s="181">
        <f t="shared" si="54"/>
        <v>1</v>
      </c>
      <c r="DB16" s="181">
        <f t="shared" si="54"/>
        <v>1</v>
      </c>
      <c r="DC16" s="181">
        <f t="shared" si="54"/>
        <v>1</v>
      </c>
      <c r="DD16" s="181">
        <f t="shared" si="54"/>
        <v>1</v>
      </c>
      <c r="DE16" s="181">
        <f t="shared" si="54"/>
        <v>1</v>
      </c>
      <c r="DF16" s="181">
        <f t="shared" si="54"/>
        <v>1</v>
      </c>
      <c r="DG16" s="181">
        <f t="shared" si="54"/>
        <v>1</v>
      </c>
      <c r="DH16" s="181">
        <f t="shared" si="54"/>
        <v>1</v>
      </c>
      <c r="DI16" s="181">
        <f t="shared" si="54"/>
        <v>1</v>
      </c>
      <c r="DJ16" s="181">
        <f t="shared" si="54"/>
        <v>1</v>
      </c>
      <c r="DK16" s="181">
        <f t="shared" si="54"/>
        <v>1</v>
      </c>
    </row>
    <row r="17" spans="1:115" hidden="1" x14ac:dyDescent="0.2">
      <c r="A17" s="207"/>
      <c r="B17" s="207"/>
      <c r="C17" s="207"/>
      <c r="D17" s="208"/>
      <c r="E17" s="217"/>
      <c r="F17" s="218"/>
      <c r="G17" s="219"/>
      <c r="H17" s="218"/>
      <c r="I17" s="218"/>
      <c r="J17" s="219"/>
      <c r="K17" s="218"/>
      <c r="L17" s="218"/>
      <c r="M17" s="219"/>
      <c r="N17" s="218"/>
      <c r="O17" s="218"/>
      <c r="P17" s="219"/>
      <c r="Q17" s="218"/>
      <c r="R17" s="218"/>
      <c r="S17" s="219"/>
      <c r="T17" s="218"/>
      <c r="U17" s="218"/>
      <c r="V17" s="219"/>
      <c r="W17" s="218"/>
      <c r="X17" s="218"/>
      <c r="Y17" s="219"/>
      <c r="Z17" s="218"/>
      <c r="AA17" s="218"/>
      <c r="AB17" s="219"/>
      <c r="AC17" s="218"/>
      <c r="AD17" s="218"/>
      <c r="AE17" s="219"/>
      <c r="AF17" s="218"/>
      <c r="AG17" s="218"/>
      <c r="AH17" s="219"/>
      <c r="AI17" s="218"/>
      <c r="AJ17" s="218"/>
      <c r="AK17" s="219"/>
      <c r="AL17" s="218"/>
      <c r="AM17" s="218"/>
      <c r="AN17" s="219"/>
      <c r="AO17" s="212"/>
      <c r="AP17" s="212"/>
      <c r="AQ17" s="220">
        <f>IF(ISNA(HLOOKUP("o",$AY17:$CH$22,23-ROW(),0)),0,HLOOKUP("o",$AY17:$CH$22,23-ROW(),0))</f>
        <v>0</v>
      </c>
      <c r="AR17" s="220">
        <f t="shared" si="0"/>
        <v>0</v>
      </c>
      <c r="AS17" s="214">
        <f t="shared" si="1"/>
        <v>1</v>
      </c>
      <c r="AT17" s="215">
        <f t="shared" si="2"/>
        <v>0</v>
      </c>
      <c r="AW17" s="216">
        <f t="shared" si="3"/>
        <v>0</v>
      </c>
      <c r="AX17" s="215">
        <f t="shared" si="4"/>
        <v>-1</v>
      </c>
      <c r="AY17" s="181">
        <f t="shared" si="5"/>
        <v>0</v>
      </c>
      <c r="AZ17" s="181">
        <f t="shared" si="6"/>
        <v>0</v>
      </c>
      <c r="BA17" s="181">
        <f t="shared" si="7"/>
        <v>0</v>
      </c>
      <c r="BB17" s="181">
        <f t="shared" si="8"/>
        <v>0</v>
      </c>
      <c r="BC17" s="181">
        <f t="shared" si="9"/>
        <v>0</v>
      </c>
      <c r="BD17" s="181">
        <f t="shared" si="10"/>
        <v>0</v>
      </c>
      <c r="BE17" s="181">
        <f t="shared" si="11"/>
        <v>0</v>
      </c>
      <c r="BF17" s="181">
        <f t="shared" si="12"/>
        <v>0</v>
      </c>
      <c r="BG17" s="181">
        <f t="shared" si="13"/>
        <v>0</v>
      </c>
      <c r="BH17" s="181">
        <f t="shared" si="14"/>
        <v>0</v>
      </c>
      <c r="BI17" s="181">
        <f t="shared" si="15"/>
        <v>0</v>
      </c>
      <c r="BJ17" s="181">
        <f t="shared" si="16"/>
        <v>0</v>
      </c>
      <c r="BK17" s="181">
        <f t="shared" si="17"/>
        <v>0</v>
      </c>
      <c r="BL17" s="181">
        <f t="shared" si="18"/>
        <v>0</v>
      </c>
      <c r="BM17" s="181">
        <f t="shared" si="19"/>
        <v>0</v>
      </c>
      <c r="BN17" s="181">
        <f t="shared" si="20"/>
        <v>0</v>
      </c>
      <c r="BO17" s="181">
        <f t="shared" si="21"/>
        <v>0</v>
      </c>
      <c r="BP17" s="181">
        <f t="shared" si="22"/>
        <v>0</v>
      </c>
      <c r="BQ17" s="181">
        <f t="shared" si="23"/>
        <v>0</v>
      </c>
      <c r="BR17" s="181">
        <f t="shared" si="24"/>
        <v>0</v>
      </c>
      <c r="BS17" s="181">
        <f t="shared" si="25"/>
        <v>0</v>
      </c>
      <c r="BT17" s="181">
        <f t="shared" si="26"/>
        <v>0</v>
      </c>
      <c r="BU17" s="181">
        <f t="shared" si="27"/>
        <v>0</v>
      </c>
      <c r="BV17" s="181">
        <f t="shared" si="28"/>
        <v>0</v>
      </c>
      <c r="BW17" s="181">
        <f t="shared" si="29"/>
        <v>0</v>
      </c>
      <c r="BX17" s="181">
        <f t="shared" si="30"/>
        <v>0</v>
      </c>
      <c r="BY17" s="181">
        <f t="shared" si="31"/>
        <v>0</v>
      </c>
      <c r="BZ17" s="181">
        <f t="shared" si="32"/>
        <v>0</v>
      </c>
      <c r="CA17" s="181">
        <f t="shared" si="33"/>
        <v>0</v>
      </c>
      <c r="CB17" s="181">
        <f t="shared" si="34"/>
        <v>0</v>
      </c>
      <c r="CC17" s="181">
        <f t="shared" si="35"/>
        <v>0</v>
      </c>
      <c r="CD17" s="181">
        <f t="shared" si="36"/>
        <v>0</v>
      </c>
      <c r="CE17" s="181">
        <f t="shared" si="37"/>
        <v>0</v>
      </c>
      <c r="CF17" s="181">
        <f t="shared" si="38"/>
        <v>0</v>
      </c>
      <c r="CG17" s="181">
        <f t="shared" si="39"/>
        <v>0</v>
      </c>
      <c r="CH17" s="181">
        <f t="shared" si="40"/>
        <v>0</v>
      </c>
      <c r="CK17" s="181">
        <v>0</v>
      </c>
      <c r="CL17" s="181">
        <f t="shared" si="41"/>
        <v>0</v>
      </c>
      <c r="CM17" s="181">
        <f t="shared" si="42"/>
        <v>0</v>
      </c>
      <c r="CN17" s="181">
        <f t="shared" si="43"/>
        <v>0</v>
      </c>
      <c r="CO17" s="181">
        <f t="shared" si="44"/>
        <v>0</v>
      </c>
      <c r="CP17" s="181">
        <f t="shared" si="45"/>
        <v>0</v>
      </c>
      <c r="CQ17" s="181">
        <f t="shared" si="46"/>
        <v>0</v>
      </c>
      <c r="CR17" s="181">
        <f t="shared" si="47"/>
        <v>0</v>
      </c>
      <c r="CS17" s="181">
        <f t="shared" si="48"/>
        <v>0</v>
      </c>
      <c r="CT17" s="181">
        <f t="shared" si="49"/>
        <v>0</v>
      </c>
      <c r="CU17" s="181">
        <f t="shared" si="50"/>
        <v>0</v>
      </c>
      <c r="CV17" s="181">
        <f t="shared" si="51"/>
        <v>0</v>
      </c>
      <c r="CW17" s="181">
        <f t="shared" si="52"/>
        <v>0</v>
      </c>
      <c r="CY17" s="181">
        <f t="shared" si="53"/>
        <v>1</v>
      </c>
      <c r="CZ17" s="181">
        <f t="shared" si="54"/>
        <v>1</v>
      </c>
      <c r="DA17" s="181">
        <f t="shared" si="54"/>
        <v>1</v>
      </c>
      <c r="DB17" s="181">
        <f t="shared" si="54"/>
        <v>1</v>
      </c>
      <c r="DC17" s="181">
        <f t="shared" si="54"/>
        <v>1</v>
      </c>
      <c r="DD17" s="181">
        <f t="shared" si="54"/>
        <v>1</v>
      </c>
      <c r="DE17" s="181">
        <f t="shared" si="54"/>
        <v>1</v>
      </c>
      <c r="DF17" s="181">
        <f t="shared" si="54"/>
        <v>1</v>
      </c>
      <c r="DG17" s="181">
        <f t="shared" si="54"/>
        <v>1</v>
      </c>
      <c r="DH17" s="181">
        <f t="shared" si="54"/>
        <v>1</v>
      </c>
      <c r="DI17" s="181">
        <f t="shared" si="54"/>
        <v>1</v>
      </c>
      <c r="DJ17" s="181">
        <f t="shared" si="54"/>
        <v>1</v>
      </c>
      <c r="DK17" s="181">
        <f t="shared" si="54"/>
        <v>1</v>
      </c>
    </row>
    <row r="18" spans="1:115" hidden="1" x14ac:dyDescent="0.2">
      <c r="A18" s="207"/>
      <c r="B18" s="207"/>
      <c r="C18" s="207"/>
      <c r="D18" s="208"/>
      <c r="E18" s="217"/>
      <c r="F18" s="218"/>
      <c r="G18" s="219"/>
      <c r="H18" s="218"/>
      <c r="I18" s="218"/>
      <c r="J18" s="219"/>
      <c r="K18" s="218"/>
      <c r="L18" s="218"/>
      <c r="M18" s="219"/>
      <c r="N18" s="218"/>
      <c r="O18" s="218"/>
      <c r="P18" s="219"/>
      <c r="Q18" s="218"/>
      <c r="R18" s="218"/>
      <c r="S18" s="219"/>
      <c r="T18" s="218"/>
      <c r="U18" s="218"/>
      <c r="V18" s="219"/>
      <c r="W18" s="218"/>
      <c r="X18" s="218"/>
      <c r="Y18" s="219"/>
      <c r="Z18" s="218"/>
      <c r="AA18" s="218"/>
      <c r="AB18" s="219"/>
      <c r="AC18" s="218"/>
      <c r="AD18" s="218"/>
      <c r="AE18" s="219"/>
      <c r="AF18" s="218"/>
      <c r="AG18" s="218"/>
      <c r="AH18" s="219"/>
      <c r="AI18" s="218"/>
      <c r="AJ18" s="218"/>
      <c r="AK18" s="219"/>
      <c r="AL18" s="218"/>
      <c r="AM18" s="218"/>
      <c r="AN18" s="219"/>
      <c r="AO18" s="212"/>
      <c r="AP18" s="212"/>
      <c r="AQ18" s="220">
        <f>IF(ISNA(HLOOKUP("o",$AY18:$CH$22,23-ROW(),0)),0,HLOOKUP("o",$AY18:$CH$22,23-ROW(),0))</f>
        <v>0</v>
      </c>
      <c r="AR18" s="220">
        <f t="shared" si="0"/>
        <v>0</v>
      </c>
      <c r="AS18" s="214">
        <f t="shared" si="1"/>
        <v>1</v>
      </c>
      <c r="AT18" s="215">
        <f t="shared" si="2"/>
        <v>0</v>
      </c>
      <c r="AW18" s="216">
        <f t="shared" si="3"/>
        <v>0</v>
      </c>
      <c r="AX18" s="215">
        <f t="shared" si="4"/>
        <v>-1</v>
      </c>
      <c r="AY18" s="181">
        <f t="shared" si="5"/>
        <v>0</v>
      </c>
      <c r="AZ18" s="181">
        <f t="shared" si="6"/>
        <v>0</v>
      </c>
      <c r="BA18" s="181">
        <f t="shared" si="7"/>
        <v>0</v>
      </c>
      <c r="BB18" s="181">
        <f t="shared" si="8"/>
        <v>0</v>
      </c>
      <c r="BC18" s="181">
        <f t="shared" si="9"/>
        <v>0</v>
      </c>
      <c r="BD18" s="181">
        <f t="shared" si="10"/>
        <v>0</v>
      </c>
      <c r="BE18" s="181">
        <f t="shared" si="11"/>
        <v>0</v>
      </c>
      <c r="BF18" s="181">
        <f t="shared" si="12"/>
        <v>0</v>
      </c>
      <c r="BG18" s="181">
        <f t="shared" si="13"/>
        <v>0</v>
      </c>
      <c r="BH18" s="181">
        <f t="shared" si="14"/>
        <v>0</v>
      </c>
      <c r="BI18" s="181">
        <f t="shared" si="15"/>
        <v>0</v>
      </c>
      <c r="BJ18" s="181">
        <f t="shared" si="16"/>
        <v>0</v>
      </c>
      <c r="BK18" s="181">
        <f t="shared" si="17"/>
        <v>0</v>
      </c>
      <c r="BL18" s="181">
        <f t="shared" si="18"/>
        <v>0</v>
      </c>
      <c r="BM18" s="181">
        <f t="shared" si="19"/>
        <v>0</v>
      </c>
      <c r="BN18" s="181">
        <f t="shared" si="20"/>
        <v>0</v>
      </c>
      <c r="BO18" s="181">
        <f t="shared" si="21"/>
        <v>0</v>
      </c>
      <c r="BP18" s="181">
        <f t="shared" si="22"/>
        <v>0</v>
      </c>
      <c r="BQ18" s="181">
        <f t="shared" si="23"/>
        <v>0</v>
      </c>
      <c r="BR18" s="181">
        <f t="shared" si="24"/>
        <v>0</v>
      </c>
      <c r="BS18" s="181">
        <f t="shared" si="25"/>
        <v>0</v>
      </c>
      <c r="BT18" s="181">
        <f t="shared" si="26"/>
        <v>0</v>
      </c>
      <c r="BU18" s="181">
        <f t="shared" si="27"/>
        <v>0</v>
      </c>
      <c r="BV18" s="181">
        <f t="shared" si="28"/>
        <v>0</v>
      </c>
      <c r="BW18" s="181">
        <f t="shared" si="29"/>
        <v>0</v>
      </c>
      <c r="BX18" s="181">
        <f t="shared" si="30"/>
        <v>0</v>
      </c>
      <c r="BY18" s="181">
        <f t="shared" si="31"/>
        <v>0</v>
      </c>
      <c r="BZ18" s="181">
        <f t="shared" si="32"/>
        <v>0</v>
      </c>
      <c r="CA18" s="181">
        <f t="shared" si="33"/>
        <v>0</v>
      </c>
      <c r="CB18" s="181">
        <f t="shared" si="34"/>
        <v>0</v>
      </c>
      <c r="CC18" s="181">
        <f t="shared" si="35"/>
        <v>0</v>
      </c>
      <c r="CD18" s="181">
        <f t="shared" si="36"/>
        <v>0</v>
      </c>
      <c r="CE18" s="181">
        <f t="shared" si="37"/>
        <v>0</v>
      </c>
      <c r="CF18" s="181">
        <f t="shared" si="38"/>
        <v>0</v>
      </c>
      <c r="CG18" s="181">
        <f t="shared" si="39"/>
        <v>0</v>
      </c>
      <c r="CH18" s="181">
        <f t="shared" si="40"/>
        <v>0</v>
      </c>
      <c r="CK18" s="181">
        <v>0</v>
      </c>
      <c r="CL18" s="181">
        <f t="shared" si="41"/>
        <v>0</v>
      </c>
      <c r="CM18" s="181">
        <f t="shared" si="42"/>
        <v>0</v>
      </c>
      <c r="CN18" s="181">
        <f t="shared" si="43"/>
        <v>0</v>
      </c>
      <c r="CO18" s="181">
        <f t="shared" si="44"/>
        <v>0</v>
      </c>
      <c r="CP18" s="181">
        <f t="shared" si="45"/>
        <v>0</v>
      </c>
      <c r="CQ18" s="181">
        <f t="shared" si="46"/>
        <v>0</v>
      </c>
      <c r="CR18" s="181">
        <f t="shared" si="47"/>
        <v>0</v>
      </c>
      <c r="CS18" s="181">
        <f t="shared" si="48"/>
        <v>0</v>
      </c>
      <c r="CT18" s="181">
        <f t="shared" si="49"/>
        <v>0</v>
      </c>
      <c r="CU18" s="181">
        <f t="shared" si="50"/>
        <v>0</v>
      </c>
      <c r="CV18" s="181">
        <f t="shared" si="51"/>
        <v>0</v>
      </c>
      <c r="CW18" s="181">
        <f t="shared" si="52"/>
        <v>0</v>
      </c>
      <c r="CY18" s="181">
        <f t="shared" si="53"/>
        <v>1</v>
      </c>
      <c r="CZ18" s="181">
        <f t="shared" si="54"/>
        <v>1</v>
      </c>
      <c r="DA18" s="181">
        <f t="shared" si="54"/>
        <v>1</v>
      </c>
      <c r="DB18" s="181">
        <f t="shared" si="54"/>
        <v>1</v>
      </c>
      <c r="DC18" s="181">
        <f t="shared" si="54"/>
        <v>1</v>
      </c>
      <c r="DD18" s="181">
        <f t="shared" si="54"/>
        <v>1</v>
      </c>
      <c r="DE18" s="181">
        <f t="shared" si="54"/>
        <v>1</v>
      </c>
      <c r="DF18" s="181">
        <f t="shared" si="54"/>
        <v>1</v>
      </c>
      <c r="DG18" s="181">
        <f t="shared" si="54"/>
        <v>1</v>
      </c>
      <c r="DH18" s="181">
        <f t="shared" si="54"/>
        <v>1</v>
      </c>
      <c r="DI18" s="181">
        <f t="shared" si="54"/>
        <v>1</v>
      </c>
      <c r="DJ18" s="181">
        <f t="shared" si="54"/>
        <v>1</v>
      </c>
      <c r="DK18" s="181">
        <f t="shared" si="54"/>
        <v>1</v>
      </c>
    </row>
    <row r="19" spans="1:115" hidden="1" x14ac:dyDescent="0.2">
      <c r="A19" s="207"/>
      <c r="B19" s="207"/>
      <c r="C19" s="207"/>
      <c r="D19" s="208"/>
      <c r="E19" s="217"/>
      <c r="F19" s="218"/>
      <c r="G19" s="219"/>
      <c r="H19" s="218"/>
      <c r="I19" s="218"/>
      <c r="J19" s="219"/>
      <c r="K19" s="218"/>
      <c r="L19" s="218"/>
      <c r="M19" s="219"/>
      <c r="N19" s="218"/>
      <c r="O19" s="218"/>
      <c r="P19" s="219"/>
      <c r="Q19" s="218"/>
      <c r="R19" s="218"/>
      <c r="S19" s="219"/>
      <c r="T19" s="218"/>
      <c r="U19" s="218"/>
      <c r="V19" s="219"/>
      <c r="W19" s="218"/>
      <c r="X19" s="218"/>
      <c r="Y19" s="219"/>
      <c r="Z19" s="218"/>
      <c r="AA19" s="218"/>
      <c r="AB19" s="219"/>
      <c r="AC19" s="218"/>
      <c r="AD19" s="218"/>
      <c r="AE19" s="219"/>
      <c r="AF19" s="218"/>
      <c r="AG19" s="218"/>
      <c r="AH19" s="219"/>
      <c r="AI19" s="218"/>
      <c r="AJ19" s="218"/>
      <c r="AK19" s="219"/>
      <c r="AL19" s="218"/>
      <c r="AM19" s="218"/>
      <c r="AN19" s="219"/>
      <c r="AO19" s="212"/>
      <c r="AP19" s="212"/>
      <c r="AQ19" s="220">
        <f>IF(ISNA(HLOOKUP("o",$AY19:$CH$22,23-ROW(),0)),0,HLOOKUP("o",$AY19:$CH$22,23-ROW(),0))</f>
        <v>0</v>
      </c>
      <c r="AR19" s="220">
        <f t="shared" si="0"/>
        <v>0</v>
      </c>
      <c r="AS19" s="214">
        <f t="shared" si="1"/>
        <v>1</v>
      </c>
      <c r="AT19" s="215">
        <f t="shared" si="2"/>
        <v>0</v>
      </c>
      <c r="AW19" s="216">
        <f t="shared" si="3"/>
        <v>0</v>
      </c>
      <c r="AX19" s="215">
        <f t="shared" si="4"/>
        <v>-1</v>
      </c>
      <c r="AY19" s="181">
        <f t="shared" si="5"/>
        <v>0</v>
      </c>
      <c r="AZ19" s="181">
        <f t="shared" si="6"/>
        <v>0</v>
      </c>
      <c r="BA19" s="181">
        <f t="shared" si="7"/>
        <v>0</v>
      </c>
      <c r="BB19" s="181">
        <f t="shared" si="8"/>
        <v>0</v>
      </c>
      <c r="BC19" s="181">
        <f t="shared" si="9"/>
        <v>0</v>
      </c>
      <c r="BD19" s="181">
        <f t="shared" si="10"/>
        <v>0</v>
      </c>
      <c r="BE19" s="181">
        <f t="shared" si="11"/>
        <v>0</v>
      </c>
      <c r="BF19" s="181">
        <f t="shared" si="12"/>
        <v>0</v>
      </c>
      <c r="BG19" s="181">
        <f t="shared" si="13"/>
        <v>0</v>
      </c>
      <c r="BH19" s="181">
        <f t="shared" si="14"/>
        <v>0</v>
      </c>
      <c r="BI19" s="181">
        <f t="shared" si="15"/>
        <v>0</v>
      </c>
      <c r="BJ19" s="181">
        <f t="shared" si="16"/>
        <v>0</v>
      </c>
      <c r="BK19" s="181">
        <f t="shared" si="17"/>
        <v>0</v>
      </c>
      <c r="BL19" s="181">
        <f t="shared" si="18"/>
        <v>0</v>
      </c>
      <c r="BM19" s="181">
        <f t="shared" si="19"/>
        <v>0</v>
      </c>
      <c r="BN19" s="181">
        <f t="shared" si="20"/>
        <v>0</v>
      </c>
      <c r="BO19" s="181">
        <f t="shared" si="21"/>
        <v>0</v>
      </c>
      <c r="BP19" s="181">
        <f t="shared" si="22"/>
        <v>0</v>
      </c>
      <c r="BQ19" s="181">
        <f t="shared" si="23"/>
        <v>0</v>
      </c>
      <c r="BR19" s="181">
        <f t="shared" si="24"/>
        <v>0</v>
      </c>
      <c r="BS19" s="181">
        <f t="shared" si="25"/>
        <v>0</v>
      </c>
      <c r="BT19" s="181">
        <f t="shared" si="26"/>
        <v>0</v>
      </c>
      <c r="BU19" s="181">
        <f t="shared" si="27"/>
        <v>0</v>
      </c>
      <c r="BV19" s="181">
        <f t="shared" si="28"/>
        <v>0</v>
      </c>
      <c r="BW19" s="181">
        <f t="shared" si="29"/>
        <v>0</v>
      </c>
      <c r="BX19" s="181">
        <f t="shared" si="30"/>
        <v>0</v>
      </c>
      <c r="BY19" s="181">
        <f t="shared" si="31"/>
        <v>0</v>
      </c>
      <c r="BZ19" s="181">
        <f t="shared" si="32"/>
        <v>0</v>
      </c>
      <c r="CA19" s="181">
        <f t="shared" si="33"/>
        <v>0</v>
      </c>
      <c r="CB19" s="181">
        <f t="shared" si="34"/>
        <v>0</v>
      </c>
      <c r="CC19" s="181">
        <f t="shared" si="35"/>
        <v>0</v>
      </c>
      <c r="CD19" s="181">
        <f t="shared" si="36"/>
        <v>0</v>
      </c>
      <c r="CE19" s="181">
        <f t="shared" si="37"/>
        <v>0</v>
      </c>
      <c r="CF19" s="181">
        <f t="shared" si="38"/>
        <v>0</v>
      </c>
      <c r="CG19" s="181">
        <f t="shared" si="39"/>
        <v>0</v>
      </c>
      <c r="CH19" s="181">
        <f t="shared" si="40"/>
        <v>0</v>
      </c>
      <c r="CK19" s="181">
        <v>0</v>
      </c>
      <c r="CL19" s="181">
        <f t="shared" si="41"/>
        <v>0</v>
      </c>
      <c r="CM19" s="181">
        <f t="shared" si="42"/>
        <v>0</v>
      </c>
      <c r="CN19" s="181">
        <f t="shared" si="43"/>
        <v>0</v>
      </c>
      <c r="CO19" s="181">
        <f t="shared" si="44"/>
        <v>0</v>
      </c>
      <c r="CP19" s="181">
        <f t="shared" si="45"/>
        <v>0</v>
      </c>
      <c r="CQ19" s="181">
        <f t="shared" si="46"/>
        <v>0</v>
      </c>
      <c r="CR19" s="181">
        <f t="shared" si="47"/>
        <v>0</v>
      </c>
      <c r="CS19" s="181">
        <f t="shared" si="48"/>
        <v>0</v>
      </c>
      <c r="CT19" s="181">
        <f t="shared" si="49"/>
        <v>0</v>
      </c>
      <c r="CU19" s="181">
        <f t="shared" si="50"/>
        <v>0</v>
      </c>
      <c r="CV19" s="181">
        <f t="shared" si="51"/>
        <v>0</v>
      </c>
      <c r="CW19" s="181">
        <f t="shared" si="52"/>
        <v>0</v>
      </c>
      <c r="CY19" s="181">
        <f t="shared" si="53"/>
        <v>1</v>
      </c>
      <c r="CZ19" s="181">
        <f t="shared" si="54"/>
        <v>1</v>
      </c>
      <c r="DA19" s="181">
        <f t="shared" si="54"/>
        <v>1</v>
      </c>
      <c r="DB19" s="181">
        <f t="shared" si="54"/>
        <v>1</v>
      </c>
      <c r="DC19" s="181">
        <f t="shared" si="54"/>
        <v>1</v>
      </c>
      <c r="DD19" s="181">
        <f t="shared" si="54"/>
        <v>1</v>
      </c>
      <c r="DE19" s="181">
        <f t="shared" si="54"/>
        <v>1</v>
      </c>
      <c r="DF19" s="181">
        <f t="shared" si="54"/>
        <v>1</v>
      </c>
      <c r="DG19" s="181">
        <f t="shared" si="54"/>
        <v>1</v>
      </c>
      <c r="DH19" s="181">
        <f t="shared" si="54"/>
        <v>1</v>
      </c>
      <c r="DI19" s="181">
        <f t="shared" si="54"/>
        <v>1</v>
      </c>
      <c r="DJ19" s="181">
        <f t="shared" si="54"/>
        <v>1</v>
      </c>
      <c r="DK19" s="181">
        <f t="shared" si="54"/>
        <v>1</v>
      </c>
    </row>
    <row r="20" spans="1:115" hidden="1" x14ac:dyDescent="0.2">
      <c r="A20" s="207"/>
      <c r="B20" s="207"/>
      <c r="C20" s="207"/>
      <c r="D20" s="208"/>
      <c r="E20" s="217"/>
      <c r="F20" s="218"/>
      <c r="G20" s="219"/>
      <c r="H20" s="218"/>
      <c r="I20" s="218"/>
      <c r="J20" s="219"/>
      <c r="K20" s="218"/>
      <c r="L20" s="218"/>
      <c r="M20" s="219"/>
      <c r="N20" s="218"/>
      <c r="O20" s="218"/>
      <c r="P20" s="219"/>
      <c r="Q20" s="218"/>
      <c r="R20" s="218"/>
      <c r="S20" s="219"/>
      <c r="T20" s="218"/>
      <c r="U20" s="218"/>
      <c r="V20" s="219"/>
      <c r="W20" s="218"/>
      <c r="X20" s="218"/>
      <c r="Y20" s="219"/>
      <c r="Z20" s="218"/>
      <c r="AA20" s="218"/>
      <c r="AB20" s="219"/>
      <c r="AC20" s="218"/>
      <c r="AD20" s="218"/>
      <c r="AE20" s="219"/>
      <c r="AF20" s="218"/>
      <c r="AG20" s="218"/>
      <c r="AH20" s="219"/>
      <c r="AI20" s="218"/>
      <c r="AJ20" s="218"/>
      <c r="AK20" s="219"/>
      <c r="AL20" s="218"/>
      <c r="AM20" s="218"/>
      <c r="AN20" s="219"/>
      <c r="AO20" s="212"/>
      <c r="AP20" s="212"/>
      <c r="AQ20" s="220">
        <f>IF(ISNA(HLOOKUP("o",$AY20:$CH$22,23-ROW(),0)),0,HLOOKUP("o",$AY20:$CH$22,23-ROW(),0))</f>
        <v>0</v>
      </c>
      <c r="AR20" s="220">
        <f t="shared" si="0"/>
        <v>0</v>
      </c>
      <c r="AS20" s="214">
        <f t="shared" si="1"/>
        <v>1</v>
      </c>
      <c r="AT20" s="215">
        <f t="shared" si="2"/>
        <v>0</v>
      </c>
      <c r="AW20" s="216">
        <f t="shared" si="3"/>
        <v>0</v>
      </c>
      <c r="AX20" s="215">
        <f t="shared" si="4"/>
        <v>-1</v>
      </c>
      <c r="AY20" s="181">
        <f t="shared" si="5"/>
        <v>0</v>
      </c>
      <c r="AZ20" s="181">
        <f t="shared" si="6"/>
        <v>0</v>
      </c>
      <c r="BA20" s="181">
        <f t="shared" si="7"/>
        <v>0</v>
      </c>
      <c r="BB20" s="181">
        <f t="shared" si="8"/>
        <v>0</v>
      </c>
      <c r="BC20" s="181">
        <f t="shared" si="9"/>
        <v>0</v>
      </c>
      <c r="BD20" s="181">
        <f t="shared" si="10"/>
        <v>0</v>
      </c>
      <c r="BE20" s="181">
        <f t="shared" si="11"/>
        <v>0</v>
      </c>
      <c r="BF20" s="181">
        <f t="shared" si="12"/>
        <v>0</v>
      </c>
      <c r="BG20" s="181">
        <f t="shared" si="13"/>
        <v>0</v>
      </c>
      <c r="BH20" s="181">
        <f t="shared" si="14"/>
        <v>0</v>
      </c>
      <c r="BI20" s="181">
        <f t="shared" si="15"/>
        <v>0</v>
      </c>
      <c r="BJ20" s="181">
        <f t="shared" si="16"/>
        <v>0</v>
      </c>
      <c r="BK20" s="181">
        <f t="shared" si="17"/>
        <v>0</v>
      </c>
      <c r="BL20" s="181">
        <f t="shared" si="18"/>
        <v>0</v>
      </c>
      <c r="BM20" s="181">
        <f t="shared" si="19"/>
        <v>0</v>
      </c>
      <c r="BN20" s="181">
        <f t="shared" si="20"/>
        <v>0</v>
      </c>
      <c r="BO20" s="181">
        <f t="shared" si="21"/>
        <v>0</v>
      </c>
      <c r="BP20" s="181">
        <f t="shared" si="22"/>
        <v>0</v>
      </c>
      <c r="BQ20" s="181">
        <f t="shared" si="23"/>
        <v>0</v>
      </c>
      <c r="BR20" s="181">
        <f t="shared" si="24"/>
        <v>0</v>
      </c>
      <c r="BS20" s="181">
        <f t="shared" si="25"/>
        <v>0</v>
      </c>
      <c r="BT20" s="181">
        <f t="shared" si="26"/>
        <v>0</v>
      </c>
      <c r="BU20" s="181">
        <f t="shared" si="27"/>
        <v>0</v>
      </c>
      <c r="BV20" s="181">
        <f t="shared" si="28"/>
        <v>0</v>
      </c>
      <c r="BW20" s="181">
        <f t="shared" si="29"/>
        <v>0</v>
      </c>
      <c r="BX20" s="181">
        <f t="shared" si="30"/>
        <v>0</v>
      </c>
      <c r="BY20" s="181">
        <f t="shared" si="31"/>
        <v>0</v>
      </c>
      <c r="BZ20" s="181">
        <f t="shared" si="32"/>
        <v>0</v>
      </c>
      <c r="CA20" s="181">
        <f t="shared" si="33"/>
        <v>0</v>
      </c>
      <c r="CB20" s="181">
        <f t="shared" si="34"/>
        <v>0</v>
      </c>
      <c r="CC20" s="181">
        <f t="shared" si="35"/>
        <v>0</v>
      </c>
      <c r="CD20" s="181">
        <f t="shared" si="36"/>
        <v>0</v>
      </c>
      <c r="CE20" s="181">
        <f t="shared" si="37"/>
        <v>0</v>
      </c>
      <c r="CF20" s="181">
        <f t="shared" si="38"/>
        <v>0</v>
      </c>
      <c r="CG20" s="181">
        <f t="shared" si="39"/>
        <v>0</v>
      </c>
      <c r="CH20" s="181">
        <f t="shared" si="40"/>
        <v>0</v>
      </c>
      <c r="CK20" s="181">
        <v>0</v>
      </c>
      <c r="CL20" s="181">
        <f t="shared" si="41"/>
        <v>0</v>
      </c>
      <c r="CM20" s="181">
        <f t="shared" si="42"/>
        <v>0</v>
      </c>
      <c r="CN20" s="181">
        <f t="shared" si="43"/>
        <v>0</v>
      </c>
      <c r="CO20" s="181">
        <f t="shared" si="44"/>
        <v>0</v>
      </c>
      <c r="CP20" s="181">
        <f t="shared" si="45"/>
        <v>0</v>
      </c>
      <c r="CQ20" s="181">
        <f t="shared" si="46"/>
        <v>0</v>
      </c>
      <c r="CR20" s="181">
        <f t="shared" si="47"/>
        <v>0</v>
      </c>
      <c r="CS20" s="181">
        <f t="shared" si="48"/>
        <v>0</v>
      </c>
      <c r="CT20" s="181">
        <f t="shared" si="49"/>
        <v>0</v>
      </c>
      <c r="CU20" s="181">
        <f t="shared" si="50"/>
        <v>0</v>
      </c>
      <c r="CV20" s="181">
        <f t="shared" si="51"/>
        <v>0</v>
      </c>
      <c r="CW20" s="181">
        <f t="shared" si="52"/>
        <v>0</v>
      </c>
      <c r="CY20" s="181">
        <f t="shared" si="53"/>
        <v>1</v>
      </c>
      <c r="CZ20" s="181">
        <f t="shared" si="54"/>
        <v>1</v>
      </c>
      <c r="DA20" s="181">
        <f t="shared" si="54"/>
        <v>1</v>
      </c>
      <c r="DB20" s="181">
        <f t="shared" si="54"/>
        <v>1</v>
      </c>
      <c r="DC20" s="181">
        <f t="shared" si="54"/>
        <v>1</v>
      </c>
      <c r="DD20" s="181">
        <f t="shared" si="54"/>
        <v>1</v>
      </c>
      <c r="DE20" s="181">
        <f t="shared" si="54"/>
        <v>1</v>
      </c>
      <c r="DF20" s="181">
        <f t="shared" si="54"/>
        <v>1</v>
      </c>
      <c r="DG20" s="181">
        <f t="shared" si="54"/>
        <v>1</v>
      </c>
      <c r="DH20" s="181">
        <f t="shared" si="54"/>
        <v>1</v>
      </c>
      <c r="DI20" s="181">
        <f t="shared" si="54"/>
        <v>1</v>
      </c>
      <c r="DJ20" s="181">
        <f t="shared" si="54"/>
        <v>1</v>
      </c>
      <c r="DK20" s="181">
        <f t="shared" si="54"/>
        <v>1</v>
      </c>
    </row>
    <row r="21" spans="1:115" ht="15.75" x14ac:dyDescent="0.25">
      <c r="A21" s="187"/>
      <c r="B21" s="183"/>
      <c r="C21" s="183"/>
      <c r="D21" s="204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4"/>
      <c r="AG21" s="223"/>
      <c r="AH21" s="223"/>
      <c r="AI21" s="223"/>
      <c r="AJ21" s="223"/>
      <c r="AK21" s="223"/>
      <c r="AL21" s="223"/>
      <c r="AM21" s="223"/>
      <c r="AN21" s="223"/>
      <c r="AO21" s="183"/>
      <c r="AP21" s="183"/>
      <c r="AQ21" s="184"/>
      <c r="AR21" s="185"/>
      <c r="AS21" s="186"/>
    </row>
    <row r="22" spans="1:115" ht="16.5" thickBot="1" x14ac:dyDescent="0.3">
      <c r="A22" s="187" t="s">
        <v>92</v>
      </c>
      <c r="B22" s="183"/>
      <c r="C22" s="183"/>
      <c r="D22" s="204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4"/>
      <c r="AG22" s="223"/>
      <c r="AH22" s="223"/>
      <c r="AI22" s="223"/>
      <c r="AJ22" s="223"/>
      <c r="AK22" s="223"/>
      <c r="AL22" s="223"/>
      <c r="AM22" s="223"/>
      <c r="AN22" s="223"/>
      <c r="AO22" s="183"/>
      <c r="AP22" s="183"/>
      <c r="AQ22" s="184"/>
      <c r="AR22" s="185"/>
      <c r="AS22" s="186"/>
      <c r="AY22" s="181">
        <f>AN$8</f>
        <v>0</v>
      </c>
      <c r="AZ22" s="181">
        <f>AM$8</f>
        <v>0</v>
      </c>
      <c r="BA22" s="181">
        <f>AL$8</f>
        <v>0</v>
      </c>
      <c r="BB22" s="181">
        <f>AK$8</f>
        <v>0</v>
      </c>
      <c r="BC22" s="181">
        <f>AJ$8</f>
        <v>0</v>
      </c>
      <c r="BD22" s="181">
        <f>AI$8</f>
        <v>0</v>
      </c>
      <c r="BE22" s="181">
        <f>AH$8</f>
        <v>110</v>
      </c>
      <c r="BF22" s="181">
        <f>AG$8</f>
        <v>110</v>
      </c>
      <c r="BG22" s="181">
        <f>AF$8</f>
        <v>110</v>
      </c>
      <c r="BH22" s="181">
        <f>AE$8</f>
        <v>105</v>
      </c>
      <c r="BI22" s="181">
        <f>AD$8</f>
        <v>105</v>
      </c>
      <c r="BJ22" s="181">
        <f>AC$8</f>
        <v>105</v>
      </c>
      <c r="BK22" s="181">
        <f>AB$8</f>
        <v>100</v>
      </c>
      <c r="BL22" s="181">
        <f>AA$8</f>
        <v>100</v>
      </c>
      <c r="BM22" s="181">
        <f>Z$8</f>
        <v>100</v>
      </c>
      <c r="BN22" s="181">
        <f>Y$8</f>
        <v>95</v>
      </c>
      <c r="BO22" s="181">
        <f>X$8</f>
        <v>95</v>
      </c>
      <c r="BP22" s="181">
        <f>W$8</f>
        <v>95</v>
      </c>
      <c r="BQ22" s="181">
        <f>V$8</f>
        <v>100</v>
      </c>
      <c r="BR22" s="181">
        <f>U$8</f>
        <v>100</v>
      </c>
      <c r="BS22" s="181">
        <f>T$8</f>
        <v>100</v>
      </c>
      <c r="BT22" s="181">
        <f>S$8</f>
        <v>95</v>
      </c>
      <c r="BU22" s="181">
        <f>R$8</f>
        <v>95</v>
      </c>
      <c r="BV22" s="181">
        <f>Q$8</f>
        <v>95</v>
      </c>
      <c r="BW22" s="181">
        <f>P$8</f>
        <v>90</v>
      </c>
      <c r="BX22" s="181">
        <f>O$8</f>
        <v>90</v>
      </c>
      <c r="BY22" s="181">
        <f>N$8</f>
        <v>90</v>
      </c>
      <c r="BZ22" s="181">
        <f>M$8</f>
        <v>80</v>
      </c>
      <c r="CA22" s="181">
        <f>L$8</f>
        <v>80</v>
      </c>
      <c r="CB22" s="181">
        <f>K$8</f>
        <v>80</v>
      </c>
      <c r="CC22" s="181">
        <f>J$8</f>
        <v>70</v>
      </c>
      <c r="CD22" s="181">
        <f>I$8</f>
        <v>70</v>
      </c>
      <c r="CE22" s="181">
        <f>H$8</f>
        <v>70</v>
      </c>
      <c r="CF22" s="181">
        <f>G$8</f>
        <v>60</v>
      </c>
      <c r="CG22" s="181">
        <f>F$8</f>
        <v>60</v>
      </c>
      <c r="CH22" s="181">
        <f>E$8</f>
        <v>60</v>
      </c>
    </row>
    <row r="23" spans="1:115" ht="14.25" customHeight="1" thickBot="1" x14ac:dyDescent="0.3">
      <c r="A23" s="188" t="s">
        <v>22</v>
      </c>
      <c r="B23" s="188" t="s">
        <v>83</v>
      </c>
      <c r="C23" s="188" t="s">
        <v>84</v>
      </c>
      <c r="D23" s="189"/>
      <c r="E23" s="190">
        <v>180</v>
      </c>
      <c r="F23" s="191">
        <f>E23</f>
        <v>180</v>
      </c>
      <c r="G23" s="192">
        <f>F23</f>
        <v>180</v>
      </c>
      <c r="H23" s="193">
        <v>190</v>
      </c>
      <c r="I23" s="191">
        <f>H23</f>
        <v>190</v>
      </c>
      <c r="J23" s="192">
        <f>I23</f>
        <v>190</v>
      </c>
      <c r="K23" s="190">
        <v>200</v>
      </c>
      <c r="L23" s="191">
        <f>K23</f>
        <v>200</v>
      </c>
      <c r="M23" s="192">
        <f>L23</f>
        <v>200</v>
      </c>
      <c r="N23" s="193">
        <v>210</v>
      </c>
      <c r="O23" s="191">
        <f>N23</f>
        <v>210</v>
      </c>
      <c r="P23" s="192">
        <f>O23</f>
        <v>210</v>
      </c>
      <c r="Q23" s="190">
        <v>220</v>
      </c>
      <c r="R23" s="191">
        <f>Q23</f>
        <v>220</v>
      </c>
      <c r="S23" s="192">
        <f>R23</f>
        <v>220</v>
      </c>
      <c r="T23" s="193">
        <v>225</v>
      </c>
      <c r="U23" s="191">
        <f>T23</f>
        <v>225</v>
      </c>
      <c r="V23" s="192">
        <f>U23</f>
        <v>225</v>
      </c>
      <c r="W23" s="190">
        <v>140</v>
      </c>
      <c r="X23" s="191">
        <f>W23</f>
        <v>140</v>
      </c>
      <c r="Y23" s="192">
        <f>X23</f>
        <v>140</v>
      </c>
      <c r="Z23" s="193">
        <v>209</v>
      </c>
      <c r="AA23" s="191">
        <f>Z23</f>
        <v>209</v>
      </c>
      <c r="AB23" s="192">
        <f>AA23</f>
        <v>209</v>
      </c>
      <c r="AC23" s="190">
        <v>150</v>
      </c>
      <c r="AD23" s="191">
        <f>AC23</f>
        <v>150</v>
      </c>
      <c r="AE23" s="192">
        <f>AD23</f>
        <v>150</v>
      </c>
      <c r="AF23" s="193"/>
      <c r="AG23" s="191">
        <f>AF23</f>
        <v>0</v>
      </c>
      <c r="AH23" s="192">
        <f>AG23</f>
        <v>0</v>
      </c>
      <c r="AI23" s="190"/>
      <c r="AJ23" s="191">
        <f>AI23</f>
        <v>0</v>
      </c>
      <c r="AK23" s="192">
        <f>AJ23</f>
        <v>0</v>
      </c>
      <c r="AL23" s="190"/>
      <c r="AM23" s="191">
        <f>AL23</f>
        <v>0</v>
      </c>
      <c r="AN23" s="192">
        <f>AM23</f>
        <v>0</v>
      </c>
      <c r="AO23" s="186"/>
      <c r="AP23" s="186"/>
      <c r="AQ23" s="194" t="s">
        <v>85</v>
      </c>
      <c r="AR23" s="194"/>
      <c r="AS23" s="194"/>
      <c r="AT23" s="194"/>
      <c r="CK23" s="181">
        <v>0</v>
      </c>
      <c r="CL23" s="181">
        <f>E23</f>
        <v>180</v>
      </c>
      <c r="CM23" s="181">
        <f>H23</f>
        <v>190</v>
      </c>
      <c r="CN23" s="181">
        <f>K23</f>
        <v>200</v>
      </c>
      <c r="CO23" s="181">
        <f>N23</f>
        <v>210</v>
      </c>
      <c r="CP23" s="181">
        <f>Q23</f>
        <v>220</v>
      </c>
      <c r="CQ23" s="181">
        <f>T23</f>
        <v>225</v>
      </c>
      <c r="CR23" s="181">
        <f>W23</f>
        <v>140</v>
      </c>
      <c r="CS23" s="181">
        <f>Z23</f>
        <v>209</v>
      </c>
      <c r="CT23" s="181">
        <f>AC23</f>
        <v>150</v>
      </c>
      <c r="CU23" s="181">
        <f>AF23</f>
        <v>0</v>
      </c>
      <c r="CV23" s="181">
        <f>AI23</f>
        <v>0</v>
      </c>
      <c r="CW23" s="181">
        <f>AL23</f>
        <v>0</v>
      </c>
    </row>
    <row r="24" spans="1:115" x14ac:dyDescent="0.2">
      <c r="A24" s="195"/>
      <c r="B24" s="195"/>
      <c r="C24" s="195"/>
      <c r="D24" s="189"/>
      <c r="E24" s="196"/>
      <c r="F24" s="197"/>
      <c r="G24" s="198"/>
      <c r="H24" s="197"/>
      <c r="I24" s="197"/>
      <c r="J24" s="197"/>
      <c r="K24" s="196"/>
      <c r="L24" s="197"/>
      <c r="M24" s="198"/>
      <c r="N24" s="197"/>
      <c r="O24" s="197"/>
      <c r="P24" s="197"/>
      <c r="Q24" s="196"/>
      <c r="R24" s="197"/>
      <c r="S24" s="198"/>
      <c r="T24" s="197"/>
      <c r="U24" s="197"/>
      <c r="V24" s="197"/>
      <c r="W24" s="196"/>
      <c r="X24" s="197"/>
      <c r="Y24" s="198"/>
      <c r="Z24" s="197"/>
      <c r="AA24" s="197"/>
      <c r="AB24" s="197"/>
      <c r="AC24" s="196"/>
      <c r="AD24" s="197"/>
      <c r="AE24" s="198"/>
      <c r="AF24" s="197"/>
      <c r="AG24" s="197"/>
      <c r="AH24" s="197"/>
      <c r="AI24" s="196"/>
      <c r="AJ24" s="197"/>
      <c r="AK24" s="198"/>
      <c r="AL24" s="196"/>
      <c r="AM24" s="197"/>
      <c r="AN24" s="198"/>
      <c r="AO24" s="186"/>
      <c r="AP24" s="186"/>
      <c r="AQ24" s="199" t="s">
        <v>86</v>
      </c>
      <c r="AR24" s="200" t="s">
        <v>87</v>
      </c>
      <c r="AS24" s="201" t="s">
        <v>88</v>
      </c>
      <c r="AT24" s="202" t="s">
        <v>83</v>
      </c>
      <c r="AW24" s="203" t="s">
        <v>89</v>
      </c>
      <c r="AX24" s="203" t="s">
        <v>90</v>
      </c>
      <c r="CL24" s="181">
        <f>E25</f>
        <v>7</v>
      </c>
      <c r="CM24" s="181">
        <f>H25</f>
        <v>7</v>
      </c>
      <c r="CN24" s="181">
        <f>K25</f>
        <v>7</v>
      </c>
      <c r="CO24" s="181">
        <f>N25</f>
        <v>5</v>
      </c>
      <c r="CP24" s="181">
        <f>Q25</f>
        <v>2</v>
      </c>
      <c r="CQ24" s="181">
        <f>T25</f>
        <v>2</v>
      </c>
      <c r="CR24" s="181">
        <f>W25</f>
        <v>0</v>
      </c>
      <c r="CS24" s="181">
        <f>Z25</f>
        <v>0</v>
      </c>
      <c r="CT24" s="181">
        <f>AC25</f>
        <v>1</v>
      </c>
      <c r="CU24" s="181">
        <f>AF25</f>
        <v>0</v>
      </c>
      <c r="CV24" s="181">
        <f>AI25</f>
        <v>0</v>
      </c>
      <c r="CW24" s="181">
        <f>AL25</f>
        <v>0</v>
      </c>
    </row>
    <row r="25" spans="1:115" x14ac:dyDescent="0.2">
      <c r="B25" s="186"/>
      <c r="C25" s="186"/>
      <c r="D25" s="183"/>
      <c r="E25" s="205">
        <f>32-COUNTBLANK(A26:A57)</f>
        <v>7</v>
      </c>
      <c r="F25" s="205"/>
      <c r="G25" s="205"/>
      <c r="H25" s="205">
        <f>COUNTIF(E$26:G$57,"o")</f>
        <v>7</v>
      </c>
      <c r="I25" s="205"/>
      <c r="J25" s="205"/>
      <c r="K25" s="205">
        <f>COUNTIF(H$26:J$57,"o")</f>
        <v>7</v>
      </c>
      <c r="L25" s="205"/>
      <c r="M25" s="205"/>
      <c r="N25" s="205">
        <f>COUNTIF(K$26:M$57,"o")</f>
        <v>5</v>
      </c>
      <c r="O25" s="205"/>
      <c r="P25" s="205"/>
      <c r="Q25" s="205">
        <f>COUNTIF(N$26:P$57,"o")</f>
        <v>2</v>
      </c>
      <c r="R25" s="205"/>
      <c r="S25" s="205"/>
      <c r="T25" s="205">
        <f>COUNTIF(Q$26:S$57,"o")</f>
        <v>2</v>
      </c>
      <c r="U25" s="205"/>
      <c r="V25" s="205"/>
      <c r="W25" s="205">
        <f>COUNTIF(T$26:V$57,"o")</f>
        <v>0</v>
      </c>
      <c r="X25" s="205"/>
      <c r="Y25" s="205"/>
      <c r="Z25" s="205">
        <f>COUNTIF(W$26:Y$57,"o")</f>
        <v>0</v>
      </c>
      <c r="AA25" s="205"/>
      <c r="AB25" s="205"/>
      <c r="AC25" s="205">
        <f>COUNTIF(Z$26:AB$57,"o")</f>
        <v>1</v>
      </c>
      <c r="AD25" s="205"/>
      <c r="AE25" s="205"/>
      <c r="AF25" s="205">
        <f>COUNTIF(AC$26:AE$57,"o")</f>
        <v>0</v>
      </c>
      <c r="AG25" s="205"/>
      <c r="AH25" s="205"/>
      <c r="AI25" s="205">
        <f>COUNTIF(AF$26:AH$57,"o")</f>
        <v>0</v>
      </c>
      <c r="AJ25" s="205"/>
      <c r="AK25" s="205"/>
      <c r="AL25" s="205">
        <f>COUNTIF(AI$26:AK$57,"o")</f>
        <v>0</v>
      </c>
      <c r="AM25" s="183"/>
      <c r="AN25" s="183"/>
      <c r="AO25" s="183"/>
      <c r="AP25" s="183"/>
      <c r="AQ25" s="184"/>
      <c r="AR25" s="185"/>
      <c r="AS25" s="186"/>
      <c r="CL25" s="181">
        <f>IF(E25&gt;3,2,3)</f>
        <v>2</v>
      </c>
      <c r="CM25" s="181">
        <f>IF(H25&gt;3,2,3)</f>
        <v>2</v>
      </c>
      <c r="CN25" s="181">
        <f>IF(K25&gt;3,2,3)</f>
        <v>2</v>
      </c>
      <c r="CO25" s="181">
        <f>IF(N25&gt;3,2,3)</f>
        <v>2</v>
      </c>
      <c r="CP25" s="181">
        <f>IF(Q25&gt;3,2,3)</f>
        <v>3</v>
      </c>
      <c r="CQ25" s="181">
        <f>IF(T25&gt;3,2,3)</f>
        <v>3</v>
      </c>
      <c r="CR25" s="181">
        <f>IF(W25&gt;3,2,3)</f>
        <v>3</v>
      </c>
      <c r="CS25" s="181">
        <f>IF(Z25&gt;3,2,3)</f>
        <v>3</v>
      </c>
      <c r="CT25" s="181">
        <f>IF(AC25&gt;3,2,3)</f>
        <v>3</v>
      </c>
      <c r="CU25" s="181">
        <f>IF(AF25&gt;3,2,3)</f>
        <v>3</v>
      </c>
      <c r="CV25" s="181">
        <f>IF(AI25&gt;3,2,3)</f>
        <v>3</v>
      </c>
      <c r="CW25" s="181">
        <f>IF(AL25&gt;3,2,3)</f>
        <v>3</v>
      </c>
    </row>
    <row r="26" spans="1:115" x14ac:dyDescent="0.2">
      <c r="A26" s="228">
        <v>11511000620</v>
      </c>
      <c r="B26" s="207" t="s">
        <v>52</v>
      </c>
      <c r="C26" s="207" t="s">
        <v>36</v>
      </c>
      <c r="D26" s="208"/>
      <c r="E26" s="209" t="s">
        <v>91</v>
      </c>
      <c r="F26" s="210"/>
      <c r="G26" s="211"/>
      <c r="H26" s="210" t="s">
        <v>91</v>
      </c>
      <c r="I26" s="210"/>
      <c r="J26" s="211"/>
      <c r="K26" s="210" t="s">
        <v>91</v>
      </c>
      <c r="L26" s="210"/>
      <c r="M26" s="211"/>
      <c r="N26" s="210" t="s">
        <v>91</v>
      </c>
      <c r="O26" s="210"/>
      <c r="P26" s="211"/>
      <c r="Q26" s="210" t="s">
        <v>91</v>
      </c>
      <c r="R26" s="210"/>
      <c r="S26" s="211"/>
      <c r="T26" s="210" t="s">
        <v>75</v>
      </c>
      <c r="U26" s="210" t="s">
        <v>75</v>
      </c>
      <c r="V26" s="211" t="s">
        <v>75</v>
      </c>
      <c r="W26" s="210"/>
      <c r="X26" s="210"/>
      <c r="Y26" s="211"/>
      <c r="Z26" s="210"/>
      <c r="AA26" s="210"/>
      <c r="AB26" s="211"/>
      <c r="AC26" s="210"/>
      <c r="AD26" s="210"/>
      <c r="AE26" s="211"/>
      <c r="AF26" s="210"/>
      <c r="AG26" s="210"/>
      <c r="AH26" s="211"/>
      <c r="AI26" s="210"/>
      <c r="AJ26" s="210"/>
      <c r="AK26" s="211"/>
      <c r="AL26" s="210"/>
      <c r="AM26" s="210"/>
      <c r="AN26" s="211"/>
      <c r="AO26" s="208"/>
      <c r="AP26" s="208"/>
      <c r="AQ26" s="213">
        <f>IF(ISNA(HLOOKUP("o",$AY26:$CH$59,60-ROW(),0)),0,HLOOKUP("o",$AY26:$CH$59,60-ROW(),0))</f>
        <v>220</v>
      </c>
      <c r="AR26" s="213">
        <f>COUNTIF($AY26:$CH26,"x")</f>
        <v>3</v>
      </c>
      <c r="AS26" s="214">
        <f>RANK(AX26,$AX$26:$AX$57,0)</f>
        <v>1</v>
      </c>
      <c r="AT26" s="226" t="str">
        <f>$B26</f>
        <v>Рязанцев Кирилл</v>
      </c>
      <c r="AW26" s="216">
        <f>HLOOKUP($AQ26,$CK$23:$CW$57,ROW()-22)</f>
        <v>0</v>
      </c>
      <c r="AX26" s="215">
        <f>AQ26-AR26*0.001-AW26*0.03-ISBLANK(A26)</f>
        <v>219.99700000000001</v>
      </c>
      <c r="AY26" s="181">
        <f>AN26</f>
        <v>0</v>
      </c>
      <c r="AZ26" s="181">
        <f>AM26</f>
        <v>0</v>
      </c>
      <c r="BA26" s="181">
        <f>AL26</f>
        <v>0</v>
      </c>
      <c r="BB26" s="181">
        <f>AK26</f>
        <v>0</v>
      </c>
      <c r="BC26" s="181">
        <f>AJ26</f>
        <v>0</v>
      </c>
      <c r="BD26" s="181">
        <f>AI26</f>
        <v>0</v>
      </c>
      <c r="BE26" s="181">
        <f>AH26</f>
        <v>0</v>
      </c>
      <c r="BF26" s="181">
        <f>AG26</f>
        <v>0</v>
      </c>
      <c r="BG26" s="181">
        <f>AF26</f>
        <v>0</v>
      </c>
      <c r="BH26" s="181">
        <f>AE26</f>
        <v>0</v>
      </c>
      <c r="BI26" s="181">
        <f>AD26</f>
        <v>0</v>
      </c>
      <c r="BJ26" s="181">
        <f>AC26</f>
        <v>0</v>
      </c>
      <c r="BK26" s="181">
        <f>AB26</f>
        <v>0</v>
      </c>
      <c r="BL26" s="181">
        <f>AA26</f>
        <v>0</v>
      </c>
      <c r="BM26" s="181">
        <f>Z26</f>
        <v>0</v>
      </c>
      <c r="BN26" s="181">
        <f>Y26</f>
        <v>0</v>
      </c>
      <c r="BO26" s="181">
        <f>X26</f>
        <v>0</v>
      </c>
      <c r="BP26" s="181">
        <f>W26</f>
        <v>0</v>
      </c>
      <c r="BQ26" s="181" t="str">
        <f>V26</f>
        <v>x</v>
      </c>
      <c r="BR26" s="181" t="str">
        <f>U26</f>
        <v>x</v>
      </c>
      <c r="BS26" s="181" t="str">
        <f>T26</f>
        <v>x</v>
      </c>
      <c r="BT26" s="181">
        <f>S26</f>
        <v>0</v>
      </c>
      <c r="BU26" s="181">
        <f>R26</f>
        <v>0</v>
      </c>
      <c r="BV26" s="181" t="str">
        <f>Q26</f>
        <v>o</v>
      </c>
      <c r="BW26" s="181">
        <f>P26</f>
        <v>0</v>
      </c>
      <c r="BX26" s="181">
        <f>O26</f>
        <v>0</v>
      </c>
      <c r="BY26" s="181" t="str">
        <f>N26</f>
        <v>o</v>
      </c>
      <c r="BZ26" s="181">
        <f>M26</f>
        <v>0</v>
      </c>
      <c r="CA26" s="181">
        <f>L26</f>
        <v>0</v>
      </c>
      <c r="CB26" s="181" t="str">
        <f>K26</f>
        <v>o</v>
      </c>
      <c r="CC26" s="181">
        <f>J26</f>
        <v>0</v>
      </c>
      <c r="CD26" s="181">
        <f>I26</f>
        <v>0</v>
      </c>
      <c r="CE26" s="181" t="str">
        <f>H26</f>
        <v>o</v>
      </c>
      <c r="CF26" s="181">
        <f>G26</f>
        <v>0</v>
      </c>
      <c r="CG26" s="181">
        <f>F26</f>
        <v>0</v>
      </c>
      <c r="CH26" s="181" t="str">
        <f>E26</f>
        <v>o</v>
      </c>
      <c r="CK26" s="181">
        <v>0</v>
      </c>
      <c r="CL26" s="222">
        <f>COUNTIF($E26:$G26,"x")</f>
        <v>0</v>
      </c>
      <c r="CM26" s="181">
        <f>COUNTIF($H26:$J26,"x")</f>
        <v>0</v>
      </c>
      <c r="CN26" s="181">
        <f>COUNTIF($K26:$M26,"x")</f>
        <v>0</v>
      </c>
      <c r="CO26" s="181">
        <f>COUNTIF($N26:$P26,"x")</f>
        <v>0</v>
      </c>
      <c r="CP26" s="181">
        <f>COUNTIF($Q26:$S26,"x")</f>
        <v>0</v>
      </c>
      <c r="CQ26" s="181">
        <f>COUNTIF($T26:$V26,"x")</f>
        <v>3</v>
      </c>
      <c r="CR26" s="181">
        <f>COUNTIF($W26:$Y26,"x")</f>
        <v>0</v>
      </c>
      <c r="CS26" s="181">
        <f>COUNTIF($Z26:$AB26,"x")</f>
        <v>0</v>
      </c>
      <c r="CT26" s="181">
        <f>COUNTIF($AC26:$AE26,"x")</f>
        <v>0</v>
      </c>
      <c r="CU26" s="181">
        <f>COUNTIF($AF26:$AH26,"x")</f>
        <v>0</v>
      </c>
      <c r="CV26" s="181">
        <f>COUNTIF($AI26:$AK26,"x")</f>
        <v>0</v>
      </c>
      <c r="CW26" s="181">
        <f>COUNTIF($AL26:$AN26,"x")</f>
        <v>0</v>
      </c>
      <c r="CY26" s="181">
        <f>IF(ISBLANK(A26),1,0)</f>
        <v>0</v>
      </c>
      <c r="CZ26" s="181">
        <f>IF(OR(CY26=1,AND(CL26=CL$25,OR(CM$24&lt;&gt;0,CL$24=1))),1,0)</f>
        <v>0</v>
      </c>
      <c r="DA26" s="181">
        <f>IF(OR(CZ26=1,AND(CM26=CM$25,OR(CN$24&lt;&gt;0,CM$24=1))),1,0)</f>
        <v>0</v>
      </c>
      <c r="DB26" s="181">
        <f>IF(OR(DA26=1,AND(CN26=CN$25,OR(CO$24&lt;&gt;0,CN$24=1))),1,0)</f>
        <v>0</v>
      </c>
      <c r="DC26" s="181">
        <f>IF(OR(DB26=1,AND(CO26=CO$25,OR(CP$24&lt;&gt;0,CO$24=1))),1,0)</f>
        <v>0</v>
      </c>
      <c r="DD26" s="181">
        <f>IF(OR(DC26=1,AND(CP26=CP$25,OR(CQ$24&lt;&gt;0,CP$24=1))),1,0)</f>
        <v>0</v>
      </c>
      <c r="DE26" s="181">
        <f>IF(OR(DD26=1,AND(CQ26=CQ$25,OR(CR$24&lt;&gt;0,CQ$24=1))),1,0)</f>
        <v>0</v>
      </c>
      <c r="DF26" s="181">
        <f>IF(OR(DE26=1,AND(CR26=CR$25,OR(CS$24&lt;&gt;0,CR$24=1))),1,0)</f>
        <v>0</v>
      </c>
      <c r="DG26" s="181">
        <f>IF(OR(DF26=1,AND(CS26=CS$25,OR(CT$24&lt;&gt;0,CS$24=1))),1,0)</f>
        <v>0</v>
      </c>
      <c r="DH26" s="181">
        <f>IF(OR(DG26=1,AND(CT26=CT$25,OR(CU$24&lt;&gt;0,CT$24=1))),1,0)</f>
        <v>0</v>
      </c>
      <c r="DI26" s="181">
        <f>IF(OR(DH26=1,AND(CU26=CU$25,OR(CV$24&lt;&gt;0,CU$24=1))),1,0)</f>
        <v>0</v>
      </c>
      <c r="DJ26" s="181">
        <f>IF(OR(DI26=1,AND(CV26=CV$25,OR(CW$24&lt;&gt;0,CV$24=1))),1,0)</f>
        <v>0</v>
      </c>
      <c r="DK26" s="181">
        <f>IF(OR(DJ26=1,AND(CW26=CW$25,OR(CX$24&lt;&gt;0,CW$24=1))),1,0)</f>
        <v>0</v>
      </c>
    </row>
    <row r="27" spans="1:115" x14ac:dyDescent="0.2">
      <c r="A27" s="207" t="s">
        <v>107</v>
      </c>
      <c r="B27" s="207" t="s">
        <v>108</v>
      </c>
      <c r="C27" s="207" t="s">
        <v>104</v>
      </c>
      <c r="D27" s="208"/>
      <c r="E27" s="209" t="s">
        <v>91</v>
      </c>
      <c r="F27" s="210"/>
      <c r="G27" s="211"/>
      <c r="H27" s="210" t="s">
        <v>91</v>
      </c>
      <c r="I27" s="210"/>
      <c r="J27" s="211"/>
      <c r="K27" s="210" t="s">
        <v>91</v>
      </c>
      <c r="L27" s="210"/>
      <c r="M27" s="211"/>
      <c r="N27" s="210" t="s">
        <v>91</v>
      </c>
      <c r="O27" s="210"/>
      <c r="P27" s="211"/>
      <c r="Q27" s="210" t="s">
        <v>75</v>
      </c>
      <c r="R27" s="210" t="s">
        <v>75</v>
      </c>
      <c r="S27" s="211" t="s">
        <v>91</v>
      </c>
      <c r="T27" s="210" t="s">
        <v>75</v>
      </c>
      <c r="U27" s="210" t="s">
        <v>75</v>
      </c>
      <c r="V27" s="211"/>
      <c r="W27" s="210"/>
      <c r="X27" s="210"/>
      <c r="Y27" s="211"/>
      <c r="Z27" s="210"/>
      <c r="AA27" s="210"/>
      <c r="AB27" s="211"/>
      <c r="AC27" s="210"/>
      <c r="AD27" s="210"/>
      <c r="AE27" s="211"/>
      <c r="AF27" s="210"/>
      <c r="AG27" s="210"/>
      <c r="AH27" s="211"/>
      <c r="AI27" s="210"/>
      <c r="AJ27" s="210"/>
      <c r="AK27" s="211"/>
      <c r="AL27" s="210"/>
      <c r="AM27" s="210"/>
      <c r="AN27" s="211"/>
      <c r="AO27" s="208"/>
      <c r="AP27" s="208"/>
      <c r="AQ27" s="213">
        <f>IF(ISNA(HLOOKUP("o",$AY27:$CH$59,60-ROW(),0)),0,HLOOKUP("o",$AY27:$CH$59,60-ROW(),0))</f>
        <v>220</v>
      </c>
      <c r="AR27" s="220">
        <f>COUNTIF($AY27:$CH27,"x")</f>
        <v>4</v>
      </c>
      <c r="AS27" s="214">
        <f>RANK(AX27,$AX$26:$AX$57,0)</f>
        <v>2</v>
      </c>
      <c r="AT27" s="215" t="str">
        <f>$B27</f>
        <v>Жигалов Алексей</v>
      </c>
      <c r="AW27" s="216">
        <f>HLOOKUP($AQ27,$CK$23:$CW$57,ROW()-22)</f>
        <v>2</v>
      </c>
      <c r="AX27" s="215">
        <f>AQ27-AR27*0.001-AW27*0.03-ISBLANK(A27)</f>
        <v>219.93600000000001</v>
      </c>
      <c r="AY27" s="181">
        <f>AN27</f>
        <v>0</v>
      </c>
      <c r="AZ27" s="181">
        <f>AM27</f>
        <v>0</v>
      </c>
      <c r="BA27" s="181">
        <f>AL27</f>
        <v>0</v>
      </c>
      <c r="BB27" s="181">
        <f>AK27</f>
        <v>0</v>
      </c>
      <c r="BC27" s="181">
        <f>AJ27</f>
        <v>0</v>
      </c>
      <c r="BD27" s="181">
        <f>AI27</f>
        <v>0</v>
      </c>
      <c r="BE27" s="181">
        <f>AH27</f>
        <v>0</v>
      </c>
      <c r="BF27" s="181">
        <f>AG27</f>
        <v>0</v>
      </c>
      <c r="BG27" s="181">
        <f>AF27</f>
        <v>0</v>
      </c>
      <c r="BH27" s="181">
        <f>AE27</f>
        <v>0</v>
      </c>
      <c r="BI27" s="181">
        <f>AD27</f>
        <v>0</v>
      </c>
      <c r="BJ27" s="181">
        <f>AC27</f>
        <v>0</v>
      </c>
      <c r="BK27" s="181">
        <f>AB27</f>
        <v>0</v>
      </c>
      <c r="BL27" s="181">
        <f>AA27</f>
        <v>0</v>
      </c>
      <c r="BM27" s="181">
        <f>Z27</f>
        <v>0</v>
      </c>
      <c r="BN27" s="181">
        <f>Y27</f>
        <v>0</v>
      </c>
      <c r="BO27" s="181">
        <f>X27</f>
        <v>0</v>
      </c>
      <c r="BP27" s="181">
        <f>W27</f>
        <v>0</v>
      </c>
      <c r="BQ27" s="181">
        <f>V27</f>
        <v>0</v>
      </c>
      <c r="BR27" s="181" t="str">
        <f>U27</f>
        <v>x</v>
      </c>
      <c r="BS27" s="181" t="str">
        <f>T27</f>
        <v>x</v>
      </c>
      <c r="BT27" s="181" t="str">
        <f>S27</f>
        <v>o</v>
      </c>
      <c r="BU27" s="181" t="str">
        <f>R27</f>
        <v>x</v>
      </c>
      <c r="BV27" s="181" t="str">
        <f>Q27</f>
        <v>x</v>
      </c>
      <c r="BW27" s="181">
        <f>P27</f>
        <v>0</v>
      </c>
      <c r="BX27" s="181">
        <f>O27</f>
        <v>0</v>
      </c>
      <c r="BY27" s="181" t="str">
        <f>N27</f>
        <v>o</v>
      </c>
      <c r="BZ27" s="181">
        <f>M27</f>
        <v>0</v>
      </c>
      <c r="CA27" s="181">
        <f>L27</f>
        <v>0</v>
      </c>
      <c r="CB27" s="181" t="str">
        <f>K27</f>
        <v>o</v>
      </c>
      <c r="CC27" s="181">
        <f>J27</f>
        <v>0</v>
      </c>
      <c r="CD27" s="181">
        <f>I27</f>
        <v>0</v>
      </c>
      <c r="CE27" s="181" t="str">
        <f>H27</f>
        <v>o</v>
      </c>
      <c r="CF27" s="181">
        <f>G27</f>
        <v>0</v>
      </c>
      <c r="CG27" s="181">
        <f>F27</f>
        <v>0</v>
      </c>
      <c r="CH27" s="181" t="str">
        <f>E27</f>
        <v>o</v>
      </c>
      <c r="CL27" s="181">
        <f>COUNTIF($E27:$G27,"x")</f>
        <v>0</v>
      </c>
      <c r="CM27" s="181">
        <f>COUNTIF($H27:$J27,"x")</f>
        <v>0</v>
      </c>
      <c r="CN27" s="181">
        <f>COUNTIF($K27:$M27,"x")</f>
        <v>0</v>
      </c>
      <c r="CO27" s="181">
        <f>COUNTIF($N27:$P27,"x")</f>
        <v>0</v>
      </c>
      <c r="CP27" s="181">
        <f>COUNTIF($Q27:$S27,"x")</f>
        <v>2</v>
      </c>
      <c r="CQ27" s="181">
        <f>COUNTIF($T27:$V27,"x")</f>
        <v>2</v>
      </c>
      <c r="CR27" s="181">
        <f>COUNTIF($W27:$Y27,"x")</f>
        <v>0</v>
      </c>
      <c r="CS27" s="181">
        <f>COUNTIF($Z27:$AB27,"x")</f>
        <v>0</v>
      </c>
      <c r="CT27" s="181">
        <f>COUNTIF($AC27:$AE27,"x")</f>
        <v>0</v>
      </c>
      <c r="CU27" s="181">
        <f>COUNTIF($AF27:$AH27,"x")</f>
        <v>0</v>
      </c>
      <c r="CV27" s="181">
        <f>COUNTIF($AI27:$AK27,"x")</f>
        <v>0</v>
      </c>
      <c r="CW27" s="181">
        <f>COUNTIF($AL27:$AN27,"x")</f>
        <v>0</v>
      </c>
      <c r="CY27" s="181">
        <f>IF(ISBLANK(A27),1,0)</f>
        <v>0</v>
      </c>
      <c r="CZ27" s="181">
        <f>IF(OR(CY27=1,AND(CL27=CL$25,OR(CM$24&lt;&gt;0,CL$24=1))),1,0)</f>
        <v>0</v>
      </c>
      <c r="DA27" s="181">
        <f>IF(OR(CZ27=1,AND(CM27=CM$25,OR(CN$24&lt;&gt;0,CM$24=1))),1,0)</f>
        <v>0</v>
      </c>
      <c r="DB27" s="181">
        <f>IF(OR(DA27=1,AND(CN27=CN$25,OR(CO$24&lt;&gt;0,CN$24=1))),1,0)</f>
        <v>0</v>
      </c>
      <c r="DC27" s="181">
        <f>IF(OR(DB27=1,AND(CO27=CO$25,OR(CP$24&lt;&gt;0,CO$24=1))),1,0)</f>
        <v>0</v>
      </c>
      <c r="DD27" s="181">
        <f>IF(OR(DC27=1,AND(CP27=CP$25,OR(CQ$24&lt;&gt;0,CP$24=1))),1,0)</f>
        <v>0</v>
      </c>
      <c r="DE27" s="181">
        <f>IF(OR(DD27=1,AND(CQ27=CQ$25,OR(CR$24&lt;&gt;0,CQ$24=1))),1,0)</f>
        <v>0</v>
      </c>
      <c r="DF27" s="181">
        <f>IF(OR(DE27=1,AND(CR27=CR$25,OR(CS$24&lt;&gt;0,CR$24=1))),1,0)</f>
        <v>0</v>
      </c>
      <c r="DG27" s="181">
        <f>IF(OR(DF27=1,AND(CS27=CS$25,OR(CT$24&lt;&gt;0,CS$24=1))),1,0)</f>
        <v>0</v>
      </c>
      <c r="DH27" s="181">
        <f>IF(OR(DG27=1,AND(CT27=CT$25,OR(CU$24&lt;&gt;0,CT$24=1))),1,0)</f>
        <v>0</v>
      </c>
      <c r="DI27" s="181">
        <f>IF(OR(DH27=1,AND(CU27=CU$25,OR(CV$24&lt;&gt;0,CU$24=1))),1,0)</f>
        <v>0</v>
      </c>
      <c r="DJ27" s="181">
        <f>IF(OR(DI27=1,AND(CV27=CV$25,OR(CW$24&lt;&gt;0,CV$24=1))),1,0)</f>
        <v>0</v>
      </c>
      <c r="DK27" s="181">
        <f>IF(OR(DJ27=1,AND(CW27=CW$25,OR(CX$24&lt;&gt;0,CW$24=1))),1,0)</f>
        <v>0</v>
      </c>
    </row>
    <row r="28" spans="1:115" x14ac:dyDescent="0.2">
      <c r="A28" s="207">
        <v>11511202450</v>
      </c>
      <c r="B28" s="207" t="s">
        <v>57</v>
      </c>
      <c r="C28" s="207" t="s">
        <v>24</v>
      </c>
      <c r="D28" s="208"/>
      <c r="E28" s="209" t="s">
        <v>91</v>
      </c>
      <c r="F28" s="210"/>
      <c r="G28" s="211"/>
      <c r="H28" s="210" t="s">
        <v>91</v>
      </c>
      <c r="I28" s="210"/>
      <c r="J28" s="211"/>
      <c r="K28" s="210" t="s">
        <v>91</v>
      </c>
      <c r="L28" s="210"/>
      <c r="M28" s="211"/>
      <c r="N28" s="210" t="s">
        <v>75</v>
      </c>
      <c r="O28" s="210" t="s">
        <v>75</v>
      </c>
      <c r="P28" s="211" t="s">
        <v>110</v>
      </c>
      <c r="Q28" s="210"/>
      <c r="R28" s="210"/>
      <c r="S28" s="211"/>
      <c r="T28" s="210"/>
      <c r="U28" s="210"/>
      <c r="V28" s="211"/>
      <c r="W28" s="210"/>
      <c r="X28" s="210"/>
      <c r="Y28" s="211"/>
      <c r="Z28" s="210" t="s">
        <v>75</v>
      </c>
      <c r="AA28" s="210" t="s">
        <v>91</v>
      </c>
      <c r="AB28" s="211"/>
      <c r="AC28" s="210"/>
      <c r="AD28" s="210"/>
      <c r="AE28" s="211"/>
      <c r="AF28" s="210"/>
      <c r="AG28" s="210"/>
      <c r="AH28" s="211"/>
      <c r="AI28" s="210"/>
      <c r="AJ28" s="210"/>
      <c r="AK28" s="211"/>
      <c r="AL28" s="210"/>
      <c r="AM28" s="210"/>
      <c r="AN28" s="211"/>
      <c r="AO28" s="208"/>
      <c r="AP28" s="208"/>
      <c r="AQ28" s="220">
        <f>IF(ISNA(HLOOKUP("o",$AY28:$CH$59,60-ROW(),0)),0,HLOOKUP("o",$AY28:$CH$59,60-ROW(),0))</f>
        <v>209</v>
      </c>
      <c r="AR28" s="220">
        <f>COUNTIF($AY28:$CH28,"x")</f>
        <v>3</v>
      </c>
      <c r="AS28" s="214">
        <f>RANK(AX28,$AX$26:$AX$57,0)</f>
        <v>3</v>
      </c>
      <c r="AT28" s="215" t="str">
        <f>$B28</f>
        <v>Бочаров Алексей</v>
      </c>
      <c r="AW28" s="216">
        <f>HLOOKUP($AQ28,$CK$23:$CW$57,ROW()-22)</f>
        <v>0</v>
      </c>
      <c r="AX28" s="215">
        <f>AQ28-AR28*0.001-AW28*0.03-ISBLANK(A28)</f>
        <v>208.99700000000001</v>
      </c>
      <c r="AY28" s="181">
        <f>AN28</f>
        <v>0</v>
      </c>
      <c r="AZ28" s="181">
        <f>AM28</f>
        <v>0</v>
      </c>
      <c r="BA28" s="181">
        <f>AL28</f>
        <v>0</v>
      </c>
      <c r="BB28" s="181">
        <f>AK28</f>
        <v>0</v>
      </c>
      <c r="BC28" s="181">
        <f>AJ28</f>
        <v>0</v>
      </c>
      <c r="BD28" s="181">
        <f>AI28</f>
        <v>0</v>
      </c>
      <c r="BE28" s="181">
        <f>AH28</f>
        <v>0</v>
      </c>
      <c r="BF28" s="181">
        <f>AG28</f>
        <v>0</v>
      </c>
      <c r="BG28" s="181">
        <f>AF28</f>
        <v>0</v>
      </c>
      <c r="BH28" s="181">
        <f>AE28</f>
        <v>0</v>
      </c>
      <c r="BI28" s="181">
        <f>AD28</f>
        <v>0</v>
      </c>
      <c r="BJ28" s="181">
        <f>AC28</f>
        <v>0</v>
      </c>
      <c r="BK28" s="181">
        <f>AB28</f>
        <v>0</v>
      </c>
      <c r="BL28" s="181" t="str">
        <f>AA28</f>
        <v>o</v>
      </c>
      <c r="BM28" s="181" t="str">
        <f>Z28</f>
        <v>x</v>
      </c>
      <c r="BN28" s="181">
        <f>Y28</f>
        <v>0</v>
      </c>
      <c r="BO28" s="181">
        <f>X28</f>
        <v>0</v>
      </c>
      <c r="BP28" s="181">
        <f>W28</f>
        <v>0</v>
      </c>
      <c r="BQ28" s="181">
        <f>V28</f>
        <v>0</v>
      </c>
      <c r="BR28" s="181">
        <f>U28</f>
        <v>0</v>
      </c>
      <c r="BS28" s="181">
        <f>T28</f>
        <v>0</v>
      </c>
      <c r="BT28" s="181">
        <f>S28</f>
        <v>0</v>
      </c>
      <c r="BU28" s="181">
        <f>R28</f>
        <v>0</v>
      </c>
      <c r="BV28" s="181">
        <f>Q28</f>
        <v>0</v>
      </c>
      <c r="BW28" s="181" t="str">
        <f>P28</f>
        <v>х</v>
      </c>
      <c r="BX28" s="181" t="str">
        <f>O28</f>
        <v>x</v>
      </c>
      <c r="BY28" s="181" t="str">
        <f>N28</f>
        <v>x</v>
      </c>
      <c r="BZ28" s="181">
        <f>M28</f>
        <v>0</v>
      </c>
      <c r="CA28" s="181">
        <f>L28</f>
        <v>0</v>
      </c>
      <c r="CB28" s="181" t="str">
        <f>K28</f>
        <v>o</v>
      </c>
      <c r="CC28" s="181">
        <f>J28</f>
        <v>0</v>
      </c>
      <c r="CD28" s="181">
        <f>I28</f>
        <v>0</v>
      </c>
      <c r="CE28" s="181" t="str">
        <f>H28</f>
        <v>o</v>
      </c>
      <c r="CF28" s="181">
        <f>G28</f>
        <v>0</v>
      </c>
      <c r="CG28" s="181">
        <f>F28</f>
        <v>0</v>
      </c>
      <c r="CH28" s="181" t="str">
        <f>E28</f>
        <v>o</v>
      </c>
      <c r="CL28" s="181">
        <f>COUNTIF($E28:$G28,"x")</f>
        <v>0</v>
      </c>
      <c r="CM28" s="181">
        <f>COUNTIF($H28:$J28,"x")</f>
        <v>0</v>
      </c>
      <c r="CN28" s="181">
        <f>COUNTIF($K28:$M28,"x")</f>
        <v>0</v>
      </c>
      <c r="CO28" s="181">
        <f>COUNTIF($N28:$P28,"x")</f>
        <v>2</v>
      </c>
      <c r="CP28" s="181">
        <f>COUNTIF($Q28:$S28,"x")</f>
        <v>0</v>
      </c>
      <c r="CQ28" s="181">
        <f>COUNTIF($T28:$V28,"x")</f>
        <v>0</v>
      </c>
      <c r="CR28" s="181">
        <f>COUNTIF($W28:$Y28,"x")</f>
        <v>0</v>
      </c>
      <c r="CS28" s="181">
        <f>COUNTIF($Z28:$AB28,"x")</f>
        <v>1</v>
      </c>
      <c r="CT28" s="181">
        <f>COUNTIF($AC28:$AE28,"x")</f>
        <v>0</v>
      </c>
      <c r="CU28" s="181">
        <f>COUNTIF($AF28:$AH28,"x")</f>
        <v>0</v>
      </c>
      <c r="CV28" s="181">
        <f>COUNTIF($AI28:$AK28,"x")</f>
        <v>0</v>
      </c>
      <c r="CW28" s="181">
        <f>COUNTIF($AL28:$AN28,"x")</f>
        <v>0</v>
      </c>
      <c r="CY28" s="181">
        <f>IF(ISBLANK(A28),1,0)</f>
        <v>0</v>
      </c>
      <c r="CZ28" s="181">
        <f>IF(OR(CY28=1,AND(CL28=CL$25,OR(CM$24&lt;&gt;0,CL$24=1))),1,0)</f>
        <v>0</v>
      </c>
      <c r="DA28" s="181">
        <f>IF(OR(CZ28=1,AND(CM28=CM$25,OR(CN$24&lt;&gt;0,CM$24=1))),1,0)</f>
        <v>0</v>
      </c>
      <c r="DB28" s="181">
        <f>IF(OR(DA28=1,AND(CN28=CN$25,OR(CO$24&lt;&gt;0,CN$24=1))),1,0)</f>
        <v>0</v>
      </c>
      <c r="DC28" s="181">
        <f>IF(OR(DB28=1,AND(CO28=CO$25,OR(CP$24&lt;&gt;0,CO$24=1))),1,0)</f>
        <v>1</v>
      </c>
      <c r="DD28" s="181">
        <f>IF(OR(DC28=1,AND(CP28=CP$25,OR(CQ$24&lt;&gt;0,CP$24=1))),1,0)</f>
        <v>1</v>
      </c>
      <c r="DE28" s="181">
        <f>IF(OR(DD28=1,AND(CQ28=CQ$25,OR(CR$24&lt;&gt;0,CQ$24=1))),1,0)</f>
        <v>1</v>
      </c>
      <c r="DF28" s="181">
        <f>IF(OR(DE28=1,AND(CR28=CR$25,OR(CS$24&lt;&gt;0,CR$24=1))),1,0)</f>
        <v>1</v>
      </c>
      <c r="DG28" s="181">
        <f>IF(OR(DF28=1,AND(CS28=CS$25,OR(CT$24&lt;&gt;0,CS$24=1))),1,0)</f>
        <v>1</v>
      </c>
      <c r="DH28" s="181">
        <f>IF(OR(DG28=1,AND(CT28=CT$25,OR(CU$24&lt;&gt;0,CT$24=1))),1,0)</f>
        <v>1</v>
      </c>
      <c r="DI28" s="181">
        <f>IF(OR(DH28=1,AND(CU28=CU$25,OR(CV$24&lt;&gt;0,CU$24=1))),1,0)</f>
        <v>1</v>
      </c>
      <c r="DJ28" s="181">
        <f>IF(OR(DI28=1,AND(CV28=CV$25,OR(CW$24&lt;&gt;0,CV$24=1))),1,0)</f>
        <v>1</v>
      </c>
      <c r="DK28" s="181">
        <f>IF(OR(DJ28=1,AND(CW28=CW$25,OR(CX$24&lt;&gt;0,CW$24=1))),1,0)</f>
        <v>1</v>
      </c>
    </row>
    <row r="29" spans="1:115" x14ac:dyDescent="0.2">
      <c r="A29" s="207" t="s">
        <v>98</v>
      </c>
      <c r="B29" s="207" t="s">
        <v>99</v>
      </c>
      <c r="C29" s="207" t="s">
        <v>24</v>
      </c>
      <c r="D29" s="208"/>
      <c r="E29" s="209" t="s">
        <v>91</v>
      </c>
      <c r="F29" s="210" t="s">
        <v>111</v>
      </c>
      <c r="G29" s="211"/>
      <c r="H29" s="210" t="s">
        <v>91</v>
      </c>
      <c r="I29" s="210" t="s">
        <v>111</v>
      </c>
      <c r="J29" s="211"/>
      <c r="K29" s="210" t="s">
        <v>91</v>
      </c>
      <c r="L29" s="210"/>
      <c r="M29" s="211"/>
      <c r="N29" s="210" t="s">
        <v>75</v>
      </c>
      <c r="O29" s="210" t="s">
        <v>75</v>
      </c>
      <c r="P29" s="211" t="s">
        <v>110</v>
      </c>
      <c r="Q29" s="210"/>
      <c r="R29" s="210"/>
      <c r="S29" s="211"/>
      <c r="T29" s="210"/>
      <c r="U29" s="210"/>
      <c r="V29" s="211"/>
      <c r="W29" s="210"/>
      <c r="X29" s="210"/>
      <c r="Y29" s="211"/>
      <c r="Z29" s="210" t="s">
        <v>75</v>
      </c>
      <c r="AA29" s="210" t="s">
        <v>75</v>
      </c>
      <c r="AB29" s="211"/>
      <c r="AC29" s="210"/>
      <c r="AD29" s="210"/>
      <c r="AE29" s="211"/>
      <c r="AF29" s="210"/>
      <c r="AG29" s="210"/>
      <c r="AH29" s="211"/>
      <c r="AI29" s="210"/>
      <c r="AJ29" s="210"/>
      <c r="AK29" s="211"/>
      <c r="AL29" s="210"/>
      <c r="AM29" s="210"/>
      <c r="AN29" s="211"/>
      <c r="AO29" s="208"/>
      <c r="AP29" s="208"/>
      <c r="AQ29" s="220">
        <f>IF(ISNA(HLOOKUP("o",$AY29:$CH$59,60-ROW(),0)),0,HLOOKUP("o",$AY29:$CH$59,60-ROW(),0))</f>
        <v>200</v>
      </c>
      <c r="AR29" s="220">
        <f>COUNTIF($AY29:$CH29,"x")</f>
        <v>4</v>
      </c>
      <c r="AS29" s="214">
        <f>RANK(AX29,$AX$26:$AX$57,0)</f>
        <v>4</v>
      </c>
      <c r="AT29" s="215" t="str">
        <f>$B29</f>
        <v>Одинцов Андрей</v>
      </c>
      <c r="AW29" s="216">
        <f>HLOOKUP($AQ29,$CK$23:$CW$57,ROW()-22)</f>
        <v>0</v>
      </c>
      <c r="AX29" s="215">
        <f>AQ29-AR29*0.001-AW29*0.03-ISBLANK(A29)</f>
        <v>199.99600000000001</v>
      </c>
      <c r="AY29" s="181">
        <f>AN29</f>
        <v>0</v>
      </c>
      <c r="AZ29" s="181">
        <f>AM29</f>
        <v>0</v>
      </c>
      <c r="BA29" s="181">
        <f>AL29</f>
        <v>0</v>
      </c>
      <c r="BB29" s="181">
        <f>AK29</f>
        <v>0</v>
      </c>
      <c r="BC29" s="181">
        <f>AJ29</f>
        <v>0</v>
      </c>
      <c r="BD29" s="181">
        <f>AI29</f>
        <v>0</v>
      </c>
      <c r="BE29" s="181">
        <f>AH29</f>
        <v>0</v>
      </c>
      <c r="BF29" s="181">
        <f>AG29</f>
        <v>0</v>
      </c>
      <c r="BG29" s="181">
        <f>AF29</f>
        <v>0</v>
      </c>
      <c r="BH29" s="181">
        <f>AE29</f>
        <v>0</v>
      </c>
      <c r="BI29" s="181">
        <f>AD29</f>
        <v>0</v>
      </c>
      <c r="BJ29" s="181">
        <f>AC29</f>
        <v>0</v>
      </c>
      <c r="BK29" s="181">
        <f>AB29</f>
        <v>0</v>
      </c>
      <c r="BL29" s="181" t="str">
        <f>AA29</f>
        <v>x</v>
      </c>
      <c r="BM29" s="181" t="str">
        <f>Z29</f>
        <v>x</v>
      </c>
      <c r="BN29" s="181">
        <f>Y29</f>
        <v>0</v>
      </c>
      <c r="BO29" s="181">
        <f>X29</f>
        <v>0</v>
      </c>
      <c r="BP29" s="181">
        <f>W29</f>
        <v>0</v>
      </c>
      <c r="BQ29" s="181">
        <f>V29</f>
        <v>0</v>
      </c>
      <c r="BR29" s="181">
        <f>U29</f>
        <v>0</v>
      </c>
      <c r="BS29" s="181">
        <f>T29</f>
        <v>0</v>
      </c>
      <c r="BT29" s="181">
        <f>S29</f>
        <v>0</v>
      </c>
      <c r="BU29" s="181">
        <f>R29</f>
        <v>0</v>
      </c>
      <c r="BV29" s="181">
        <f>Q29</f>
        <v>0</v>
      </c>
      <c r="BW29" s="181" t="str">
        <f>P29</f>
        <v>х</v>
      </c>
      <c r="BX29" s="181" t="str">
        <f>O29</f>
        <v>x</v>
      </c>
      <c r="BY29" s="181" t="str">
        <f>N29</f>
        <v>x</v>
      </c>
      <c r="BZ29" s="181">
        <f>M29</f>
        <v>0</v>
      </c>
      <c r="CA29" s="181">
        <f>L29</f>
        <v>0</v>
      </c>
      <c r="CB29" s="181" t="str">
        <f>K29</f>
        <v>o</v>
      </c>
      <c r="CC29" s="181">
        <f>J29</f>
        <v>0</v>
      </c>
      <c r="CD29" s="181" t="str">
        <f>I29</f>
        <v>v</v>
      </c>
      <c r="CE29" s="181" t="str">
        <f>H29</f>
        <v>o</v>
      </c>
      <c r="CF29" s="181">
        <f>G29</f>
        <v>0</v>
      </c>
      <c r="CG29" s="181" t="str">
        <f>F29</f>
        <v>v</v>
      </c>
      <c r="CH29" s="181" t="str">
        <f>E29</f>
        <v>o</v>
      </c>
      <c r="CL29" s="181">
        <f>COUNTIF($E29:$G29,"x")</f>
        <v>0</v>
      </c>
      <c r="CM29" s="181">
        <f>COUNTIF($H29:$J29,"x")</f>
        <v>0</v>
      </c>
      <c r="CN29" s="181">
        <f>COUNTIF($K29:$M29,"x")</f>
        <v>0</v>
      </c>
      <c r="CO29" s="181">
        <f>COUNTIF($N29:$P29,"x")</f>
        <v>2</v>
      </c>
      <c r="CP29" s="181">
        <f>COUNTIF($Q29:$S29,"x")</f>
        <v>0</v>
      </c>
      <c r="CQ29" s="181">
        <f>COUNTIF($T29:$V29,"x")</f>
        <v>0</v>
      </c>
      <c r="CR29" s="181">
        <f>COUNTIF($W29:$Y29,"x")</f>
        <v>0</v>
      </c>
      <c r="CS29" s="181">
        <f>COUNTIF($Z29:$AB29,"x")</f>
        <v>2</v>
      </c>
      <c r="CT29" s="181">
        <f>COUNTIF($AC29:$AE29,"x")</f>
        <v>0</v>
      </c>
      <c r="CU29" s="181">
        <f>COUNTIF($AF29:$AH29,"x")</f>
        <v>0</v>
      </c>
      <c r="CV29" s="181">
        <f>COUNTIF($AI29:$AK29,"x")</f>
        <v>0</v>
      </c>
      <c r="CW29" s="181">
        <f>COUNTIF($AL29:$AN29,"x")</f>
        <v>0</v>
      </c>
      <c r="CY29" s="181">
        <f>IF(ISBLANK(A29),1,0)</f>
        <v>0</v>
      </c>
      <c r="CZ29" s="181">
        <f>IF(OR(CY29=1,AND(CL29=CL$25,OR(CM$24&lt;&gt;0,CL$24=1))),1,0)</f>
        <v>0</v>
      </c>
      <c r="DA29" s="181">
        <f>IF(OR(CZ29=1,AND(CM29=CM$25,OR(CN$24&lt;&gt;0,CM$24=1))),1,0)</f>
        <v>0</v>
      </c>
      <c r="DB29" s="181">
        <f>IF(OR(DA29=1,AND(CN29=CN$25,OR(CO$24&lt;&gt;0,CN$24=1))),1,0)</f>
        <v>0</v>
      </c>
      <c r="DC29" s="181">
        <f>IF(OR(DB29=1,AND(CO29=CO$25,OR(CP$24&lt;&gt;0,CO$24=1))),1,0)</f>
        <v>1</v>
      </c>
      <c r="DD29" s="181">
        <f>IF(OR(DC29=1,AND(CP29=CP$25,OR(CQ$24&lt;&gt;0,CP$24=1))),1,0)</f>
        <v>1</v>
      </c>
      <c r="DE29" s="181">
        <f>IF(OR(DD29=1,AND(CQ29=CQ$25,OR(CR$24&lt;&gt;0,CQ$24=1))),1,0)</f>
        <v>1</v>
      </c>
      <c r="DF29" s="181">
        <f>IF(OR(DE29=1,AND(CR29=CR$25,OR(CS$24&lt;&gt;0,CR$24=1))),1,0)</f>
        <v>1</v>
      </c>
      <c r="DG29" s="181">
        <f>IF(OR(DF29=1,AND(CS29=CS$25,OR(CT$24&lt;&gt;0,CS$24=1))),1,0)</f>
        <v>1</v>
      </c>
      <c r="DH29" s="181">
        <f>IF(OR(DG29=1,AND(CT29=CT$25,OR(CU$24&lt;&gt;0,CT$24=1))),1,0)</f>
        <v>1</v>
      </c>
      <c r="DI29" s="181">
        <f>IF(OR(DH29=1,AND(CU29=CU$25,OR(CV$24&lt;&gt;0,CU$24=1))),1,0)</f>
        <v>1</v>
      </c>
      <c r="DJ29" s="181">
        <f>IF(OR(DI29=1,AND(CV29=CV$25,OR(CW$24&lt;&gt;0,CV$24=1))),1,0)</f>
        <v>1</v>
      </c>
      <c r="DK29" s="181">
        <f>IF(OR(DJ29=1,AND(CW29=CW$25,OR(CX$24&lt;&gt;0,CW$24=1))),1,0)</f>
        <v>1</v>
      </c>
    </row>
    <row r="30" spans="1:115" x14ac:dyDescent="0.2">
      <c r="A30" s="207">
        <v>11511303486</v>
      </c>
      <c r="B30" s="207" t="s">
        <v>97</v>
      </c>
      <c r="C30" s="207" t="s">
        <v>27</v>
      </c>
      <c r="D30" s="208"/>
      <c r="E30" s="209" t="s">
        <v>91</v>
      </c>
      <c r="F30" s="210"/>
      <c r="G30" s="211"/>
      <c r="H30" s="210" t="s">
        <v>91</v>
      </c>
      <c r="I30" s="210"/>
      <c r="J30" s="211"/>
      <c r="K30" s="210" t="s">
        <v>75</v>
      </c>
      <c r="L30" s="210" t="s">
        <v>91</v>
      </c>
      <c r="M30" s="211"/>
      <c r="N30" s="210" t="s">
        <v>75</v>
      </c>
      <c r="O30" s="210" t="s">
        <v>75</v>
      </c>
      <c r="P30" s="211" t="s">
        <v>110</v>
      </c>
      <c r="Q30" s="210"/>
      <c r="R30" s="210"/>
      <c r="S30" s="211"/>
      <c r="T30" s="210"/>
      <c r="U30" s="210"/>
      <c r="V30" s="211"/>
      <c r="W30" s="210"/>
      <c r="X30" s="210"/>
      <c r="Y30" s="211"/>
      <c r="Z30" s="210"/>
      <c r="AA30" s="210"/>
      <c r="AB30" s="211"/>
      <c r="AC30" s="210"/>
      <c r="AD30" s="210"/>
      <c r="AE30" s="211"/>
      <c r="AF30" s="210"/>
      <c r="AG30" s="210"/>
      <c r="AH30" s="211"/>
      <c r="AI30" s="210"/>
      <c r="AJ30" s="210"/>
      <c r="AK30" s="211"/>
      <c r="AL30" s="210"/>
      <c r="AM30" s="210"/>
      <c r="AN30" s="211"/>
      <c r="AO30" s="208"/>
      <c r="AP30" s="208"/>
      <c r="AQ30" s="220">
        <f>IF(ISNA(HLOOKUP("o",$AY30:$CH$59,60-ROW(),0)),0,HLOOKUP("o",$AY30:$CH$59,60-ROW(),0))</f>
        <v>200</v>
      </c>
      <c r="AR30" s="220">
        <f>COUNTIF($AY30:$CH30,"x")</f>
        <v>3</v>
      </c>
      <c r="AS30" s="214">
        <f>RANK(AX30,$AX$26:$AX$57,0)</f>
        <v>5</v>
      </c>
      <c r="AT30" s="215" t="str">
        <f>$B30</f>
        <v>Оськин Илья</v>
      </c>
      <c r="AW30" s="216">
        <f>HLOOKUP($AQ30,$CK$23:$CW$57,ROW()-22)</f>
        <v>1</v>
      </c>
      <c r="AX30" s="215">
        <f>AQ30-AR30*0.001-AW30*0.03-ISBLANK(A30)</f>
        <v>199.96700000000001</v>
      </c>
      <c r="AY30" s="181">
        <f>AN30</f>
        <v>0</v>
      </c>
      <c r="AZ30" s="181">
        <f>AM30</f>
        <v>0</v>
      </c>
      <c r="BA30" s="181">
        <f>AL30</f>
        <v>0</v>
      </c>
      <c r="BB30" s="181">
        <f>AK30</f>
        <v>0</v>
      </c>
      <c r="BC30" s="181">
        <f>AJ30</f>
        <v>0</v>
      </c>
      <c r="BD30" s="181">
        <f>AI30</f>
        <v>0</v>
      </c>
      <c r="BE30" s="181">
        <f>AH30</f>
        <v>0</v>
      </c>
      <c r="BF30" s="181">
        <f>AG30</f>
        <v>0</v>
      </c>
      <c r="BG30" s="181">
        <f>AF30</f>
        <v>0</v>
      </c>
      <c r="BH30" s="181">
        <f>AE30</f>
        <v>0</v>
      </c>
      <c r="BI30" s="181">
        <f>AD30</f>
        <v>0</v>
      </c>
      <c r="BJ30" s="181">
        <f>AC30</f>
        <v>0</v>
      </c>
      <c r="BK30" s="181">
        <f>AB30</f>
        <v>0</v>
      </c>
      <c r="BL30" s="181">
        <f>AA30</f>
        <v>0</v>
      </c>
      <c r="BM30" s="181">
        <f>Z30</f>
        <v>0</v>
      </c>
      <c r="BN30" s="181">
        <f>Y30</f>
        <v>0</v>
      </c>
      <c r="BO30" s="181">
        <f>X30</f>
        <v>0</v>
      </c>
      <c r="BP30" s="181">
        <f>W30</f>
        <v>0</v>
      </c>
      <c r="BQ30" s="181">
        <f>V30</f>
        <v>0</v>
      </c>
      <c r="BR30" s="181">
        <f>U30</f>
        <v>0</v>
      </c>
      <c r="BS30" s="181">
        <f>T30</f>
        <v>0</v>
      </c>
      <c r="BT30" s="181">
        <f>S30</f>
        <v>0</v>
      </c>
      <c r="BU30" s="181">
        <f>R30</f>
        <v>0</v>
      </c>
      <c r="BV30" s="181">
        <f>Q30</f>
        <v>0</v>
      </c>
      <c r="BW30" s="181" t="str">
        <f>P30</f>
        <v>х</v>
      </c>
      <c r="BX30" s="181" t="str">
        <f>O30</f>
        <v>x</v>
      </c>
      <c r="BY30" s="181" t="str">
        <f>N30</f>
        <v>x</v>
      </c>
      <c r="BZ30" s="181">
        <f>M30</f>
        <v>0</v>
      </c>
      <c r="CA30" s="181" t="str">
        <f>L30</f>
        <v>o</v>
      </c>
      <c r="CB30" s="181" t="str">
        <f>K30</f>
        <v>x</v>
      </c>
      <c r="CC30" s="181">
        <f>J30</f>
        <v>0</v>
      </c>
      <c r="CD30" s="181">
        <f>I30</f>
        <v>0</v>
      </c>
      <c r="CE30" s="181" t="str">
        <f>H30</f>
        <v>o</v>
      </c>
      <c r="CF30" s="181">
        <f>G30</f>
        <v>0</v>
      </c>
      <c r="CG30" s="181">
        <f>F30</f>
        <v>0</v>
      </c>
      <c r="CH30" s="181" t="str">
        <f>E30</f>
        <v>o</v>
      </c>
      <c r="CL30" s="181">
        <f>COUNTIF($E30:$G30,"x")</f>
        <v>0</v>
      </c>
      <c r="CM30" s="181">
        <f>COUNTIF($H30:$J30,"x")</f>
        <v>0</v>
      </c>
      <c r="CN30" s="181">
        <f>COUNTIF($K30:$M30,"x")</f>
        <v>1</v>
      </c>
      <c r="CO30" s="181">
        <f>COUNTIF($N30:$P30,"x")</f>
        <v>2</v>
      </c>
      <c r="CP30" s="181">
        <f>COUNTIF($Q30:$S30,"x")</f>
        <v>0</v>
      </c>
      <c r="CQ30" s="181">
        <f>COUNTIF($T30:$V30,"x")</f>
        <v>0</v>
      </c>
      <c r="CR30" s="181">
        <f>COUNTIF($W30:$Y30,"x")</f>
        <v>0</v>
      </c>
      <c r="CS30" s="181">
        <f>COUNTIF($Z30:$AB30,"x")</f>
        <v>0</v>
      </c>
      <c r="CT30" s="181">
        <f>COUNTIF($AC30:$AE30,"x")</f>
        <v>0</v>
      </c>
      <c r="CU30" s="181">
        <f>COUNTIF($AF30:$AH30,"x")</f>
        <v>0</v>
      </c>
      <c r="CV30" s="181">
        <f>COUNTIF($AI30:$AK30,"x")</f>
        <v>0</v>
      </c>
      <c r="CW30" s="181">
        <f>COUNTIF($AL30:$AN30,"x")</f>
        <v>0</v>
      </c>
      <c r="CY30" s="181">
        <f>IF(ISBLANK(A30),1,0)</f>
        <v>0</v>
      </c>
      <c r="CZ30" s="181">
        <f>IF(OR(CY30=1,AND(CL30=CL$25,OR(CM$24&lt;&gt;0,CL$24=1))),1,0)</f>
        <v>0</v>
      </c>
      <c r="DA30" s="181">
        <f>IF(OR(CZ30=1,AND(CM30=CM$25,OR(CN$24&lt;&gt;0,CM$24=1))),1,0)</f>
        <v>0</v>
      </c>
      <c r="DB30" s="181">
        <f>IF(OR(DA30=1,AND(CN30=CN$25,OR(CO$24&lt;&gt;0,CN$24=1))),1,0)</f>
        <v>0</v>
      </c>
      <c r="DC30" s="181">
        <f>IF(OR(DB30=1,AND(CO30=CO$25,OR(CP$24&lt;&gt;0,CO$24=1))),1,0)</f>
        <v>1</v>
      </c>
      <c r="DD30" s="181">
        <f>IF(OR(DC30=1,AND(CP30=CP$25,OR(CQ$24&lt;&gt;0,CP$24=1))),1,0)</f>
        <v>1</v>
      </c>
      <c r="DE30" s="181">
        <f>IF(OR(DD30=1,AND(CQ30=CQ$25,OR(CR$24&lt;&gt;0,CQ$24=1))),1,0)</f>
        <v>1</v>
      </c>
      <c r="DF30" s="181">
        <f>IF(OR(DE30=1,AND(CR30=CR$25,OR(CS$24&lt;&gt;0,CR$24=1))),1,0)</f>
        <v>1</v>
      </c>
      <c r="DG30" s="181">
        <f>IF(OR(DF30=1,AND(CS30=CS$25,OR(CT$24&lt;&gt;0,CS$24=1))),1,0)</f>
        <v>1</v>
      </c>
      <c r="DH30" s="181">
        <f>IF(OR(DG30=1,AND(CT30=CT$25,OR(CU$24&lt;&gt;0,CT$24=1))),1,0)</f>
        <v>1</v>
      </c>
      <c r="DI30" s="181">
        <f>IF(OR(DH30=1,AND(CU30=CU$25,OR(CV$24&lt;&gt;0,CU$24=1))),1,0)</f>
        <v>1</v>
      </c>
      <c r="DJ30" s="181">
        <f>IF(OR(DI30=1,AND(CV30=CV$25,OR(CW$24&lt;&gt;0,CV$24=1))),1,0)</f>
        <v>1</v>
      </c>
      <c r="DK30" s="181">
        <f>IF(OR(DJ30=1,AND(CW30=CW$25,OR(CX$24&lt;&gt;0,CW$24=1))),1,0)</f>
        <v>1</v>
      </c>
    </row>
    <row r="31" spans="1:115" x14ac:dyDescent="0.2">
      <c r="A31" s="207" t="s">
        <v>100</v>
      </c>
      <c r="B31" s="207" t="s">
        <v>101</v>
      </c>
      <c r="C31" s="207" t="s">
        <v>24</v>
      </c>
      <c r="D31" s="208"/>
      <c r="E31" s="209" t="s">
        <v>91</v>
      </c>
      <c r="F31" s="210"/>
      <c r="G31" s="211"/>
      <c r="H31" s="210" t="s">
        <v>91</v>
      </c>
      <c r="I31" s="210"/>
      <c r="J31" s="211"/>
      <c r="K31" s="210" t="s">
        <v>75</v>
      </c>
      <c r="L31" s="210" t="s">
        <v>75</v>
      </c>
      <c r="M31" s="211" t="s">
        <v>110</v>
      </c>
      <c r="N31" s="210"/>
      <c r="O31" s="210"/>
      <c r="P31" s="211"/>
      <c r="Q31" s="210"/>
      <c r="R31" s="210"/>
      <c r="S31" s="211"/>
      <c r="T31" s="210"/>
      <c r="U31" s="210"/>
      <c r="V31" s="211"/>
      <c r="W31" s="210"/>
      <c r="X31" s="210"/>
      <c r="Y31" s="211"/>
      <c r="Z31" s="210"/>
      <c r="AA31" s="210"/>
      <c r="AB31" s="211"/>
      <c r="AC31" s="210"/>
      <c r="AD31" s="210"/>
      <c r="AE31" s="211"/>
      <c r="AF31" s="210"/>
      <c r="AG31" s="210"/>
      <c r="AH31" s="211"/>
      <c r="AI31" s="210"/>
      <c r="AJ31" s="210"/>
      <c r="AK31" s="211"/>
      <c r="AL31" s="210"/>
      <c r="AM31" s="210"/>
      <c r="AN31" s="211"/>
      <c r="AO31" s="208"/>
      <c r="AP31" s="208"/>
      <c r="AQ31" s="220">
        <f>IF(ISNA(HLOOKUP("o",$AY31:$CH$59,60-ROW(),0)),0,HLOOKUP("o",$AY31:$CH$59,60-ROW(),0))</f>
        <v>190</v>
      </c>
      <c r="AR31" s="220">
        <f>COUNTIF($AY31:$CH31,"x")</f>
        <v>2</v>
      </c>
      <c r="AS31" s="214">
        <f>RANK(AX31,$AX$26:$AX$57,0)</f>
        <v>6</v>
      </c>
      <c r="AT31" s="215" t="str">
        <f>$B31</f>
        <v>Морозов Андрей</v>
      </c>
      <c r="AW31" s="216">
        <f>HLOOKUP($AQ31,$CK$23:$CW$57,ROW()-22)</f>
        <v>0</v>
      </c>
      <c r="AX31" s="215">
        <f>AQ31-AR31*0.001-AW31*0.03-ISBLANK(A31)</f>
        <v>189.99799999999999</v>
      </c>
      <c r="AY31" s="181">
        <f>AN31</f>
        <v>0</v>
      </c>
      <c r="AZ31" s="181">
        <f>AM31</f>
        <v>0</v>
      </c>
      <c r="BA31" s="181">
        <f>AL31</f>
        <v>0</v>
      </c>
      <c r="BB31" s="181">
        <f>AK31</f>
        <v>0</v>
      </c>
      <c r="BC31" s="181">
        <f>AJ31</f>
        <v>0</v>
      </c>
      <c r="BD31" s="181">
        <f>AI31</f>
        <v>0</v>
      </c>
      <c r="BE31" s="181">
        <f>AH31</f>
        <v>0</v>
      </c>
      <c r="BF31" s="181">
        <f>AG31</f>
        <v>0</v>
      </c>
      <c r="BG31" s="181">
        <f>AF31</f>
        <v>0</v>
      </c>
      <c r="BH31" s="181">
        <f>AE31</f>
        <v>0</v>
      </c>
      <c r="BI31" s="181">
        <f>AD31</f>
        <v>0</v>
      </c>
      <c r="BJ31" s="181">
        <f>AC31</f>
        <v>0</v>
      </c>
      <c r="BK31" s="181">
        <f>AB31</f>
        <v>0</v>
      </c>
      <c r="BL31" s="181">
        <f>AA31</f>
        <v>0</v>
      </c>
      <c r="BM31" s="181">
        <f>Z31</f>
        <v>0</v>
      </c>
      <c r="BN31" s="181">
        <f>Y31</f>
        <v>0</v>
      </c>
      <c r="BO31" s="181">
        <f>X31</f>
        <v>0</v>
      </c>
      <c r="BP31" s="181">
        <f>W31</f>
        <v>0</v>
      </c>
      <c r="BQ31" s="181">
        <f>V31</f>
        <v>0</v>
      </c>
      <c r="BR31" s="181">
        <f>U31</f>
        <v>0</v>
      </c>
      <c r="BS31" s="181">
        <f>T31</f>
        <v>0</v>
      </c>
      <c r="BT31" s="181">
        <f>S31</f>
        <v>0</v>
      </c>
      <c r="BU31" s="181">
        <f>R31</f>
        <v>0</v>
      </c>
      <c r="BV31" s="181">
        <f>Q31</f>
        <v>0</v>
      </c>
      <c r="BW31" s="181">
        <f>P31</f>
        <v>0</v>
      </c>
      <c r="BX31" s="181">
        <f>O31</f>
        <v>0</v>
      </c>
      <c r="BY31" s="181">
        <f>N31</f>
        <v>0</v>
      </c>
      <c r="BZ31" s="181" t="str">
        <f>M31</f>
        <v>х</v>
      </c>
      <c r="CA31" s="181" t="str">
        <f>L31</f>
        <v>x</v>
      </c>
      <c r="CB31" s="181" t="str">
        <f>K31</f>
        <v>x</v>
      </c>
      <c r="CC31" s="181">
        <f>J31</f>
        <v>0</v>
      </c>
      <c r="CD31" s="181">
        <f>I31</f>
        <v>0</v>
      </c>
      <c r="CE31" s="181" t="str">
        <f>H31</f>
        <v>o</v>
      </c>
      <c r="CF31" s="181">
        <f>G31</f>
        <v>0</v>
      </c>
      <c r="CG31" s="181">
        <f>F31</f>
        <v>0</v>
      </c>
      <c r="CH31" s="181" t="str">
        <f>E31</f>
        <v>o</v>
      </c>
      <c r="CL31" s="181">
        <f>COUNTIF($E31:$G31,"x")</f>
        <v>0</v>
      </c>
      <c r="CM31" s="181">
        <f>COUNTIF($H31:$J31,"x")</f>
        <v>0</v>
      </c>
      <c r="CN31" s="181">
        <f>COUNTIF($K31:$M31,"x")</f>
        <v>2</v>
      </c>
      <c r="CO31" s="181">
        <f>COUNTIF($N31:$P31,"x")</f>
        <v>0</v>
      </c>
      <c r="CP31" s="181">
        <f>COUNTIF($Q31:$S31,"x")</f>
        <v>0</v>
      </c>
      <c r="CQ31" s="181">
        <f>COUNTIF($T31:$V31,"x")</f>
        <v>0</v>
      </c>
      <c r="CR31" s="181">
        <f>COUNTIF($W31:$Y31,"x")</f>
        <v>0</v>
      </c>
      <c r="CS31" s="181">
        <f>COUNTIF($Z31:$AB31,"x")</f>
        <v>0</v>
      </c>
      <c r="CT31" s="181">
        <f>COUNTIF($AC31:$AE31,"x")</f>
        <v>0</v>
      </c>
      <c r="CU31" s="181">
        <f>COUNTIF($AF31:$AH31,"x")</f>
        <v>0</v>
      </c>
      <c r="CV31" s="181">
        <f>COUNTIF($AI31:$AK31,"x")</f>
        <v>0</v>
      </c>
      <c r="CW31" s="181">
        <f>COUNTIF($AL31:$AN31,"x")</f>
        <v>0</v>
      </c>
      <c r="CY31" s="181">
        <f>IF(ISBLANK(A31),1,0)</f>
        <v>0</v>
      </c>
      <c r="CZ31" s="181">
        <f>IF(OR(CY31=1,AND(CL31=CL$25,OR(CM$24&lt;&gt;0,CL$24=1))),1,0)</f>
        <v>0</v>
      </c>
      <c r="DA31" s="181">
        <f>IF(OR(CZ31=1,AND(CM31=CM$25,OR(CN$24&lt;&gt;0,CM$24=1))),1,0)</f>
        <v>0</v>
      </c>
      <c r="DB31" s="181">
        <f>IF(OR(DA31=1,AND(CN31=CN$25,OR(CO$24&lt;&gt;0,CN$24=1))),1,0)</f>
        <v>1</v>
      </c>
      <c r="DC31" s="181">
        <f>IF(OR(DB31=1,AND(CO31=CO$25,OR(CP$24&lt;&gt;0,CO$24=1))),1,0)</f>
        <v>1</v>
      </c>
      <c r="DD31" s="181">
        <f>IF(OR(DC31=1,AND(CP31=CP$25,OR(CQ$24&lt;&gt;0,CP$24=1))),1,0)</f>
        <v>1</v>
      </c>
      <c r="DE31" s="181">
        <f>IF(OR(DD31=1,AND(CQ31=CQ$25,OR(CR$24&lt;&gt;0,CQ$24=1))),1,0)</f>
        <v>1</v>
      </c>
      <c r="DF31" s="181">
        <f>IF(OR(DE31=1,AND(CR31=CR$25,OR(CS$24&lt;&gt;0,CR$24=1))),1,0)</f>
        <v>1</v>
      </c>
      <c r="DG31" s="181">
        <f>IF(OR(DF31=1,AND(CS31=CS$25,OR(CT$24&lt;&gt;0,CS$24=1))),1,0)</f>
        <v>1</v>
      </c>
      <c r="DH31" s="181">
        <f>IF(OR(DG31=1,AND(CT31=CT$25,OR(CU$24&lt;&gt;0,CT$24=1))),1,0)</f>
        <v>1</v>
      </c>
      <c r="DI31" s="181">
        <f>IF(OR(DH31=1,AND(CU31=CU$25,OR(CV$24&lt;&gt;0,CU$24=1))),1,0)</f>
        <v>1</v>
      </c>
      <c r="DJ31" s="181">
        <f>IF(OR(DI31=1,AND(CV31=CV$25,OR(CW$24&lt;&gt;0,CV$24=1))),1,0)</f>
        <v>1</v>
      </c>
      <c r="DK31" s="181">
        <f>IF(OR(DJ31=1,AND(CW31=CW$25,OR(CX$24&lt;&gt;0,CW$24=1))),1,0)</f>
        <v>1</v>
      </c>
    </row>
    <row r="32" spans="1:115" x14ac:dyDescent="0.2">
      <c r="A32" s="207" t="s">
        <v>102</v>
      </c>
      <c r="B32" s="207" t="s">
        <v>103</v>
      </c>
      <c r="C32" s="207" t="s">
        <v>104</v>
      </c>
      <c r="D32" s="208"/>
      <c r="E32" s="209" t="s">
        <v>91</v>
      </c>
      <c r="F32" s="210"/>
      <c r="G32" s="211"/>
      <c r="H32" s="210" t="s">
        <v>75</v>
      </c>
      <c r="I32" s="210" t="s">
        <v>91</v>
      </c>
      <c r="J32" s="211"/>
      <c r="K32" s="210" t="s">
        <v>75</v>
      </c>
      <c r="L32" s="210" t="s">
        <v>75</v>
      </c>
      <c r="M32" s="211" t="s">
        <v>110</v>
      </c>
      <c r="N32" s="210"/>
      <c r="O32" s="210"/>
      <c r="P32" s="211"/>
      <c r="Q32" s="210"/>
      <c r="R32" s="210"/>
      <c r="S32" s="211"/>
      <c r="T32" s="210"/>
      <c r="U32" s="210"/>
      <c r="V32" s="211"/>
      <c r="W32" s="210"/>
      <c r="X32" s="210"/>
      <c r="Y32" s="211"/>
      <c r="Z32" s="210"/>
      <c r="AA32" s="210"/>
      <c r="AB32" s="211"/>
      <c r="AC32" s="210"/>
      <c r="AD32" s="210"/>
      <c r="AE32" s="211"/>
      <c r="AF32" s="210"/>
      <c r="AG32" s="210"/>
      <c r="AH32" s="211"/>
      <c r="AI32" s="210"/>
      <c r="AJ32" s="210"/>
      <c r="AK32" s="211"/>
      <c r="AL32" s="210"/>
      <c r="AM32" s="210"/>
      <c r="AN32" s="211"/>
      <c r="AO32" s="208"/>
      <c r="AP32" s="208"/>
      <c r="AQ32" s="220">
        <f>IF(ISNA(HLOOKUP("o",$AY32:$CH$59,60-ROW(),0)),0,HLOOKUP("o",$AY32:$CH$59,60-ROW(),0))</f>
        <v>190</v>
      </c>
      <c r="AR32" s="220">
        <f>COUNTIF($AY32:$CH32,"x")</f>
        <v>3</v>
      </c>
      <c r="AS32" s="214">
        <f>RANK(AX32,$AX$26:$AX$57,0)</f>
        <v>7</v>
      </c>
      <c r="AT32" s="215" t="str">
        <f>$B32</f>
        <v>Богрец Роман</v>
      </c>
      <c r="AW32" s="216">
        <f>HLOOKUP($AQ32,$CK$23:$CW$57,ROW()-22)</f>
        <v>1</v>
      </c>
      <c r="AX32" s="215">
        <f>AQ32-AR32*0.001-AW32*0.03-ISBLANK(A32)</f>
        <v>189.96700000000001</v>
      </c>
      <c r="AY32" s="181">
        <f>AN32</f>
        <v>0</v>
      </c>
      <c r="AZ32" s="181">
        <f>AM32</f>
        <v>0</v>
      </c>
      <c r="BA32" s="181">
        <f>AL32</f>
        <v>0</v>
      </c>
      <c r="BB32" s="181">
        <f>AK32</f>
        <v>0</v>
      </c>
      <c r="BC32" s="181">
        <f>AJ32</f>
        <v>0</v>
      </c>
      <c r="BD32" s="181">
        <f>AI32</f>
        <v>0</v>
      </c>
      <c r="BE32" s="181">
        <f>AH32</f>
        <v>0</v>
      </c>
      <c r="BF32" s="181">
        <f>AG32</f>
        <v>0</v>
      </c>
      <c r="BG32" s="181">
        <f>AF32</f>
        <v>0</v>
      </c>
      <c r="BH32" s="181">
        <f>AE32</f>
        <v>0</v>
      </c>
      <c r="BI32" s="181">
        <f>AD32</f>
        <v>0</v>
      </c>
      <c r="BJ32" s="181">
        <f>AC32</f>
        <v>0</v>
      </c>
      <c r="BK32" s="181">
        <f>AB32</f>
        <v>0</v>
      </c>
      <c r="BL32" s="181">
        <f>AA32</f>
        <v>0</v>
      </c>
      <c r="BM32" s="181">
        <f>Z32</f>
        <v>0</v>
      </c>
      <c r="BN32" s="181">
        <f>Y32</f>
        <v>0</v>
      </c>
      <c r="BO32" s="181">
        <f>X32</f>
        <v>0</v>
      </c>
      <c r="BP32" s="181">
        <f>W32</f>
        <v>0</v>
      </c>
      <c r="BQ32" s="181">
        <f>V32</f>
        <v>0</v>
      </c>
      <c r="BR32" s="181">
        <f>U32</f>
        <v>0</v>
      </c>
      <c r="BS32" s="181">
        <f>T32</f>
        <v>0</v>
      </c>
      <c r="BT32" s="181">
        <f>S32</f>
        <v>0</v>
      </c>
      <c r="BU32" s="181">
        <f>R32</f>
        <v>0</v>
      </c>
      <c r="BV32" s="181">
        <f>Q32</f>
        <v>0</v>
      </c>
      <c r="BW32" s="181">
        <f>P32</f>
        <v>0</v>
      </c>
      <c r="BX32" s="181">
        <f>O32</f>
        <v>0</v>
      </c>
      <c r="BY32" s="181">
        <f>N32</f>
        <v>0</v>
      </c>
      <c r="BZ32" s="181" t="str">
        <f>M32</f>
        <v>х</v>
      </c>
      <c r="CA32" s="181" t="str">
        <f>L32</f>
        <v>x</v>
      </c>
      <c r="CB32" s="181" t="str">
        <f>K32</f>
        <v>x</v>
      </c>
      <c r="CC32" s="181">
        <f>J32</f>
        <v>0</v>
      </c>
      <c r="CD32" s="181" t="str">
        <f>I32</f>
        <v>o</v>
      </c>
      <c r="CE32" s="181" t="str">
        <f>H32</f>
        <v>x</v>
      </c>
      <c r="CF32" s="181">
        <f>G32</f>
        <v>0</v>
      </c>
      <c r="CG32" s="181">
        <f>F32</f>
        <v>0</v>
      </c>
      <c r="CH32" s="181" t="str">
        <f>E32</f>
        <v>o</v>
      </c>
      <c r="CL32" s="181">
        <f>COUNTIF($E32:$G32,"x")</f>
        <v>0</v>
      </c>
      <c r="CM32" s="181">
        <f>COUNTIF($H32:$J32,"x")</f>
        <v>1</v>
      </c>
      <c r="CN32" s="181">
        <f>COUNTIF($K32:$M32,"x")</f>
        <v>2</v>
      </c>
      <c r="CO32" s="181">
        <f>COUNTIF($N32:$P32,"x")</f>
        <v>0</v>
      </c>
      <c r="CP32" s="181">
        <f>COUNTIF($Q32:$S32,"x")</f>
        <v>0</v>
      </c>
      <c r="CQ32" s="181">
        <f>COUNTIF($T32:$V32,"x")</f>
        <v>0</v>
      </c>
      <c r="CR32" s="181">
        <f>COUNTIF($W32:$Y32,"x")</f>
        <v>0</v>
      </c>
      <c r="CS32" s="181">
        <f>COUNTIF($Z32:$AB32,"x")</f>
        <v>0</v>
      </c>
      <c r="CT32" s="181">
        <f>COUNTIF($AC32:$AE32,"x")</f>
        <v>0</v>
      </c>
      <c r="CU32" s="181">
        <f>COUNTIF($AF32:$AH32,"x")</f>
        <v>0</v>
      </c>
      <c r="CV32" s="181">
        <f>COUNTIF($AI32:$AK32,"x")</f>
        <v>0</v>
      </c>
      <c r="CW32" s="181">
        <f>COUNTIF($AL32:$AN32,"x")</f>
        <v>0</v>
      </c>
      <c r="CY32" s="181">
        <f>IF(ISBLANK(A32),1,0)</f>
        <v>0</v>
      </c>
      <c r="CZ32" s="181">
        <f>IF(OR(CY32=1,AND(CL32=CL$25,OR(CM$24&lt;&gt;0,CL$24=1))),1,0)</f>
        <v>0</v>
      </c>
      <c r="DA32" s="181">
        <f>IF(OR(CZ32=1,AND(CM32=CM$25,OR(CN$24&lt;&gt;0,CM$24=1))),1,0)</f>
        <v>0</v>
      </c>
      <c r="DB32" s="181">
        <f>IF(OR(DA32=1,AND(CN32=CN$25,OR(CO$24&lt;&gt;0,CN$24=1))),1,0)</f>
        <v>1</v>
      </c>
      <c r="DC32" s="181">
        <f>IF(OR(DB32=1,AND(CO32=CO$25,OR(CP$24&lt;&gt;0,CO$24=1))),1,0)</f>
        <v>1</v>
      </c>
      <c r="DD32" s="181">
        <f>IF(OR(DC32=1,AND(CP32=CP$25,OR(CQ$24&lt;&gt;0,CP$24=1))),1,0)</f>
        <v>1</v>
      </c>
      <c r="DE32" s="181">
        <f>IF(OR(DD32=1,AND(CQ32=CQ$25,OR(CR$24&lt;&gt;0,CQ$24=1))),1,0)</f>
        <v>1</v>
      </c>
      <c r="DF32" s="181">
        <f>IF(OR(DE32=1,AND(CR32=CR$25,OR(CS$24&lt;&gt;0,CR$24=1))),1,0)</f>
        <v>1</v>
      </c>
      <c r="DG32" s="181">
        <f>IF(OR(DF32=1,AND(CS32=CS$25,OR(CT$24&lt;&gt;0,CS$24=1))),1,0)</f>
        <v>1</v>
      </c>
      <c r="DH32" s="181">
        <f>IF(OR(DG32=1,AND(CT32=CT$25,OR(CU$24&lt;&gt;0,CT$24=1))),1,0)</f>
        <v>1</v>
      </c>
      <c r="DI32" s="181">
        <f>IF(OR(DH32=1,AND(CU32=CU$25,OR(CV$24&lt;&gt;0,CU$24=1))),1,0)</f>
        <v>1</v>
      </c>
      <c r="DJ32" s="181">
        <f>IF(OR(DI32=1,AND(CV32=CV$25,OR(CW$24&lt;&gt;0,CV$24=1))),1,0)</f>
        <v>1</v>
      </c>
      <c r="DK32" s="181">
        <f>IF(OR(DJ32=1,AND(CW32=CW$25,OR(CX$24&lt;&gt;0,CW$24=1))),1,0)</f>
        <v>1</v>
      </c>
    </row>
    <row r="33" spans="1:115" hidden="1" x14ac:dyDescent="0.2">
      <c r="A33" s="207"/>
      <c r="B33" s="207"/>
      <c r="C33" s="207"/>
      <c r="D33" s="208"/>
      <c r="E33" s="209"/>
      <c r="F33" s="210"/>
      <c r="G33" s="211"/>
      <c r="H33" s="210"/>
      <c r="I33" s="210"/>
      <c r="J33" s="211"/>
      <c r="K33" s="210"/>
      <c r="L33" s="210"/>
      <c r="M33" s="211"/>
      <c r="N33" s="210"/>
      <c r="O33" s="210"/>
      <c r="P33" s="211"/>
      <c r="Q33" s="210"/>
      <c r="R33" s="210"/>
      <c r="S33" s="211"/>
      <c r="T33" s="210"/>
      <c r="U33" s="210"/>
      <c r="V33" s="211"/>
      <c r="W33" s="210"/>
      <c r="X33" s="210"/>
      <c r="Y33" s="211"/>
      <c r="Z33" s="210"/>
      <c r="AA33" s="210"/>
      <c r="AB33" s="211"/>
      <c r="AC33" s="210"/>
      <c r="AD33" s="210"/>
      <c r="AE33" s="211"/>
      <c r="AF33" s="210"/>
      <c r="AG33" s="210"/>
      <c r="AH33" s="211"/>
      <c r="AI33" s="210"/>
      <c r="AJ33" s="210"/>
      <c r="AK33" s="211"/>
      <c r="AL33" s="210"/>
      <c r="AM33" s="210"/>
      <c r="AN33" s="211"/>
      <c r="AO33" s="208"/>
      <c r="AP33" s="208"/>
      <c r="AQ33" s="220">
        <f>IF(ISNA(HLOOKUP("o",$AY33:$CH$59,60-ROW(),0)),0,HLOOKUP("o",$AY33:$CH$59,60-ROW(),0))</f>
        <v>0</v>
      </c>
      <c r="AR33" s="220">
        <f t="shared" ref="AR26:AR57" si="55">COUNTIF($AY33:$CH33,"x")</f>
        <v>0</v>
      </c>
      <c r="AS33" s="214">
        <f t="shared" ref="AS26:AS57" si="56">RANK(AX33,$AX$26:$AX$57,0)</f>
        <v>8</v>
      </c>
      <c r="AT33" s="215">
        <f t="shared" ref="AT26:AT57" si="57">$B33</f>
        <v>0</v>
      </c>
      <c r="AW33" s="216">
        <f t="shared" ref="AW26:AW57" si="58">HLOOKUP($AQ33,$CK$23:$CW$57,ROW()-22)</f>
        <v>0</v>
      </c>
      <c r="AX33" s="215">
        <f t="shared" ref="AX26:AX57" si="59">AQ33-AR33*0.001-AW33*0.03-ISBLANK(A33)</f>
        <v>-1</v>
      </c>
      <c r="AY33" s="181">
        <f t="shared" ref="AY26:AY57" si="60">AN33</f>
        <v>0</v>
      </c>
      <c r="AZ33" s="181">
        <f t="shared" ref="AZ26:AZ57" si="61">AM33</f>
        <v>0</v>
      </c>
      <c r="BA33" s="181">
        <f t="shared" ref="BA26:BA57" si="62">AL33</f>
        <v>0</v>
      </c>
      <c r="BB33" s="181">
        <f t="shared" ref="BB26:BB57" si="63">AK33</f>
        <v>0</v>
      </c>
      <c r="BC33" s="181">
        <f t="shared" ref="BC26:BC57" si="64">AJ33</f>
        <v>0</v>
      </c>
      <c r="BD33" s="181">
        <f t="shared" ref="BD26:BD57" si="65">AI33</f>
        <v>0</v>
      </c>
      <c r="BE33" s="181">
        <f t="shared" ref="BE26:BE57" si="66">AH33</f>
        <v>0</v>
      </c>
      <c r="BF33" s="181">
        <f t="shared" ref="BF26:BF57" si="67">AG33</f>
        <v>0</v>
      </c>
      <c r="BG33" s="181">
        <f t="shared" ref="BG26:BG57" si="68">AF33</f>
        <v>0</v>
      </c>
      <c r="BH33" s="181">
        <f t="shared" ref="BH26:BH57" si="69">AE33</f>
        <v>0</v>
      </c>
      <c r="BI33" s="181">
        <f t="shared" ref="BI26:BI57" si="70">AD33</f>
        <v>0</v>
      </c>
      <c r="BJ33" s="181">
        <f t="shared" ref="BJ26:BJ57" si="71">AC33</f>
        <v>0</v>
      </c>
      <c r="BK33" s="181">
        <f t="shared" ref="BK26:BK57" si="72">AB33</f>
        <v>0</v>
      </c>
      <c r="BL33" s="181">
        <f t="shared" ref="BL26:BL57" si="73">AA33</f>
        <v>0</v>
      </c>
      <c r="BM33" s="181">
        <f t="shared" ref="BM26:BM57" si="74">Z33</f>
        <v>0</v>
      </c>
      <c r="BN33" s="181">
        <f t="shared" ref="BN26:BN57" si="75">Y33</f>
        <v>0</v>
      </c>
      <c r="BO33" s="181">
        <f t="shared" ref="BO26:BO57" si="76">X33</f>
        <v>0</v>
      </c>
      <c r="BP33" s="181">
        <f t="shared" ref="BP26:BP57" si="77">W33</f>
        <v>0</v>
      </c>
      <c r="BQ33" s="181">
        <f t="shared" ref="BQ26:BQ57" si="78">V33</f>
        <v>0</v>
      </c>
      <c r="BR33" s="181">
        <f t="shared" ref="BR26:BR57" si="79">U33</f>
        <v>0</v>
      </c>
      <c r="BS33" s="181">
        <f t="shared" ref="BS26:BS57" si="80">T33</f>
        <v>0</v>
      </c>
      <c r="BT33" s="181">
        <f t="shared" ref="BT26:BT57" si="81">S33</f>
        <v>0</v>
      </c>
      <c r="BU33" s="181">
        <f t="shared" ref="BU26:BU57" si="82">R33</f>
        <v>0</v>
      </c>
      <c r="BV33" s="181">
        <f t="shared" ref="BV26:BV57" si="83">Q33</f>
        <v>0</v>
      </c>
      <c r="BW33" s="181">
        <f t="shared" ref="BW26:BW57" si="84">P33</f>
        <v>0</v>
      </c>
      <c r="BX33" s="181">
        <f t="shared" ref="BX26:BX57" si="85">O33</f>
        <v>0</v>
      </c>
      <c r="BY33" s="181">
        <f t="shared" ref="BY26:BY57" si="86">N33</f>
        <v>0</v>
      </c>
      <c r="BZ33" s="181">
        <f t="shared" ref="BZ26:BZ57" si="87">M33</f>
        <v>0</v>
      </c>
      <c r="CA33" s="181">
        <f t="shared" ref="CA26:CA57" si="88">L33</f>
        <v>0</v>
      </c>
      <c r="CB33" s="181">
        <f t="shared" ref="CB26:CB57" si="89">K33</f>
        <v>0</v>
      </c>
      <c r="CC33" s="181">
        <f t="shared" ref="CC26:CC57" si="90">J33</f>
        <v>0</v>
      </c>
      <c r="CD33" s="181">
        <f t="shared" ref="CD26:CD57" si="91">I33</f>
        <v>0</v>
      </c>
      <c r="CE33" s="181">
        <f t="shared" ref="CE26:CE57" si="92">H33</f>
        <v>0</v>
      </c>
      <c r="CF33" s="181">
        <f t="shared" ref="CF26:CF57" si="93">G33</f>
        <v>0</v>
      </c>
      <c r="CG33" s="181">
        <f t="shared" ref="CG26:CG57" si="94">F33</f>
        <v>0</v>
      </c>
      <c r="CH33" s="181">
        <f t="shared" ref="CH26:CH57" si="95">E33</f>
        <v>0</v>
      </c>
      <c r="CL33" s="181">
        <f t="shared" ref="CL26:CL57" si="96">COUNTIF($E33:$G33,"x")</f>
        <v>0</v>
      </c>
      <c r="CM33" s="181">
        <f t="shared" ref="CM26:CM57" si="97">COUNTIF($H33:$J33,"x")</f>
        <v>0</v>
      </c>
      <c r="CN33" s="181">
        <f t="shared" ref="CN26:CN57" si="98">COUNTIF($K33:$M33,"x")</f>
        <v>0</v>
      </c>
      <c r="CO33" s="181">
        <f t="shared" ref="CO26:CO57" si="99">COUNTIF($N33:$P33,"x")</f>
        <v>0</v>
      </c>
      <c r="CP33" s="181">
        <f t="shared" ref="CP26:CP57" si="100">COUNTIF($Q33:$S33,"x")</f>
        <v>0</v>
      </c>
      <c r="CQ33" s="181">
        <f t="shared" ref="CQ26:CQ57" si="101">COUNTIF($T33:$V33,"x")</f>
        <v>0</v>
      </c>
      <c r="CR33" s="181">
        <f t="shared" ref="CR26:CR57" si="102">COUNTIF($W33:$Y33,"x")</f>
        <v>0</v>
      </c>
      <c r="CS33" s="181">
        <f t="shared" ref="CS26:CS57" si="103">COUNTIF($Z33:$AB33,"x")</f>
        <v>0</v>
      </c>
      <c r="CT33" s="181">
        <f t="shared" ref="CT26:CT57" si="104">COUNTIF($AC33:$AE33,"x")</f>
        <v>0</v>
      </c>
      <c r="CU33" s="181">
        <f t="shared" ref="CU26:CU57" si="105">COUNTIF($AF33:$AH33,"x")</f>
        <v>0</v>
      </c>
      <c r="CV33" s="181">
        <f t="shared" ref="CV26:CV57" si="106">COUNTIF($AI33:$AK33,"x")</f>
        <v>0</v>
      </c>
      <c r="CW33" s="181">
        <f t="shared" ref="CW26:CW57" si="107">COUNTIF($AL33:$AN33,"x")</f>
        <v>0</v>
      </c>
      <c r="CY33" s="181">
        <f t="shared" ref="CY26:CY57" si="108">IF(ISBLANK(A33),1,0)</f>
        <v>1</v>
      </c>
      <c r="CZ33" s="181">
        <f t="shared" ref="CZ26:DK57" si="109">IF(OR(CY33=1,AND(CL33=CL$25,OR(CM$24&lt;&gt;0,CL$24=1))),1,0)</f>
        <v>1</v>
      </c>
      <c r="DA33" s="181">
        <f t="shared" si="109"/>
        <v>1</v>
      </c>
      <c r="DB33" s="181">
        <f t="shared" si="109"/>
        <v>1</v>
      </c>
      <c r="DC33" s="181">
        <f t="shared" si="109"/>
        <v>1</v>
      </c>
      <c r="DD33" s="181">
        <f t="shared" si="109"/>
        <v>1</v>
      </c>
      <c r="DE33" s="181">
        <f t="shared" si="109"/>
        <v>1</v>
      </c>
      <c r="DF33" s="181">
        <f t="shared" si="109"/>
        <v>1</v>
      </c>
      <c r="DG33" s="181">
        <f t="shared" si="109"/>
        <v>1</v>
      </c>
      <c r="DH33" s="181">
        <f t="shared" si="109"/>
        <v>1</v>
      </c>
      <c r="DI33" s="181">
        <f t="shared" si="109"/>
        <v>1</v>
      </c>
      <c r="DJ33" s="181">
        <f t="shared" si="109"/>
        <v>1</v>
      </c>
      <c r="DK33" s="181">
        <f t="shared" si="109"/>
        <v>1</v>
      </c>
    </row>
    <row r="34" spans="1:115" hidden="1" x14ac:dyDescent="0.2">
      <c r="A34" s="207"/>
      <c r="B34" s="207"/>
      <c r="C34" s="207"/>
      <c r="D34" s="208"/>
      <c r="E34" s="209"/>
      <c r="F34" s="210"/>
      <c r="G34" s="211"/>
      <c r="H34" s="210"/>
      <c r="I34" s="210"/>
      <c r="J34" s="211"/>
      <c r="K34" s="210"/>
      <c r="L34" s="210"/>
      <c r="M34" s="211"/>
      <c r="N34" s="210"/>
      <c r="O34" s="210"/>
      <c r="P34" s="211"/>
      <c r="Q34" s="210"/>
      <c r="R34" s="210"/>
      <c r="S34" s="211"/>
      <c r="T34" s="210"/>
      <c r="U34" s="210"/>
      <c r="V34" s="211"/>
      <c r="W34" s="210"/>
      <c r="X34" s="210"/>
      <c r="Y34" s="211"/>
      <c r="Z34" s="210"/>
      <c r="AA34" s="210"/>
      <c r="AB34" s="211"/>
      <c r="AC34" s="210"/>
      <c r="AD34" s="210"/>
      <c r="AE34" s="211"/>
      <c r="AF34" s="210"/>
      <c r="AG34" s="210"/>
      <c r="AH34" s="211"/>
      <c r="AI34" s="210"/>
      <c r="AJ34" s="210"/>
      <c r="AK34" s="211"/>
      <c r="AL34" s="210"/>
      <c r="AM34" s="210"/>
      <c r="AN34" s="211"/>
      <c r="AO34" s="208"/>
      <c r="AP34" s="208"/>
      <c r="AQ34" s="220">
        <f>IF(ISNA(HLOOKUP("o",$AY34:$CH$59,60-ROW(),0)),0,HLOOKUP("o",$AY34:$CH$59,60-ROW(),0))</f>
        <v>0</v>
      </c>
      <c r="AR34" s="220">
        <f t="shared" si="55"/>
        <v>0</v>
      </c>
      <c r="AS34" s="214">
        <f t="shared" si="56"/>
        <v>8</v>
      </c>
      <c r="AT34" s="215">
        <f t="shared" si="57"/>
        <v>0</v>
      </c>
      <c r="AW34" s="216">
        <f t="shared" si="58"/>
        <v>0</v>
      </c>
      <c r="AX34" s="215">
        <f t="shared" si="59"/>
        <v>-1</v>
      </c>
      <c r="AY34" s="181">
        <f t="shared" si="60"/>
        <v>0</v>
      </c>
      <c r="AZ34" s="181">
        <f t="shared" si="61"/>
        <v>0</v>
      </c>
      <c r="BA34" s="181">
        <f t="shared" si="62"/>
        <v>0</v>
      </c>
      <c r="BB34" s="181">
        <f t="shared" si="63"/>
        <v>0</v>
      </c>
      <c r="BC34" s="181">
        <f t="shared" si="64"/>
        <v>0</v>
      </c>
      <c r="BD34" s="181">
        <f t="shared" si="65"/>
        <v>0</v>
      </c>
      <c r="BE34" s="181">
        <f t="shared" si="66"/>
        <v>0</v>
      </c>
      <c r="BF34" s="181">
        <f t="shared" si="67"/>
        <v>0</v>
      </c>
      <c r="BG34" s="181">
        <f t="shared" si="68"/>
        <v>0</v>
      </c>
      <c r="BH34" s="181">
        <f t="shared" si="69"/>
        <v>0</v>
      </c>
      <c r="BI34" s="181">
        <f t="shared" si="70"/>
        <v>0</v>
      </c>
      <c r="BJ34" s="181">
        <f t="shared" si="71"/>
        <v>0</v>
      </c>
      <c r="BK34" s="181">
        <f t="shared" si="72"/>
        <v>0</v>
      </c>
      <c r="BL34" s="181">
        <f t="shared" si="73"/>
        <v>0</v>
      </c>
      <c r="BM34" s="181">
        <f t="shared" si="74"/>
        <v>0</v>
      </c>
      <c r="BN34" s="181">
        <f t="shared" si="75"/>
        <v>0</v>
      </c>
      <c r="BO34" s="181">
        <f t="shared" si="76"/>
        <v>0</v>
      </c>
      <c r="BP34" s="181">
        <f t="shared" si="77"/>
        <v>0</v>
      </c>
      <c r="BQ34" s="181">
        <f t="shared" si="78"/>
        <v>0</v>
      </c>
      <c r="BR34" s="181">
        <f t="shared" si="79"/>
        <v>0</v>
      </c>
      <c r="BS34" s="181">
        <f t="shared" si="80"/>
        <v>0</v>
      </c>
      <c r="BT34" s="181">
        <f t="shared" si="81"/>
        <v>0</v>
      </c>
      <c r="BU34" s="181">
        <f t="shared" si="82"/>
        <v>0</v>
      </c>
      <c r="BV34" s="181">
        <f t="shared" si="83"/>
        <v>0</v>
      </c>
      <c r="BW34" s="181">
        <f t="shared" si="84"/>
        <v>0</v>
      </c>
      <c r="BX34" s="181">
        <f t="shared" si="85"/>
        <v>0</v>
      </c>
      <c r="BY34" s="181">
        <f t="shared" si="86"/>
        <v>0</v>
      </c>
      <c r="BZ34" s="181">
        <f t="shared" si="87"/>
        <v>0</v>
      </c>
      <c r="CA34" s="181">
        <f t="shared" si="88"/>
        <v>0</v>
      </c>
      <c r="CB34" s="181">
        <f t="shared" si="89"/>
        <v>0</v>
      </c>
      <c r="CC34" s="181">
        <f t="shared" si="90"/>
        <v>0</v>
      </c>
      <c r="CD34" s="181">
        <f t="shared" si="91"/>
        <v>0</v>
      </c>
      <c r="CE34" s="181">
        <f t="shared" si="92"/>
        <v>0</v>
      </c>
      <c r="CF34" s="181">
        <f t="shared" si="93"/>
        <v>0</v>
      </c>
      <c r="CG34" s="181">
        <f t="shared" si="94"/>
        <v>0</v>
      </c>
      <c r="CH34" s="181">
        <f t="shared" si="95"/>
        <v>0</v>
      </c>
      <c r="CL34" s="181">
        <f t="shared" si="96"/>
        <v>0</v>
      </c>
      <c r="CM34" s="181">
        <f t="shared" si="97"/>
        <v>0</v>
      </c>
      <c r="CN34" s="181">
        <f t="shared" si="98"/>
        <v>0</v>
      </c>
      <c r="CO34" s="181">
        <f t="shared" si="99"/>
        <v>0</v>
      </c>
      <c r="CP34" s="181">
        <f t="shared" si="100"/>
        <v>0</v>
      </c>
      <c r="CQ34" s="181">
        <f t="shared" si="101"/>
        <v>0</v>
      </c>
      <c r="CR34" s="181">
        <f t="shared" si="102"/>
        <v>0</v>
      </c>
      <c r="CS34" s="181">
        <f t="shared" si="103"/>
        <v>0</v>
      </c>
      <c r="CT34" s="181">
        <f t="shared" si="104"/>
        <v>0</v>
      </c>
      <c r="CU34" s="181">
        <f t="shared" si="105"/>
        <v>0</v>
      </c>
      <c r="CV34" s="181">
        <f t="shared" si="106"/>
        <v>0</v>
      </c>
      <c r="CW34" s="181">
        <f t="shared" si="107"/>
        <v>0</v>
      </c>
      <c r="CY34" s="181">
        <f t="shared" si="108"/>
        <v>1</v>
      </c>
      <c r="CZ34" s="181">
        <f t="shared" si="109"/>
        <v>1</v>
      </c>
      <c r="DA34" s="181">
        <f t="shared" si="109"/>
        <v>1</v>
      </c>
      <c r="DB34" s="181">
        <f t="shared" si="109"/>
        <v>1</v>
      </c>
      <c r="DC34" s="181">
        <f t="shared" si="109"/>
        <v>1</v>
      </c>
      <c r="DD34" s="181">
        <f t="shared" si="109"/>
        <v>1</v>
      </c>
      <c r="DE34" s="181">
        <f t="shared" si="109"/>
        <v>1</v>
      </c>
      <c r="DF34" s="181">
        <f t="shared" si="109"/>
        <v>1</v>
      </c>
      <c r="DG34" s="181">
        <f t="shared" si="109"/>
        <v>1</v>
      </c>
      <c r="DH34" s="181">
        <f t="shared" si="109"/>
        <v>1</v>
      </c>
      <c r="DI34" s="181">
        <f t="shared" si="109"/>
        <v>1</v>
      </c>
      <c r="DJ34" s="181">
        <f t="shared" si="109"/>
        <v>1</v>
      </c>
      <c r="DK34" s="181">
        <f t="shared" si="109"/>
        <v>1</v>
      </c>
    </row>
    <row r="35" spans="1:115" hidden="1" x14ac:dyDescent="0.2">
      <c r="A35" s="207"/>
      <c r="B35" s="207"/>
      <c r="C35" s="207"/>
      <c r="D35" s="208"/>
      <c r="E35" s="209"/>
      <c r="F35" s="210"/>
      <c r="G35" s="211"/>
      <c r="H35" s="210"/>
      <c r="I35" s="210"/>
      <c r="J35" s="211"/>
      <c r="K35" s="210"/>
      <c r="L35" s="210"/>
      <c r="M35" s="211"/>
      <c r="N35" s="210"/>
      <c r="O35" s="210"/>
      <c r="P35" s="211"/>
      <c r="Q35" s="210"/>
      <c r="R35" s="210"/>
      <c r="S35" s="211"/>
      <c r="T35" s="210"/>
      <c r="U35" s="210"/>
      <c r="V35" s="211"/>
      <c r="W35" s="210"/>
      <c r="X35" s="210"/>
      <c r="Y35" s="211"/>
      <c r="Z35" s="210"/>
      <c r="AA35" s="210"/>
      <c r="AB35" s="211"/>
      <c r="AC35" s="210"/>
      <c r="AD35" s="210"/>
      <c r="AE35" s="211"/>
      <c r="AF35" s="210"/>
      <c r="AG35" s="210"/>
      <c r="AH35" s="211"/>
      <c r="AI35" s="210"/>
      <c r="AJ35" s="210"/>
      <c r="AK35" s="211"/>
      <c r="AL35" s="210"/>
      <c r="AM35" s="210"/>
      <c r="AN35" s="211"/>
      <c r="AO35" s="208"/>
      <c r="AP35" s="208"/>
      <c r="AQ35" s="220">
        <f>IF(ISNA(HLOOKUP("o",$AY35:$CH$59,60-ROW(),0)),0,HLOOKUP("o",$AY35:$CH$59,60-ROW(),0))</f>
        <v>0</v>
      </c>
      <c r="AR35" s="220">
        <f t="shared" si="55"/>
        <v>0</v>
      </c>
      <c r="AS35" s="214">
        <f t="shared" si="56"/>
        <v>8</v>
      </c>
      <c r="AT35" s="215">
        <f t="shared" si="57"/>
        <v>0</v>
      </c>
      <c r="AW35" s="216">
        <f t="shared" si="58"/>
        <v>0</v>
      </c>
      <c r="AX35" s="215">
        <f t="shared" si="59"/>
        <v>-1</v>
      </c>
      <c r="AY35" s="181">
        <f t="shared" si="60"/>
        <v>0</v>
      </c>
      <c r="AZ35" s="181">
        <f t="shared" si="61"/>
        <v>0</v>
      </c>
      <c r="BA35" s="181">
        <f t="shared" si="62"/>
        <v>0</v>
      </c>
      <c r="BB35" s="181">
        <f t="shared" si="63"/>
        <v>0</v>
      </c>
      <c r="BC35" s="181">
        <f t="shared" si="64"/>
        <v>0</v>
      </c>
      <c r="BD35" s="181">
        <f t="shared" si="65"/>
        <v>0</v>
      </c>
      <c r="BE35" s="181">
        <f t="shared" si="66"/>
        <v>0</v>
      </c>
      <c r="BF35" s="181">
        <f t="shared" si="67"/>
        <v>0</v>
      </c>
      <c r="BG35" s="181">
        <f t="shared" si="68"/>
        <v>0</v>
      </c>
      <c r="BH35" s="181">
        <f t="shared" si="69"/>
        <v>0</v>
      </c>
      <c r="BI35" s="181">
        <f t="shared" si="70"/>
        <v>0</v>
      </c>
      <c r="BJ35" s="181">
        <f t="shared" si="71"/>
        <v>0</v>
      </c>
      <c r="BK35" s="181">
        <f t="shared" si="72"/>
        <v>0</v>
      </c>
      <c r="BL35" s="181">
        <f t="shared" si="73"/>
        <v>0</v>
      </c>
      <c r="BM35" s="181">
        <f t="shared" si="74"/>
        <v>0</v>
      </c>
      <c r="BN35" s="181">
        <f t="shared" si="75"/>
        <v>0</v>
      </c>
      <c r="BO35" s="181">
        <f t="shared" si="76"/>
        <v>0</v>
      </c>
      <c r="BP35" s="181">
        <f t="shared" si="77"/>
        <v>0</v>
      </c>
      <c r="BQ35" s="181">
        <f t="shared" si="78"/>
        <v>0</v>
      </c>
      <c r="BR35" s="181">
        <f t="shared" si="79"/>
        <v>0</v>
      </c>
      <c r="BS35" s="181">
        <f t="shared" si="80"/>
        <v>0</v>
      </c>
      <c r="BT35" s="181">
        <f t="shared" si="81"/>
        <v>0</v>
      </c>
      <c r="BU35" s="181">
        <f t="shared" si="82"/>
        <v>0</v>
      </c>
      <c r="BV35" s="181">
        <f t="shared" si="83"/>
        <v>0</v>
      </c>
      <c r="BW35" s="181">
        <f t="shared" si="84"/>
        <v>0</v>
      </c>
      <c r="BX35" s="181">
        <f t="shared" si="85"/>
        <v>0</v>
      </c>
      <c r="BY35" s="181">
        <f t="shared" si="86"/>
        <v>0</v>
      </c>
      <c r="BZ35" s="181">
        <f t="shared" si="87"/>
        <v>0</v>
      </c>
      <c r="CA35" s="181">
        <f t="shared" si="88"/>
        <v>0</v>
      </c>
      <c r="CB35" s="181">
        <f t="shared" si="89"/>
        <v>0</v>
      </c>
      <c r="CC35" s="181">
        <f t="shared" si="90"/>
        <v>0</v>
      </c>
      <c r="CD35" s="181">
        <f t="shared" si="91"/>
        <v>0</v>
      </c>
      <c r="CE35" s="181">
        <f t="shared" si="92"/>
        <v>0</v>
      </c>
      <c r="CF35" s="181">
        <f t="shared" si="93"/>
        <v>0</v>
      </c>
      <c r="CG35" s="181">
        <f t="shared" si="94"/>
        <v>0</v>
      </c>
      <c r="CH35" s="181">
        <f t="shared" si="95"/>
        <v>0</v>
      </c>
      <c r="CL35" s="181">
        <f t="shared" si="96"/>
        <v>0</v>
      </c>
      <c r="CM35" s="181">
        <f t="shared" si="97"/>
        <v>0</v>
      </c>
      <c r="CN35" s="181">
        <f t="shared" si="98"/>
        <v>0</v>
      </c>
      <c r="CO35" s="181">
        <f t="shared" si="99"/>
        <v>0</v>
      </c>
      <c r="CP35" s="181">
        <f t="shared" si="100"/>
        <v>0</v>
      </c>
      <c r="CQ35" s="181">
        <f t="shared" si="101"/>
        <v>0</v>
      </c>
      <c r="CR35" s="181">
        <f t="shared" si="102"/>
        <v>0</v>
      </c>
      <c r="CS35" s="181">
        <f t="shared" si="103"/>
        <v>0</v>
      </c>
      <c r="CT35" s="181">
        <f t="shared" si="104"/>
        <v>0</v>
      </c>
      <c r="CU35" s="181">
        <f t="shared" si="105"/>
        <v>0</v>
      </c>
      <c r="CV35" s="181">
        <f t="shared" si="106"/>
        <v>0</v>
      </c>
      <c r="CW35" s="181">
        <f t="shared" si="107"/>
        <v>0</v>
      </c>
      <c r="CY35" s="181">
        <f t="shared" si="108"/>
        <v>1</v>
      </c>
      <c r="CZ35" s="181">
        <f t="shared" si="109"/>
        <v>1</v>
      </c>
      <c r="DA35" s="181">
        <f t="shared" si="109"/>
        <v>1</v>
      </c>
      <c r="DB35" s="181">
        <f t="shared" si="109"/>
        <v>1</v>
      </c>
      <c r="DC35" s="181">
        <f t="shared" si="109"/>
        <v>1</v>
      </c>
      <c r="DD35" s="181">
        <f t="shared" si="109"/>
        <v>1</v>
      </c>
      <c r="DE35" s="181">
        <f t="shared" si="109"/>
        <v>1</v>
      </c>
      <c r="DF35" s="181">
        <f t="shared" si="109"/>
        <v>1</v>
      </c>
      <c r="DG35" s="181">
        <f t="shared" si="109"/>
        <v>1</v>
      </c>
      <c r="DH35" s="181">
        <f t="shared" si="109"/>
        <v>1</v>
      </c>
      <c r="DI35" s="181">
        <f t="shared" si="109"/>
        <v>1</v>
      </c>
      <c r="DJ35" s="181">
        <f t="shared" si="109"/>
        <v>1</v>
      </c>
      <c r="DK35" s="181">
        <f t="shared" si="109"/>
        <v>1</v>
      </c>
    </row>
    <row r="36" spans="1:115" hidden="1" x14ac:dyDescent="0.2">
      <c r="A36" s="207"/>
      <c r="B36" s="207"/>
      <c r="C36" s="207"/>
      <c r="D36" s="208"/>
      <c r="E36" s="209"/>
      <c r="F36" s="210"/>
      <c r="G36" s="211"/>
      <c r="H36" s="210"/>
      <c r="I36" s="210"/>
      <c r="J36" s="211"/>
      <c r="K36" s="210"/>
      <c r="L36" s="210"/>
      <c r="M36" s="211"/>
      <c r="N36" s="210"/>
      <c r="O36" s="210"/>
      <c r="P36" s="211"/>
      <c r="Q36" s="210"/>
      <c r="R36" s="210"/>
      <c r="S36" s="211"/>
      <c r="T36" s="210"/>
      <c r="U36" s="210"/>
      <c r="V36" s="211"/>
      <c r="W36" s="210"/>
      <c r="X36" s="210"/>
      <c r="Y36" s="211"/>
      <c r="Z36" s="210"/>
      <c r="AA36" s="210"/>
      <c r="AB36" s="211"/>
      <c r="AC36" s="210"/>
      <c r="AD36" s="210"/>
      <c r="AE36" s="211"/>
      <c r="AF36" s="210"/>
      <c r="AG36" s="210"/>
      <c r="AH36" s="211"/>
      <c r="AI36" s="210"/>
      <c r="AJ36" s="210"/>
      <c r="AK36" s="211"/>
      <c r="AL36" s="210"/>
      <c r="AM36" s="210"/>
      <c r="AN36" s="211"/>
      <c r="AO36" s="208"/>
      <c r="AP36" s="208"/>
      <c r="AQ36" s="220">
        <f>IF(ISNA(HLOOKUP("o",$AY36:$CH$59,60-ROW(),0)),0,HLOOKUP("o",$AY36:$CH$59,60-ROW(),0))</f>
        <v>0</v>
      </c>
      <c r="AR36" s="220">
        <f t="shared" si="55"/>
        <v>0</v>
      </c>
      <c r="AS36" s="214">
        <f t="shared" si="56"/>
        <v>8</v>
      </c>
      <c r="AT36" s="215">
        <f t="shared" si="57"/>
        <v>0</v>
      </c>
      <c r="AW36" s="216">
        <f t="shared" si="58"/>
        <v>0</v>
      </c>
      <c r="AX36" s="215">
        <f t="shared" si="59"/>
        <v>-1</v>
      </c>
      <c r="AY36" s="181">
        <f t="shared" si="60"/>
        <v>0</v>
      </c>
      <c r="AZ36" s="181">
        <f t="shared" si="61"/>
        <v>0</v>
      </c>
      <c r="BA36" s="181">
        <f t="shared" si="62"/>
        <v>0</v>
      </c>
      <c r="BB36" s="181">
        <f t="shared" si="63"/>
        <v>0</v>
      </c>
      <c r="BC36" s="181">
        <f t="shared" si="64"/>
        <v>0</v>
      </c>
      <c r="BD36" s="181">
        <f t="shared" si="65"/>
        <v>0</v>
      </c>
      <c r="BE36" s="181">
        <f t="shared" si="66"/>
        <v>0</v>
      </c>
      <c r="BF36" s="181">
        <f t="shared" si="67"/>
        <v>0</v>
      </c>
      <c r="BG36" s="181">
        <f t="shared" si="68"/>
        <v>0</v>
      </c>
      <c r="BH36" s="181">
        <f t="shared" si="69"/>
        <v>0</v>
      </c>
      <c r="BI36" s="181">
        <f t="shared" si="70"/>
        <v>0</v>
      </c>
      <c r="BJ36" s="181">
        <f t="shared" si="71"/>
        <v>0</v>
      </c>
      <c r="BK36" s="181">
        <f t="shared" si="72"/>
        <v>0</v>
      </c>
      <c r="BL36" s="181">
        <f t="shared" si="73"/>
        <v>0</v>
      </c>
      <c r="BM36" s="181">
        <f t="shared" si="74"/>
        <v>0</v>
      </c>
      <c r="BN36" s="181">
        <f t="shared" si="75"/>
        <v>0</v>
      </c>
      <c r="BO36" s="181">
        <f t="shared" si="76"/>
        <v>0</v>
      </c>
      <c r="BP36" s="181">
        <f t="shared" si="77"/>
        <v>0</v>
      </c>
      <c r="BQ36" s="181">
        <f t="shared" si="78"/>
        <v>0</v>
      </c>
      <c r="BR36" s="181">
        <f t="shared" si="79"/>
        <v>0</v>
      </c>
      <c r="BS36" s="181">
        <f t="shared" si="80"/>
        <v>0</v>
      </c>
      <c r="BT36" s="181">
        <f t="shared" si="81"/>
        <v>0</v>
      </c>
      <c r="BU36" s="181">
        <f t="shared" si="82"/>
        <v>0</v>
      </c>
      <c r="BV36" s="181">
        <f t="shared" si="83"/>
        <v>0</v>
      </c>
      <c r="BW36" s="181">
        <f t="shared" si="84"/>
        <v>0</v>
      </c>
      <c r="BX36" s="181">
        <f t="shared" si="85"/>
        <v>0</v>
      </c>
      <c r="BY36" s="181">
        <f t="shared" si="86"/>
        <v>0</v>
      </c>
      <c r="BZ36" s="181">
        <f t="shared" si="87"/>
        <v>0</v>
      </c>
      <c r="CA36" s="181">
        <f t="shared" si="88"/>
        <v>0</v>
      </c>
      <c r="CB36" s="181">
        <f t="shared" si="89"/>
        <v>0</v>
      </c>
      <c r="CC36" s="181">
        <f t="shared" si="90"/>
        <v>0</v>
      </c>
      <c r="CD36" s="181">
        <f t="shared" si="91"/>
        <v>0</v>
      </c>
      <c r="CE36" s="181">
        <f t="shared" si="92"/>
        <v>0</v>
      </c>
      <c r="CF36" s="181">
        <f t="shared" si="93"/>
        <v>0</v>
      </c>
      <c r="CG36" s="181">
        <f t="shared" si="94"/>
        <v>0</v>
      </c>
      <c r="CH36" s="181">
        <f t="shared" si="95"/>
        <v>0</v>
      </c>
      <c r="CL36" s="181">
        <f t="shared" si="96"/>
        <v>0</v>
      </c>
      <c r="CM36" s="181">
        <f t="shared" si="97"/>
        <v>0</v>
      </c>
      <c r="CN36" s="181">
        <f t="shared" si="98"/>
        <v>0</v>
      </c>
      <c r="CO36" s="181">
        <f t="shared" si="99"/>
        <v>0</v>
      </c>
      <c r="CP36" s="181">
        <f t="shared" si="100"/>
        <v>0</v>
      </c>
      <c r="CQ36" s="181">
        <f t="shared" si="101"/>
        <v>0</v>
      </c>
      <c r="CR36" s="181">
        <f t="shared" si="102"/>
        <v>0</v>
      </c>
      <c r="CS36" s="181">
        <f t="shared" si="103"/>
        <v>0</v>
      </c>
      <c r="CT36" s="181">
        <f t="shared" si="104"/>
        <v>0</v>
      </c>
      <c r="CU36" s="181">
        <f t="shared" si="105"/>
        <v>0</v>
      </c>
      <c r="CV36" s="181">
        <f t="shared" si="106"/>
        <v>0</v>
      </c>
      <c r="CW36" s="181">
        <f t="shared" si="107"/>
        <v>0</v>
      </c>
      <c r="CY36" s="181">
        <f t="shared" si="108"/>
        <v>1</v>
      </c>
      <c r="CZ36" s="181">
        <f t="shared" si="109"/>
        <v>1</v>
      </c>
      <c r="DA36" s="181">
        <f t="shared" si="109"/>
        <v>1</v>
      </c>
      <c r="DB36" s="181">
        <f t="shared" si="109"/>
        <v>1</v>
      </c>
      <c r="DC36" s="181">
        <f t="shared" si="109"/>
        <v>1</v>
      </c>
      <c r="DD36" s="181">
        <f t="shared" si="109"/>
        <v>1</v>
      </c>
      <c r="DE36" s="181">
        <f t="shared" si="109"/>
        <v>1</v>
      </c>
      <c r="DF36" s="181">
        <f t="shared" si="109"/>
        <v>1</v>
      </c>
      <c r="DG36" s="181">
        <f t="shared" si="109"/>
        <v>1</v>
      </c>
      <c r="DH36" s="181">
        <f t="shared" si="109"/>
        <v>1</v>
      </c>
      <c r="DI36" s="181">
        <f t="shared" si="109"/>
        <v>1</v>
      </c>
      <c r="DJ36" s="181">
        <f t="shared" si="109"/>
        <v>1</v>
      </c>
      <c r="DK36" s="181">
        <f t="shared" si="109"/>
        <v>1</v>
      </c>
    </row>
    <row r="37" spans="1:115" hidden="1" x14ac:dyDescent="0.2">
      <c r="A37" s="207"/>
      <c r="B37" s="207"/>
      <c r="C37" s="207"/>
      <c r="D37" s="208"/>
      <c r="E37" s="209"/>
      <c r="F37" s="210"/>
      <c r="G37" s="211"/>
      <c r="H37" s="210"/>
      <c r="I37" s="210"/>
      <c r="J37" s="211"/>
      <c r="K37" s="210"/>
      <c r="L37" s="210"/>
      <c r="M37" s="211"/>
      <c r="N37" s="210"/>
      <c r="O37" s="210"/>
      <c r="P37" s="211"/>
      <c r="Q37" s="210"/>
      <c r="R37" s="210"/>
      <c r="S37" s="211"/>
      <c r="T37" s="210"/>
      <c r="U37" s="210"/>
      <c r="V37" s="211"/>
      <c r="W37" s="210"/>
      <c r="X37" s="210"/>
      <c r="Y37" s="211"/>
      <c r="Z37" s="210"/>
      <c r="AA37" s="210"/>
      <c r="AB37" s="211"/>
      <c r="AC37" s="210"/>
      <c r="AD37" s="210"/>
      <c r="AE37" s="211"/>
      <c r="AF37" s="210"/>
      <c r="AG37" s="210"/>
      <c r="AH37" s="211"/>
      <c r="AI37" s="210"/>
      <c r="AJ37" s="210"/>
      <c r="AK37" s="211"/>
      <c r="AL37" s="210"/>
      <c r="AM37" s="210"/>
      <c r="AN37" s="211"/>
      <c r="AO37" s="208"/>
      <c r="AP37" s="208"/>
      <c r="AQ37" s="220">
        <f>IF(ISNA(HLOOKUP("o",$AY37:$CH$59,60-ROW(),0)),0,HLOOKUP("o",$AY37:$CH$59,60-ROW(),0))</f>
        <v>0</v>
      </c>
      <c r="AR37" s="220">
        <f t="shared" si="55"/>
        <v>0</v>
      </c>
      <c r="AS37" s="214">
        <f t="shared" si="56"/>
        <v>8</v>
      </c>
      <c r="AT37" s="215">
        <f t="shared" si="57"/>
        <v>0</v>
      </c>
      <c r="AW37" s="216">
        <f t="shared" si="58"/>
        <v>0</v>
      </c>
      <c r="AX37" s="215">
        <f t="shared" si="59"/>
        <v>-1</v>
      </c>
      <c r="AY37" s="181">
        <f t="shared" si="60"/>
        <v>0</v>
      </c>
      <c r="AZ37" s="181">
        <f t="shared" si="61"/>
        <v>0</v>
      </c>
      <c r="BA37" s="181">
        <f t="shared" si="62"/>
        <v>0</v>
      </c>
      <c r="BB37" s="181">
        <f t="shared" si="63"/>
        <v>0</v>
      </c>
      <c r="BC37" s="181">
        <f t="shared" si="64"/>
        <v>0</v>
      </c>
      <c r="BD37" s="181">
        <f t="shared" si="65"/>
        <v>0</v>
      </c>
      <c r="BE37" s="181">
        <f t="shared" si="66"/>
        <v>0</v>
      </c>
      <c r="BF37" s="181">
        <f t="shared" si="67"/>
        <v>0</v>
      </c>
      <c r="BG37" s="181">
        <f t="shared" si="68"/>
        <v>0</v>
      </c>
      <c r="BH37" s="181">
        <f t="shared" si="69"/>
        <v>0</v>
      </c>
      <c r="BI37" s="181">
        <f t="shared" si="70"/>
        <v>0</v>
      </c>
      <c r="BJ37" s="181">
        <f t="shared" si="71"/>
        <v>0</v>
      </c>
      <c r="BK37" s="181">
        <f t="shared" si="72"/>
        <v>0</v>
      </c>
      <c r="BL37" s="181">
        <f t="shared" si="73"/>
        <v>0</v>
      </c>
      <c r="BM37" s="181">
        <f t="shared" si="74"/>
        <v>0</v>
      </c>
      <c r="BN37" s="181">
        <f t="shared" si="75"/>
        <v>0</v>
      </c>
      <c r="BO37" s="181">
        <f t="shared" si="76"/>
        <v>0</v>
      </c>
      <c r="BP37" s="181">
        <f t="shared" si="77"/>
        <v>0</v>
      </c>
      <c r="BQ37" s="181">
        <f t="shared" si="78"/>
        <v>0</v>
      </c>
      <c r="BR37" s="181">
        <f t="shared" si="79"/>
        <v>0</v>
      </c>
      <c r="BS37" s="181">
        <f t="shared" si="80"/>
        <v>0</v>
      </c>
      <c r="BT37" s="181">
        <f t="shared" si="81"/>
        <v>0</v>
      </c>
      <c r="BU37" s="181">
        <f t="shared" si="82"/>
        <v>0</v>
      </c>
      <c r="BV37" s="181">
        <f t="shared" si="83"/>
        <v>0</v>
      </c>
      <c r="BW37" s="181">
        <f t="shared" si="84"/>
        <v>0</v>
      </c>
      <c r="BX37" s="181">
        <f t="shared" si="85"/>
        <v>0</v>
      </c>
      <c r="BY37" s="181">
        <f t="shared" si="86"/>
        <v>0</v>
      </c>
      <c r="BZ37" s="181">
        <f t="shared" si="87"/>
        <v>0</v>
      </c>
      <c r="CA37" s="181">
        <f t="shared" si="88"/>
        <v>0</v>
      </c>
      <c r="CB37" s="181">
        <f t="shared" si="89"/>
        <v>0</v>
      </c>
      <c r="CC37" s="181">
        <f t="shared" si="90"/>
        <v>0</v>
      </c>
      <c r="CD37" s="181">
        <f t="shared" si="91"/>
        <v>0</v>
      </c>
      <c r="CE37" s="181">
        <f t="shared" si="92"/>
        <v>0</v>
      </c>
      <c r="CF37" s="181">
        <f t="shared" si="93"/>
        <v>0</v>
      </c>
      <c r="CG37" s="181">
        <f t="shared" si="94"/>
        <v>0</v>
      </c>
      <c r="CH37" s="181">
        <f t="shared" si="95"/>
        <v>0</v>
      </c>
      <c r="CL37" s="181">
        <f t="shared" si="96"/>
        <v>0</v>
      </c>
      <c r="CM37" s="181">
        <f t="shared" si="97"/>
        <v>0</v>
      </c>
      <c r="CN37" s="181">
        <f t="shared" si="98"/>
        <v>0</v>
      </c>
      <c r="CO37" s="181">
        <f t="shared" si="99"/>
        <v>0</v>
      </c>
      <c r="CP37" s="181">
        <f t="shared" si="100"/>
        <v>0</v>
      </c>
      <c r="CQ37" s="181">
        <f t="shared" si="101"/>
        <v>0</v>
      </c>
      <c r="CR37" s="181">
        <f t="shared" si="102"/>
        <v>0</v>
      </c>
      <c r="CS37" s="181">
        <f t="shared" si="103"/>
        <v>0</v>
      </c>
      <c r="CT37" s="181">
        <f t="shared" si="104"/>
        <v>0</v>
      </c>
      <c r="CU37" s="181">
        <f t="shared" si="105"/>
        <v>0</v>
      </c>
      <c r="CV37" s="181">
        <f t="shared" si="106"/>
        <v>0</v>
      </c>
      <c r="CW37" s="181">
        <f t="shared" si="107"/>
        <v>0</v>
      </c>
      <c r="CY37" s="181">
        <f t="shared" si="108"/>
        <v>1</v>
      </c>
      <c r="CZ37" s="181">
        <f t="shared" si="109"/>
        <v>1</v>
      </c>
      <c r="DA37" s="181">
        <f t="shared" si="109"/>
        <v>1</v>
      </c>
      <c r="DB37" s="181">
        <f t="shared" si="109"/>
        <v>1</v>
      </c>
      <c r="DC37" s="181">
        <f t="shared" si="109"/>
        <v>1</v>
      </c>
      <c r="DD37" s="181">
        <f t="shared" si="109"/>
        <v>1</v>
      </c>
      <c r="DE37" s="181">
        <f t="shared" si="109"/>
        <v>1</v>
      </c>
      <c r="DF37" s="181">
        <f t="shared" si="109"/>
        <v>1</v>
      </c>
      <c r="DG37" s="181">
        <f t="shared" si="109"/>
        <v>1</v>
      </c>
      <c r="DH37" s="181">
        <f t="shared" si="109"/>
        <v>1</v>
      </c>
      <c r="DI37" s="181">
        <f t="shared" si="109"/>
        <v>1</v>
      </c>
      <c r="DJ37" s="181">
        <f t="shared" si="109"/>
        <v>1</v>
      </c>
      <c r="DK37" s="181">
        <f t="shared" si="109"/>
        <v>1</v>
      </c>
    </row>
    <row r="38" spans="1:115" hidden="1" x14ac:dyDescent="0.2">
      <c r="A38" s="207"/>
      <c r="B38" s="207"/>
      <c r="C38" s="207"/>
      <c r="D38" s="208"/>
      <c r="E38" s="209"/>
      <c r="F38" s="210"/>
      <c r="G38" s="211"/>
      <c r="H38" s="210"/>
      <c r="I38" s="210"/>
      <c r="J38" s="211"/>
      <c r="K38" s="210"/>
      <c r="L38" s="210"/>
      <c r="M38" s="211"/>
      <c r="N38" s="210"/>
      <c r="O38" s="210"/>
      <c r="P38" s="211"/>
      <c r="Q38" s="210"/>
      <c r="R38" s="210"/>
      <c r="S38" s="211"/>
      <c r="T38" s="210"/>
      <c r="U38" s="210"/>
      <c r="V38" s="211"/>
      <c r="W38" s="210"/>
      <c r="X38" s="210"/>
      <c r="Y38" s="211"/>
      <c r="Z38" s="210"/>
      <c r="AA38" s="210"/>
      <c r="AB38" s="211"/>
      <c r="AC38" s="210"/>
      <c r="AD38" s="210"/>
      <c r="AE38" s="211"/>
      <c r="AF38" s="210"/>
      <c r="AG38" s="210"/>
      <c r="AH38" s="211"/>
      <c r="AI38" s="210"/>
      <c r="AJ38" s="210"/>
      <c r="AK38" s="211"/>
      <c r="AL38" s="210"/>
      <c r="AM38" s="210"/>
      <c r="AN38" s="211"/>
      <c r="AO38" s="208"/>
      <c r="AP38" s="208"/>
      <c r="AQ38" s="220">
        <f>IF(ISNA(HLOOKUP("o",$AY38:$CH$59,60-ROW(),0)),0,HLOOKUP("o",$AY38:$CH$59,60-ROW(),0))</f>
        <v>0</v>
      </c>
      <c r="AR38" s="220">
        <f t="shared" si="55"/>
        <v>0</v>
      </c>
      <c r="AS38" s="214">
        <f t="shared" si="56"/>
        <v>8</v>
      </c>
      <c r="AT38" s="215">
        <f t="shared" si="57"/>
        <v>0</v>
      </c>
      <c r="AW38" s="216">
        <f t="shared" si="58"/>
        <v>0</v>
      </c>
      <c r="AX38" s="215">
        <f t="shared" si="59"/>
        <v>-1</v>
      </c>
      <c r="AY38" s="181">
        <f t="shared" si="60"/>
        <v>0</v>
      </c>
      <c r="AZ38" s="181">
        <f t="shared" si="61"/>
        <v>0</v>
      </c>
      <c r="BA38" s="181">
        <f t="shared" si="62"/>
        <v>0</v>
      </c>
      <c r="BB38" s="181">
        <f t="shared" si="63"/>
        <v>0</v>
      </c>
      <c r="BC38" s="181">
        <f t="shared" si="64"/>
        <v>0</v>
      </c>
      <c r="BD38" s="181">
        <f t="shared" si="65"/>
        <v>0</v>
      </c>
      <c r="BE38" s="181">
        <f t="shared" si="66"/>
        <v>0</v>
      </c>
      <c r="BF38" s="181">
        <f t="shared" si="67"/>
        <v>0</v>
      </c>
      <c r="BG38" s="181">
        <f t="shared" si="68"/>
        <v>0</v>
      </c>
      <c r="BH38" s="181">
        <f t="shared" si="69"/>
        <v>0</v>
      </c>
      <c r="BI38" s="181">
        <f t="shared" si="70"/>
        <v>0</v>
      </c>
      <c r="BJ38" s="181">
        <f t="shared" si="71"/>
        <v>0</v>
      </c>
      <c r="BK38" s="181">
        <f t="shared" si="72"/>
        <v>0</v>
      </c>
      <c r="BL38" s="181">
        <f t="shared" si="73"/>
        <v>0</v>
      </c>
      <c r="BM38" s="181">
        <f t="shared" si="74"/>
        <v>0</v>
      </c>
      <c r="BN38" s="181">
        <f t="shared" si="75"/>
        <v>0</v>
      </c>
      <c r="BO38" s="181">
        <f t="shared" si="76"/>
        <v>0</v>
      </c>
      <c r="BP38" s="181">
        <f t="shared" si="77"/>
        <v>0</v>
      </c>
      <c r="BQ38" s="181">
        <f t="shared" si="78"/>
        <v>0</v>
      </c>
      <c r="BR38" s="181">
        <f t="shared" si="79"/>
        <v>0</v>
      </c>
      <c r="BS38" s="181">
        <f t="shared" si="80"/>
        <v>0</v>
      </c>
      <c r="BT38" s="181">
        <f t="shared" si="81"/>
        <v>0</v>
      </c>
      <c r="BU38" s="181">
        <f t="shared" si="82"/>
        <v>0</v>
      </c>
      <c r="BV38" s="181">
        <f t="shared" si="83"/>
        <v>0</v>
      </c>
      <c r="BW38" s="181">
        <f t="shared" si="84"/>
        <v>0</v>
      </c>
      <c r="BX38" s="181">
        <f t="shared" si="85"/>
        <v>0</v>
      </c>
      <c r="BY38" s="181">
        <f t="shared" si="86"/>
        <v>0</v>
      </c>
      <c r="BZ38" s="181">
        <f t="shared" si="87"/>
        <v>0</v>
      </c>
      <c r="CA38" s="181">
        <f t="shared" si="88"/>
        <v>0</v>
      </c>
      <c r="CB38" s="181">
        <f t="shared" si="89"/>
        <v>0</v>
      </c>
      <c r="CC38" s="181">
        <f t="shared" si="90"/>
        <v>0</v>
      </c>
      <c r="CD38" s="181">
        <f t="shared" si="91"/>
        <v>0</v>
      </c>
      <c r="CE38" s="181">
        <f t="shared" si="92"/>
        <v>0</v>
      </c>
      <c r="CF38" s="181">
        <f t="shared" si="93"/>
        <v>0</v>
      </c>
      <c r="CG38" s="181">
        <f t="shared" si="94"/>
        <v>0</v>
      </c>
      <c r="CH38" s="181">
        <f t="shared" si="95"/>
        <v>0</v>
      </c>
      <c r="CL38" s="181">
        <f t="shared" si="96"/>
        <v>0</v>
      </c>
      <c r="CM38" s="181">
        <f t="shared" si="97"/>
        <v>0</v>
      </c>
      <c r="CN38" s="181">
        <f t="shared" si="98"/>
        <v>0</v>
      </c>
      <c r="CO38" s="181">
        <f t="shared" si="99"/>
        <v>0</v>
      </c>
      <c r="CP38" s="181">
        <f t="shared" si="100"/>
        <v>0</v>
      </c>
      <c r="CQ38" s="181">
        <f t="shared" si="101"/>
        <v>0</v>
      </c>
      <c r="CR38" s="181">
        <f t="shared" si="102"/>
        <v>0</v>
      </c>
      <c r="CS38" s="181">
        <f t="shared" si="103"/>
        <v>0</v>
      </c>
      <c r="CT38" s="181">
        <f t="shared" si="104"/>
        <v>0</v>
      </c>
      <c r="CU38" s="181">
        <f t="shared" si="105"/>
        <v>0</v>
      </c>
      <c r="CV38" s="181">
        <f t="shared" si="106"/>
        <v>0</v>
      </c>
      <c r="CW38" s="181">
        <f t="shared" si="107"/>
        <v>0</v>
      </c>
      <c r="CY38" s="181">
        <f t="shared" si="108"/>
        <v>1</v>
      </c>
      <c r="CZ38" s="181">
        <f t="shared" si="109"/>
        <v>1</v>
      </c>
      <c r="DA38" s="181">
        <f t="shared" si="109"/>
        <v>1</v>
      </c>
      <c r="DB38" s="181">
        <f t="shared" si="109"/>
        <v>1</v>
      </c>
      <c r="DC38" s="181">
        <f t="shared" si="109"/>
        <v>1</v>
      </c>
      <c r="DD38" s="181">
        <f t="shared" si="109"/>
        <v>1</v>
      </c>
      <c r="DE38" s="181">
        <f t="shared" si="109"/>
        <v>1</v>
      </c>
      <c r="DF38" s="181">
        <f t="shared" si="109"/>
        <v>1</v>
      </c>
      <c r="DG38" s="181">
        <f t="shared" si="109"/>
        <v>1</v>
      </c>
      <c r="DH38" s="181">
        <f t="shared" si="109"/>
        <v>1</v>
      </c>
      <c r="DI38" s="181">
        <f t="shared" si="109"/>
        <v>1</v>
      </c>
      <c r="DJ38" s="181">
        <f t="shared" si="109"/>
        <v>1</v>
      </c>
      <c r="DK38" s="181">
        <f t="shared" si="109"/>
        <v>1</v>
      </c>
    </row>
    <row r="39" spans="1:115" hidden="1" x14ac:dyDescent="0.2">
      <c r="A39" s="207"/>
      <c r="B39" s="207"/>
      <c r="C39" s="207"/>
      <c r="D39" s="208"/>
      <c r="E39" s="209"/>
      <c r="F39" s="210"/>
      <c r="G39" s="211"/>
      <c r="H39" s="210"/>
      <c r="I39" s="210"/>
      <c r="J39" s="211"/>
      <c r="K39" s="210"/>
      <c r="L39" s="210"/>
      <c r="M39" s="211"/>
      <c r="N39" s="210"/>
      <c r="O39" s="210"/>
      <c r="P39" s="211"/>
      <c r="Q39" s="210"/>
      <c r="R39" s="210"/>
      <c r="S39" s="211"/>
      <c r="T39" s="210"/>
      <c r="U39" s="210"/>
      <c r="V39" s="211"/>
      <c r="W39" s="210"/>
      <c r="X39" s="210"/>
      <c r="Y39" s="211"/>
      <c r="Z39" s="210"/>
      <c r="AA39" s="210"/>
      <c r="AB39" s="211"/>
      <c r="AC39" s="210"/>
      <c r="AD39" s="210"/>
      <c r="AE39" s="211"/>
      <c r="AF39" s="210"/>
      <c r="AG39" s="210"/>
      <c r="AH39" s="211"/>
      <c r="AI39" s="210"/>
      <c r="AJ39" s="210"/>
      <c r="AK39" s="211"/>
      <c r="AL39" s="210"/>
      <c r="AM39" s="210"/>
      <c r="AN39" s="211"/>
      <c r="AO39" s="208"/>
      <c r="AP39" s="208"/>
      <c r="AQ39" s="220">
        <f>IF(ISNA(HLOOKUP("o",$AY39:$CH$59,60-ROW(),0)),0,HLOOKUP("o",$AY39:$CH$59,60-ROW(),0))</f>
        <v>0</v>
      </c>
      <c r="AR39" s="220">
        <f t="shared" si="55"/>
        <v>0</v>
      </c>
      <c r="AS39" s="214">
        <f t="shared" si="56"/>
        <v>8</v>
      </c>
      <c r="AT39" s="215">
        <f t="shared" si="57"/>
        <v>0</v>
      </c>
      <c r="AW39" s="216">
        <f t="shared" si="58"/>
        <v>0</v>
      </c>
      <c r="AX39" s="215">
        <f t="shared" si="59"/>
        <v>-1</v>
      </c>
      <c r="AY39" s="181">
        <f t="shared" si="60"/>
        <v>0</v>
      </c>
      <c r="AZ39" s="181">
        <f t="shared" si="61"/>
        <v>0</v>
      </c>
      <c r="BA39" s="181">
        <f t="shared" si="62"/>
        <v>0</v>
      </c>
      <c r="BB39" s="181">
        <f t="shared" si="63"/>
        <v>0</v>
      </c>
      <c r="BC39" s="181">
        <f t="shared" si="64"/>
        <v>0</v>
      </c>
      <c r="BD39" s="181">
        <f t="shared" si="65"/>
        <v>0</v>
      </c>
      <c r="BE39" s="181">
        <f t="shared" si="66"/>
        <v>0</v>
      </c>
      <c r="BF39" s="181">
        <f t="shared" si="67"/>
        <v>0</v>
      </c>
      <c r="BG39" s="181">
        <f t="shared" si="68"/>
        <v>0</v>
      </c>
      <c r="BH39" s="181">
        <f t="shared" si="69"/>
        <v>0</v>
      </c>
      <c r="BI39" s="181">
        <f t="shared" si="70"/>
        <v>0</v>
      </c>
      <c r="BJ39" s="181">
        <f t="shared" si="71"/>
        <v>0</v>
      </c>
      <c r="BK39" s="181">
        <f t="shared" si="72"/>
        <v>0</v>
      </c>
      <c r="BL39" s="181">
        <f t="shared" si="73"/>
        <v>0</v>
      </c>
      <c r="BM39" s="181">
        <f t="shared" si="74"/>
        <v>0</v>
      </c>
      <c r="BN39" s="181">
        <f t="shared" si="75"/>
        <v>0</v>
      </c>
      <c r="BO39" s="181">
        <f t="shared" si="76"/>
        <v>0</v>
      </c>
      <c r="BP39" s="181">
        <f t="shared" si="77"/>
        <v>0</v>
      </c>
      <c r="BQ39" s="181">
        <f t="shared" si="78"/>
        <v>0</v>
      </c>
      <c r="BR39" s="181">
        <f t="shared" si="79"/>
        <v>0</v>
      </c>
      <c r="BS39" s="181">
        <f t="shared" si="80"/>
        <v>0</v>
      </c>
      <c r="BT39" s="181">
        <f t="shared" si="81"/>
        <v>0</v>
      </c>
      <c r="BU39" s="181">
        <f t="shared" si="82"/>
        <v>0</v>
      </c>
      <c r="BV39" s="181">
        <f t="shared" si="83"/>
        <v>0</v>
      </c>
      <c r="BW39" s="181">
        <f t="shared" si="84"/>
        <v>0</v>
      </c>
      <c r="BX39" s="181">
        <f t="shared" si="85"/>
        <v>0</v>
      </c>
      <c r="BY39" s="181">
        <f t="shared" si="86"/>
        <v>0</v>
      </c>
      <c r="BZ39" s="181">
        <f t="shared" si="87"/>
        <v>0</v>
      </c>
      <c r="CA39" s="181">
        <f t="shared" si="88"/>
        <v>0</v>
      </c>
      <c r="CB39" s="181">
        <f t="shared" si="89"/>
        <v>0</v>
      </c>
      <c r="CC39" s="181">
        <f t="shared" si="90"/>
        <v>0</v>
      </c>
      <c r="CD39" s="181">
        <f t="shared" si="91"/>
        <v>0</v>
      </c>
      <c r="CE39" s="181">
        <f t="shared" si="92"/>
        <v>0</v>
      </c>
      <c r="CF39" s="181">
        <f t="shared" si="93"/>
        <v>0</v>
      </c>
      <c r="CG39" s="181">
        <f t="shared" si="94"/>
        <v>0</v>
      </c>
      <c r="CH39" s="181">
        <f t="shared" si="95"/>
        <v>0</v>
      </c>
      <c r="CL39" s="181">
        <f t="shared" si="96"/>
        <v>0</v>
      </c>
      <c r="CM39" s="181">
        <f t="shared" si="97"/>
        <v>0</v>
      </c>
      <c r="CN39" s="181">
        <f t="shared" si="98"/>
        <v>0</v>
      </c>
      <c r="CO39" s="181">
        <f t="shared" si="99"/>
        <v>0</v>
      </c>
      <c r="CP39" s="181">
        <f t="shared" si="100"/>
        <v>0</v>
      </c>
      <c r="CQ39" s="181">
        <f t="shared" si="101"/>
        <v>0</v>
      </c>
      <c r="CR39" s="181">
        <f t="shared" si="102"/>
        <v>0</v>
      </c>
      <c r="CS39" s="181">
        <f t="shared" si="103"/>
        <v>0</v>
      </c>
      <c r="CT39" s="181">
        <f t="shared" si="104"/>
        <v>0</v>
      </c>
      <c r="CU39" s="181">
        <f t="shared" si="105"/>
        <v>0</v>
      </c>
      <c r="CV39" s="181">
        <f t="shared" si="106"/>
        <v>0</v>
      </c>
      <c r="CW39" s="181">
        <f t="shared" si="107"/>
        <v>0</v>
      </c>
      <c r="CY39" s="181">
        <f t="shared" si="108"/>
        <v>1</v>
      </c>
      <c r="CZ39" s="181">
        <f t="shared" si="109"/>
        <v>1</v>
      </c>
      <c r="DA39" s="181">
        <f t="shared" si="109"/>
        <v>1</v>
      </c>
      <c r="DB39" s="181">
        <f t="shared" si="109"/>
        <v>1</v>
      </c>
      <c r="DC39" s="181">
        <f t="shared" si="109"/>
        <v>1</v>
      </c>
      <c r="DD39" s="181">
        <f t="shared" si="109"/>
        <v>1</v>
      </c>
      <c r="DE39" s="181">
        <f t="shared" si="109"/>
        <v>1</v>
      </c>
      <c r="DF39" s="181">
        <f t="shared" si="109"/>
        <v>1</v>
      </c>
      <c r="DG39" s="181">
        <f t="shared" si="109"/>
        <v>1</v>
      </c>
      <c r="DH39" s="181">
        <f t="shared" si="109"/>
        <v>1</v>
      </c>
      <c r="DI39" s="181">
        <f t="shared" si="109"/>
        <v>1</v>
      </c>
      <c r="DJ39" s="181">
        <f t="shared" si="109"/>
        <v>1</v>
      </c>
      <c r="DK39" s="181">
        <f t="shared" si="109"/>
        <v>1</v>
      </c>
    </row>
    <row r="40" spans="1:115" hidden="1" x14ac:dyDescent="0.2">
      <c r="A40" s="207"/>
      <c r="B40" s="207"/>
      <c r="C40" s="207"/>
      <c r="D40" s="208"/>
      <c r="E40" s="209"/>
      <c r="F40" s="210"/>
      <c r="G40" s="211"/>
      <c r="H40" s="210"/>
      <c r="I40" s="210"/>
      <c r="J40" s="211"/>
      <c r="K40" s="210"/>
      <c r="L40" s="210"/>
      <c r="M40" s="211"/>
      <c r="N40" s="210"/>
      <c r="O40" s="210"/>
      <c r="P40" s="211"/>
      <c r="Q40" s="210"/>
      <c r="R40" s="210"/>
      <c r="S40" s="211"/>
      <c r="T40" s="210"/>
      <c r="U40" s="210"/>
      <c r="V40" s="211"/>
      <c r="W40" s="210"/>
      <c r="X40" s="210"/>
      <c r="Y40" s="211"/>
      <c r="Z40" s="210"/>
      <c r="AA40" s="210"/>
      <c r="AB40" s="211"/>
      <c r="AC40" s="210"/>
      <c r="AD40" s="210"/>
      <c r="AE40" s="211"/>
      <c r="AF40" s="210"/>
      <c r="AG40" s="210"/>
      <c r="AH40" s="211"/>
      <c r="AI40" s="210"/>
      <c r="AJ40" s="210"/>
      <c r="AK40" s="211"/>
      <c r="AL40" s="210"/>
      <c r="AM40" s="210"/>
      <c r="AN40" s="211"/>
      <c r="AO40" s="208"/>
      <c r="AP40" s="208"/>
      <c r="AQ40" s="220">
        <f>IF(ISNA(HLOOKUP("o",$AY40:$CH$59,60-ROW(),0)),0,HLOOKUP("o",$AY40:$CH$59,60-ROW(),0))</f>
        <v>0</v>
      </c>
      <c r="AR40" s="220">
        <f t="shared" si="55"/>
        <v>0</v>
      </c>
      <c r="AS40" s="214">
        <f t="shared" si="56"/>
        <v>8</v>
      </c>
      <c r="AT40" s="215">
        <f t="shared" si="57"/>
        <v>0</v>
      </c>
      <c r="AW40" s="216">
        <f t="shared" si="58"/>
        <v>0</v>
      </c>
      <c r="AX40" s="215">
        <f t="shared" si="59"/>
        <v>-1</v>
      </c>
      <c r="AY40" s="181">
        <f t="shared" si="60"/>
        <v>0</v>
      </c>
      <c r="AZ40" s="181">
        <f t="shared" si="61"/>
        <v>0</v>
      </c>
      <c r="BA40" s="181">
        <f t="shared" si="62"/>
        <v>0</v>
      </c>
      <c r="BB40" s="181">
        <f t="shared" si="63"/>
        <v>0</v>
      </c>
      <c r="BC40" s="181">
        <f t="shared" si="64"/>
        <v>0</v>
      </c>
      <c r="BD40" s="181">
        <f t="shared" si="65"/>
        <v>0</v>
      </c>
      <c r="BE40" s="181">
        <f t="shared" si="66"/>
        <v>0</v>
      </c>
      <c r="BF40" s="181">
        <f t="shared" si="67"/>
        <v>0</v>
      </c>
      <c r="BG40" s="181">
        <f t="shared" si="68"/>
        <v>0</v>
      </c>
      <c r="BH40" s="181">
        <f t="shared" si="69"/>
        <v>0</v>
      </c>
      <c r="BI40" s="181">
        <f t="shared" si="70"/>
        <v>0</v>
      </c>
      <c r="BJ40" s="181">
        <f t="shared" si="71"/>
        <v>0</v>
      </c>
      <c r="BK40" s="181">
        <f t="shared" si="72"/>
        <v>0</v>
      </c>
      <c r="BL40" s="181">
        <f t="shared" si="73"/>
        <v>0</v>
      </c>
      <c r="BM40" s="181">
        <f t="shared" si="74"/>
        <v>0</v>
      </c>
      <c r="BN40" s="181">
        <f t="shared" si="75"/>
        <v>0</v>
      </c>
      <c r="BO40" s="181">
        <f t="shared" si="76"/>
        <v>0</v>
      </c>
      <c r="BP40" s="181">
        <f t="shared" si="77"/>
        <v>0</v>
      </c>
      <c r="BQ40" s="181">
        <f t="shared" si="78"/>
        <v>0</v>
      </c>
      <c r="BR40" s="181">
        <f t="shared" si="79"/>
        <v>0</v>
      </c>
      <c r="BS40" s="181">
        <f t="shared" si="80"/>
        <v>0</v>
      </c>
      <c r="BT40" s="181">
        <f t="shared" si="81"/>
        <v>0</v>
      </c>
      <c r="BU40" s="181">
        <f t="shared" si="82"/>
        <v>0</v>
      </c>
      <c r="BV40" s="181">
        <f t="shared" si="83"/>
        <v>0</v>
      </c>
      <c r="BW40" s="181">
        <f t="shared" si="84"/>
        <v>0</v>
      </c>
      <c r="BX40" s="181">
        <f t="shared" si="85"/>
        <v>0</v>
      </c>
      <c r="BY40" s="181">
        <f t="shared" si="86"/>
        <v>0</v>
      </c>
      <c r="BZ40" s="181">
        <f t="shared" si="87"/>
        <v>0</v>
      </c>
      <c r="CA40" s="181">
        <f t="shared" si="88"/>
        <v>0</v>
      </c>
      <c r="CB40" s="181">
        <f t="shared" si="89"/>
        <v>0</v>
      </c>
      <c r="CC40" s="181">
        <f t="shared" si="90"/>
        <v>0</v>
      </c>
      <c r="CD40" s="181">
        <f t="shared" si="91"/>
        <v>0</v>
      </c>
      <c r="CE40" s="181">
        <f t="shared" si="92"/>
        <v>0</v>
      </c>
      <c r="CF40" s="181">
        <f t="shared" si="93"/>
        <v>0</v>
      </c>
      <c r="CG40" s="181">
        <f t="shared" si="94"/>
        <v>0</v>
      </c>
      <c r="CH40" s="181">
        <f t="shared" si="95"/>
        <v>0</v>
      </c>
      <c r="CL40" s="181">
        <f t="shared" si="96"/>
        <v>0</v>
      </c>
      <c r="CM40" s="181">
        <f t="shared" si="97"/>
        <v>0</v>
      </c>
      <c r="CN40" s="181">
        <f t="shared" si="98"/>
        <v>0</v>
      </c>
      <c r="CO40" s="181">
        <f t="shared" si="99"/>
        <v>0</v>
      </c>
      <c r="CP40" s="181">
        <f t="shared" si="100"/>
        <v>0</v>
      </c>
      <c r="CQ40" s="181">
        <f t="shared" si="101"/>
        <v>0</v>
      </c>
      <c r="CR40" s="181">
        <f t="shared" si="102"/>
        <v>0</v>
      </c>
      <c r="CS40" s="181">
        <f t="shared" si="103"/>
        <v>0</v>
      </c>
      <c r="CT40" s="181">
        <f t="shared" si="104"/>
        <v>0</v>
      </c>
      <c r="CU40" s="181">
        <f t="shared" si="105"/>
        <v>0</v>
      </c>
      <c r="CV40" s="181">
        <f t="shared" si="106"/>
        <v>0</v>
      </c>
      <c r="CW40" s="181">
        <f t="shared" si="107"/>
        <v>0</v>
      </c>
      <c r="CY40" s="181">
        <f t="shared" si="108"/>
        <v>1</v>
      </c>
      <c r="CZ40" s="181">
        <f t="shared" si="109"/>
        <v>1</v>
      </c>
      <c r="DA40" s="181">
        <f t="shared" si="109"/>
        <v>1</v>
      </c>
      <c r="DB40" s="181">
        <f t="shared" si="109"/>
        <v>1</v>
      </c>
      <c r="DC40" s="181">
        <f t="shared" si="109"/>
        <v>1</v>
      </c>
      <c r="DD40" s="181">
        <f t="shared" si="109"/>
        <v>1</v>
      </c>
      <c r="DE40" s="181">
        <f t="shared" si="109"/>
        <v>1</v>
      </c>
      <c r="DF40" s="181">
        <f t="shared" si="109"/>
        <v>1</v>
      </c>
      <c r="DG40" s="181">
        <f t="shared" si="109"/>
        <v>1</v>
      </c>
      <c r="DH40" s="181">
        <f t="shared" si="109"/>
        <v>1</v>
      </c>
      <c r="DI40" s="181">
        <f t="shared" si="109"/>
        <v>1</v>
      </c>
      <c r="DJ40" s="181">
        <f t="shared" si="109"/>
        <v>1</v>
      </c>
      <c r="DK40" s="181">
        <f t="shared" si="109"/>
        <v>1</v>
      </c>
    </row>
    <row r="41" spans="1:115" hidden="1" x14ac:dyDescent="0.2">
      <c r="A41" s="207"/>
      <c r="B41" s="207"/>
      <c r="C41" s="207"/>
      <c r="D41" s="208"/>
      <c r="E41" s="209"/>
      <c r="F41" s="210"/>
      <c r="G41" s="211"/>
      <c r="H41" s="210"/>
      <c r="I41" s="210"/>
      <c r="J41" s="211"/>
      <c r="K41" s="210"/>
      <c r="L41" s="210"/>
      <c r="M41" s="211"/>
      <c r="N41" s="210"/>
      <c r="O41" s="210"/>
      <c r="P41" s="211"/>
      <c r="Q41" s="210"/>
      <c r="R41" s="210"/>
      <c r="S41" s="211"/>
      <c r="T41" s="210"/>
      <c r="U41" s="210"/>
      <c r="V41" s="211"/>
      <c r="W41" s="210"/>
      <c r="X41" s="210"/>
      <c r="Y41" s="211"/>
      <c r="Z41" s="210"/>
      <c r="AA41" s="210"/>
      <c r="AB41" s="211"/>
      <c r="AC41" s="210"/>
      <c r="AD41" s="210"/>
      <c r="AE41" s="211"/>
      <c r="AF41" s="210"/>
      <c r="AG41" s="210"/>
      <c r="AH41" s="211"/>
      <c r="AI41" s="210"/>
      <c r="AJ41" s="210"/>
      <c r="AK41" s="211"/>
      <c r="AL41" s="210"/>
      <c r="AM41" s="210"/>
      <c r="AN41" s="211"/>
      <c r="AO41" s="208"/>
      <c r="AP41" s="208"/>
      <c r="AQ41" s="220">
        <f>IF(ISNA(HLOOKUP("o",$AY41:$CH$59,60-ROW(),0)),0,HLOOKUP("o",$AY41:$CH$59,60-ROW(),0))</f>
        <v>0</v>
      </c>
      <c r="AR41" s="220">
        <f t="shared" si="55"/>
        <v>0</v>
      </c>
      <c r="AS41" s="214">
        <f t="shared" si="56"/>
        <v>8</v>
      </c>
      <c r="AT41" s="215">
        <f t="shared" si="57"/>
        <v>0</v>
      </c>
      <c r="AW41" s="216">
        <f t="shared" si="58"/>
        <v>0</v>
      </c>
      <c r="AX41" s="215">
        <f t="shared" si="59"/>
        <v>-1</v>
      </c>
      <c r="AY41" s="181">
        <f t="shared" si="60"/>
        <v>0</v>
      </c>
      <c r="AZ41" s="181">
        <f t="shared" si="61"/>
        <v>0</v>
      </c>
      <c r="BA41" s="181">
        <f t="shared" si="62"/>
        <v>0</v>
      </c>
      <c r="BB41" s="181">
        <f t="shared" si="63"/>
        <v>0</v>
      </c>
      <c r="BC41" s="181">
        <f t="shared" si="64"/>
        <v>0</v>
      </c>
      <c r="BD41" s="181">
        <f t="shared" si="65"/>
        <v>0</v>
      </c>
      <c r="BE41" s="181">
        <f t="shared" si="66"/>
        <v>0</v>
      </c>
      <c r="BF41" s="181">
        <f t="shared" si="67"/>
        <v>0</v>
      </c>
      <c r="BG41" s="181">
        <f t="shared" si="68"/>
        <v>0</v>
      </c>
      <c r="BH41" s="181">
        <f t="shared" si="69"/>
        <v>0</v>
      </c>
      <c r="BI41" s="181">
        <f t="shared" si="70"/>
        <v>0</v>
      </c>
      <c r="BJ41" s="181">
        <f t="shared" si="71"/>
        <v>0</v>
      </c>
      <c r="BK41" s="181">
        <f t="shared" si="72"/>
        <v>0</v>
      </c>
      <c r="BL41" s="181">
        <f t="shared" si="73"/>
        <v>0</v>
      </c>
      <c r="BM41" s="181">
        <f t="shared" si="74"/>
        <v>0</v>
      </c>
      <c r="BN41" s="181">
        <f t="shared" si="75"/>
        <v>0</v>
      </c>
      <c r="BO41" s="181">
        <f t="shared" si="76"/>
        <v>0</v>
      </c>
      <c r="BP41" s="181">
        <f t="shared" si="77"/>
        <v>0</v>
      </c>
      <c r="BQ41" s="181">
        <f t="shared" si="78"/>
        <v>0</v>
      </c>
      <c r="BR41" s="181">
        <f t="shared" si="79"/>
        <v>0</v>
      </c>
      <c r="BS41" s="181">
        <f t="shared" si="80"/>
        <v>0</v>
      </c>
      <c r="BT41" s="181">
        <f t="shared" si="81"/>
        <v>0</v>
      </c>
      <c r="BU41" s="181">
        <f t="shared" si="82"/>
        <v>0</v>
      </c>
      <c r="BV41" s="181">
        <f t="shared" si="83"/>
        <v>0</v>
      </c>
      <c r="BW41" s="181">
        <f t="shared" si="84"/>
        <v>0</v>
      </c>
      <c r="BX41" s="181">
        <f t="shared" si="85"/>
        <v>0</v>
      </c>
      <c r="BY41" s="181">
        <f t="shared" si="86"/>
        <v>0</v>
      </c>
      <c r="BZ41" s="181">
        <f t="shared" si="87"/>
        <v>0</v>
      </c>
      <c r="CA41" s="181">
        <f t="shared" si="88"/>
        <v>0</v>
      </c>
      <c r="CB41" s="181">
        <f t="shared" si="89"/>
        <v>0</v>
      </c>
      <c r="CC41" s="181">
        <f t="shared" si="90"/>
        <v>0</v>
      </c>
      <c r="CD41" s="181">
        <f t="shared" si="91"/>
        <v>0</v>
      </c>
      <c r="CE41" s="181">
        <f t="shared" si="92"/>
        <v>0</v>
      </c>
      <c r="CF41" s="181">
        <f t="shared" si="93"/>
        <v>0</v>
      </c>
      <c r="CG41" s="181">
        <f t="shared" si="94"/>
        <v>0</v>
      </c>
      <c r="CH41" s="181">
        <f t="shared" si="95"/>
        <v>0</v>
      </c>
      <c r="CL41" s="181">
        <f t="shared" si="96"/>
        <v>0</v>
      </c>
      <c r="CM41" s="181">
        <f t="shared" si="97"/>
        <v>0</v>
      </c>
      <c r="CN41" s="181">
        <f t="shared" si="98"/>
        <v>0</v>
      </c>
      <c r="CO41" s="181">
        <f t="shared" si="99"/>
        <v>0</v>
      </c>
      <c r="CP41" s="181">
        <f t="shared" si="100"/>
        <v>0</v>
      </c>
      <c r="CQ41" s="181">
        <f t="shared" si="101"/>
        <v>0</v>
      </c>
      <c r="CR41" s="181">
        <f t="shared" si="102"/>
        <v>0</v>
      </c>
      <c r="CS41" s="181">
        <f t="shared" si="103"/>
        <v>0</v>
      </c>
      <c r="CT41" s="181">
        <f t="shared" si="104"/>
        <v>0</v>
      </c>
      <c r="CU41" s="181">
        <f t="shared" si="105"/>
        <v>0</v>
      </c>
      <c r="CV41" s="181">
        <f t="shared" si="106"/>
        <v>0</v>
      </c>
      <c r="CW41" s="181">
        <f t="shared" si="107"/>
        <v>0</v>
      </c>
      <c r="CY41" s="181">
        <f t="shared" si="108"/>
        <v>1</v>
      </c>
      <c r="CZ41" s="181">
        <f t="shared" si="109"/>
        <v>1</v>
      </c>
      <c r="DA41" s="181">
        <f t="shared" si="109"/>
        <v>1</v>
      </c>
      <c r="DB41" s="181">
        <f t="shared" si="109"/>
        <v>1</v>
      </c>
      <c r="DC41" s="181">
        <f t="shared" si="109"/>
        <v>1</v>
      </c>
      <c r="DD41" s="181">
        <f t="shared" si="109"/>
        <v>1</v>
      </c>
      <c r="DE41" s="181">
        <f t="shared" si="109"/>
        <v>1</v>
      </c>
      <c r="DF41" s="181">
        <f t="shared" si="109"/>
        <v>1</v>
      </c>
      <c r="DG41" s="181">
        <f t="shared" si="109"/>
        <v>1</v>
      </c>
      <c r="DH41" s="181">
        <f t="shared" si="109"/>
        <v>1</v>
      </c>
      <c r="DI41" s="181">
        <f t="shared" si="109"/>
        <v>1</v>
      </c>
      <c r="DJ41" s="181">
        <f t="shared" si="109"/>
        <v>1</v>
      </c>
      <c r="DK41" s="181">
        <f t="shared" si="109"/>
        <v>1</v>
      </c>
    </row>
    <row r="42" spans="1:115" hidden="1" x14ac:dyDescent="0.2">
      <c r="A42" s="207"/>
      <c r="B42" s="207"/>
      <c r="C42" s="207"/>
      <c r="D42" s="208"/>
      <c r="E42" s="209"/>
      <c r="F42" s="210"/>
      <c r="G42" s="211"/>
      <c r="H42" s="210"/>
      <c r="I42" s="210"/>
      <c r="J42" s="211"/>
      <c r="K42" s="210"/>
      <c r="L42" s="210"/>
      <c r="M42" s="211"/>
      <c r="N42" s="210"/>
      <c r="O42" s="210"/>
      <c r="P42" s="211"/>
      <c r="Q42" s="210"/>
      <c r="R42" s="210"/>
      <c r="S42" s="211"/>
      <c r="T42" s="210"/>
      <c r="U42" s="210"/>
      <c r="V42" s="211"/>
      <c r="W42" s="210"/>
      <c r="X42" s="210"/>
      <c r="Y42" s="211"/>
      <c r="Z42" s="210"/>
      <c r="AA42" s="210"/>
      <c r="AB42" s="211"/>
      <c r="AC42" s="210"/>
      <c r="AD42" s="210"/>
      <c r="AE42" s="211"/>
      <c r="AF42" s="210"/>
      <c r="AG42" s="210"/>
      <c r="AH42" s="211"/>
      <c r="AI42" s="210"/>
      <c r="AJ42" s="210"/>
      <c r="AK42" s="211"/>
      <c r="AL42" s="210"/>
      <c r="AM42" s="210"/>
      <c r="AN42" s="211"/>
      <c r="AO42" s="208"/>
      <c r="AP42" s="208"/>
      <c r="AQ42" s="220">
        <f>IF(ISNA(HLOOKUP("o",$AY42:$CH$59,60-ROW(),0)),0,HLOOKUP("o",$AY42:$CH$59,60-ROW(),0))</f>
        <v>0</v>
      </c>
      <c r="AR42" s="220">
        <f t="shared" si="55"/>
        <v>0</v>
      </c>
      <c r="AS42" s="214">
        <f t="shared" si="56"/>
        <v>8</v>
      </c>
      <c r="AT42" s="215">
        <f t="shared" si="57"/>
        <v>0</v>
      </c>
      <c r="AW42" s="216">
        <f t="shared" si="58"/>
        <v>0</v>
      </c>
      <c r="AX42" s="215">
        <f t="shared" si="59"/>
        <v>-1</v>
      </c>
      <c r="AY42" s="181">
        <f t="shared" si="60"/>
        <v>0</v>
      </c>
      <c r="AZ42" s="181">
        <f t="shared" si="61"/>
        <v>0</v>
      </c>
      <c r="BA42" s="181">
        <f t="shared" si="62"/>
        <v>0</v>
      </c>
      <c r="BB42" s="181">
        <f t="shared" si="63"/>
        <v>0</v>
      </c>
      <c r="BC42" s="181">
        <f t="shared" si="64"/>
        <v>0</v>
      </c>
      <c r="BD42" s="181">
        <f t="shared" si="65"/>
        <v>0</v>
      </c>
      <c r="BE42" s="181">
        <f t="shared" si="66"/>
        <v>0</v>
      </c>
      <c r="BF42" s="181">
        <f t="shared" si="67"/>
        <v>0</v>
      </c>
      <c r="BG42" s="181">
        <f t="shared" si="68"/>
        <v>0</v>
      </c>
      <c r="BH42" s="181">
        <f t="shared" si="69"/>
        <v>0</v>
      </c>
      <c r="BI42" s="181">
        <f t="shared" si="70"/>
        <v>0</v>
      </c>
      <c r="BJ42" s="181">
        <f t="shared" si="71"/>
        <v>0</v>
      </c>
      <c r="BK42" s="181">
        <f t="shared" si="72"/>
        <v>0</v>
      </c>
      <c r="BL42" s="181">
        <f t="shared" si="73"/>
        <v>0</v>
      </c>
      <c r="BM42" s="181">
        <f t="shared" si="74"/>
        <v>0</v>
      </c>
      <c r="BN42" s="181">
        <f t="shared" si="75"/>
        <v>0</v>
      </c>
      <c r="BO42" s="181">
        <f t="shared" si="76"/>
        <v>0</v>
      </c>
      <c r="BP42" s="181">
        <f t="shared" si="77"/>
        <v>0</v>
      </c>
      <c r="BQ42" s="181">
        <f t="shared" si="78"/>
        <v>0</v>
      </c>
      <c r="BR42" s="181">
        <f t="shared" si="79"/>
        <v>0</v>
      </c>
      <c r="BS42" s="181">
        <f t="shared" si="80"/>
        <v>0</v>
      </c>
      <c r="BT42" s="181">
        <f t="shared" si="81"/>
        <v>0</v>
      </c>
      <c r="BU42" s="181">
        <f t="shared" si="82"/>
        <v>0</v>
      </c>
      <c r="BV42" s="181">
        <f t="shared" si="83"/>
        <v>0</v>
      </c>
      <c r="BW42" s="181">
        <f t="shared" si="84"/>
        <v>0</v>
      </c>
      <c r="BX42" s="181">
        <f t="shared" si="85"/>
        <v>0</v>
      </c>
      <c r="BY42" s="181">
        <f t="shared" si="86"/>
        <v>0</v>
      </c>
      <c r="BZ42" s="181">
        <f t="shared" si="87"/>
        <v>0</v>
      </c>
      <c r="CA42" s="181">
        <f t="shared" si="88"/>
        <v>0</v>
      </c>
      <c r="CB42" s="181">
        <f t="shared" si="89"/>
        <v>0</v>
      </c>
      <c r="CC42" s="181">
        <f t="shared" si="90"/>
        <v>0</v>
      </c>
      <c r="CD42" s="181">
        <f t="shared" si="91"/>
        <v>0</v>
      </c>
      <c r="CE42" s="181">
        <f t="shared" si="92"/>
        <v>0</v>
      </c>
      <c r="CF42" s="181">
        <f t="shared" si="93"/>
        <v>0</v>
      </c>
      <c r="CG42" s="181">
        <f t="shared" si="94"/>
        <v>0</v>
      </c>
      <c r="CH42" s="181">
        <f t="shared" si="95"/>
        <v>0</v>
      </c>
      <c r="CL42" s="181">
        <f t="shared" si="96"/>
        <v>0</v>
      </c>
      <c r="CM42" s="181">
        <f t="shared" si="97"/>
        <v>0</v>
      </c>
      <c r="CN42" s="181">
        <f t="shared" si="98"/>
        <v>0</v>
      </c>
      <c r="CO42" s="181">
        <f t="shared" si="99"/>
        <v>0</v>
      </c>
      <c r="CP42" s="181">
        <f t="shared" si="100"/>
        <v>0</v>
      </c>
      <c r="CQ42" s="181">
        <f t="shared" si="101"/>
        <v>0</v>
      </c>
      <c r="CR42" s="181">
        <f t="shared" si="102"/>
        <v>0</v>
      </c>
      <c r="CS42" s="181">
        <f t="shared" si="103"/>
        <v>0</v>
      </c>
      <c r="CT42" s="181">
        <f t="shared" si="104"/>
        <v>0</v>
      </c>
      <c r="CU42" s="181">
        <f t="shared" si="105"/>
        <v>0</v>
      </c>
      <c r="CV42" s="181">
        <f t="shared" si="106"/>
        <v>0</v>
      </c>
      <c r="CW42" s="181">
        <f t="shared" si="107"/>
        <v>0</v>
      </c>
      <c r="CY42" s="181">
        <f t="shared" si="108"/>
        <v>1</v>
      </c>
      <c r="CZ42" s="181">
        <f t="shared" si="109"/>
        <v>1</v>
      </c>
      <c r="DA42" s="181">
        <f t="shared" si="109"/>
        <v>1</v>
      </c>
      <c r="DB42" s="181">
        <f t="shared" si="109"/>
        <v>1</v>
      </c>
      <c r="DC42" s="181">
        <f t="shared" si="109"/>
        <v>1</v>
      </c>
      <c r="DD42" s="181">
        <f t="shared" si="109"/>
        <v>1</v>
      </c>
      <c r="DE42" s="181">
        <f t="shared" si="109"/>
        <v>1</v>
      </c>
      <c r="DF42" s="181">
        <f t="shared" si="109"/>
        <v>1</v>
      </c>
      <c r="DG42" s="181">
        <f t="shared" si="109"/>
        <v>1</v>
      </c>
      <c r="DH42" s="181">
        <f t="shared" si="109"/>
        <v>1</v>
      </c>
      <c r="DI42" s="181">
        <f t="shared" si="109"/>
        <v>1</v>
      </c>
      <c r="DJ42" s="181">
        <f t="shared" si="109"/>
        <v>1</v>
      </c>
      <c r="DK42" s="181">
        <f t="shared" si="109"/>
        <v>1</v>
      </c>
    </row>
    <row r="43" spans="1:115" hidden="1" x14ac:dyDescent="0.2">
      <c r="A43" s="207"/>
      <c r="B43" s="207"/>
      <c r="C43" s="207"/>
      <c r="D43" s="208"/>
      <c r="E43" s="209"/>
      <c r="F43" s="210"/>
      <c r="G43" s="211"/>
      <c r="H43" s="210"/>
      <c r="I43" s="210"/>
      <c r="J43" s="211"/>
      <c r="K43" s="210"/>
      <c r="L43" s="210"/>
      <c r="M43" s="211"/>
      <c r="N43" s="210"/>
      <c r="O43" s="210"/>
      <c r="P43" s="211"/>
      <c r="Q43" s="210"/>
      <c r="R43" s="210"/>
      <c r="S43" s="211"/>
      <c r="T43" s="210"/>
      <c r="U43" s="210"/>
      <c r="V43" s="211"/>
      <c r="W43" s="210"/>
      <c r="X43" s="210"/>
      <c r="Y43" s="211"/>
      <c r="Z43" s="210"/>
      <c r="AA43" s="210"/>
      <c r="AB43" s="211"/>
      <c r="AC43" s="210"/>
      <c r="AD43" s="210"/>
      <c r="AE43" s="211"/>
      <c r="AF43" s="210"/>
      <c r="AG43" s="210"/>
      <c r="AH43" s="211"/>
      <c r="AI43" s="210"/>
      <c r="AJ43" s="210"/>
      <c r="AK43" s="211"/>
      <c r="AL43" s="210"/>
      <c r="AM43" s="210"/>
      <c r="AN43" s="211"/>
      <c r="AO43" s="208"/>
      <c r="AP43" s="208"/>
      <c r="AQ43" s="220">
        <f>IF(ISNA(HLOOKUP("o",$AY43:$CH$59,60-ROW(),0)),0,HLOOKUP("o",$AY43:$CH$59,60-ROW(),0))</f>
        <v>0</v>
      </c>
      <c r="AR43" s="220">
        <f t="shared" si="55"/>
        <v>0</v>
      </c>
      <c r="AS43" s="214">
        <f t="shared" si="56"/>
        <v>8</v>
      </c>
      <c r="AT43" s="215">
        <f t="shared" si="57"/>
        <v>0</v>
      </c>
      <c r="AW43" s="216">
        <f t="shared" si="58"/>
        <v>0</v>
      </c>
      <c r="AX43" s="215">
        <f t="shared" si="59"/>
        <v>-1</v>
      </c>
      <c r="AY43" s="181">
        <f t="shared" si="60"/>
        <v>0</v>
      </c>
      <c r="AZ43" s="181">
        <f t="shared" si="61"/>
        <v>0</v>
      </c>
      <c r="BA43" s="181">
        <f t="shared" si="62"/>
        <v>0</v>
      </c>
      <c r="BB43" s="181">
        <f t="shared" si="63"/>
        <v>0</v>
      </c>
      <c r="BC43" s="181">
        <f t="shared" si="64"/>
        <v>0</v>
      </c>
      <c r="BD43" s="181">
        <f t="shared" si="65"/>
        <v>0</v>
      </c>
      <c r="BE43" s="181">
        <f t="shared" si="66"/>
        <v>0</v>
      </c>
      <c r="BF43" s="181">
        <f t="shared" si="67"/>
        <v>0</v>
      </c>
      <c r="BG43" s="181">
        <f t="shared" si="68"/>
        <v>0</v>
      </c>
      <c r="BH43" s="181">
        <f t="shared" si="69"/>
        <v>0</v>
      </c>
      <c r="BI43" s="181">
        <f t="shared" si="70"/>
        <v>0</v>
      </c>
      <c r="BJ43" s="181">
        <f t="shared" si="71"/>
        <v>0</v>
      </c>
      <c r="BK43" s="181">
        <f t="shared" si="72"/>
        <v>0</v>
      </c>
      <c r="BL43" s="181">
        <f t="shared" si="73"/>
        <v>0</v>
      </c>
      <c r="BM43" s="181">
        <f t="shared" si="74"/>
        <v>0</v>
      </c>
      <c r="BN43" s="181">
        <f t="shared" si="75"/>
        <v>0</v>
      </c>
      <c r="BO43" s="181">
        <f t="shared" si="76"/>
        <v>0</v>
      </c>
      <c r="BP43" s="181">
        <f t="shared" si="77"/>
        <v>0</v>
      </c>
      <c r="BQ43" s="181">
        <f t="shared" si="78"/>
        <v>0</v>
      </c>
      <c r="BR43" s="181">
        <f t="shared" si="79"/>
        <v>0</v>
      </c>
      <c r="BS43" s="181">
        <f t="shared" si="80"/>
        <v>0</v>
      </c>
      <c r="BT43" s="181">
        <f t="shared" si="81"/>
        <v>0</v>
      </c>
      <c r="BU43" s="181">
        <f t="shared" si="82"/>
        <v>0</v>
      </c>
      <c r="BV43" s="181">
        <f t="shared" si="83"/>
        <v>0</v>
      </c>
      <c r="BW43" s="181">
        <f t="shared" si="84"/>
        <v>0</v>
      </c>
      <c r="BX43" s="181">
        <f t="shared" si="85"/>
        <v>0</v>
      </c>
      <c r="BY43" s="181">
        <f t="shared" si="86"/>
        <v>0</v>
      </c>
      <c r="BZ43" s="181">
        <f t="shared" si="87"/>
        <v>0</v>
      </c>
      <c r="CA43" s="181">
        <f t="shared" si="88"/>
        <v>0</v>
      </c>
      <c r="CB43" s="181">
        <f t="shared" si="89"/>
        <v>0</v>
      </c>
      <c r="CC43" s="181">
        <f t="shared" si="90"/>
        <v>0</v>
      </c>
      <c r="CD43" s="181">
        <f t="shared" si="91"/>
        <v>0</v>
      </c>
      <c r="CE43" s="181">
        <f t="shared" si="92"/>
        <v>0</v>
      </c>
      <c r="CF43" s="181">
        <f t="shared" si="93"/>
        <v>0</v>
      </c>
      <c r="CG43" s="181">
        <f t="shared" si="94"/>
        <v>0</v>
      </c>
      <c r="CH43" s="181">
        <f t="shared" si="95"/>
        <v>0</v>
      </c>
      <c r="CL43" s="181">
        <f t="shared" si="96"/>
        <v>0</v>
      </c>
      <c r="CM43" s="181">
        <f t="shared" si="97"/>
        <v>0</v>
      </c>
      <c r="CN43" s="181">
        <f t="shared" si="98"/>
        <v>0</v>
      </c>
      <c r="CO43" s="181">
        <f t="shared" si="99"/>
        <v>0</v>
      </c>
      <c r="CP43" s="181">
        <f t="shared" si="100"/>
        <v>0</v>
      </c>
      <c r="CQ43" s="181">
        <f t="shared" si="101"/>
        <v>0</v>
      </c>
      <c r="CR43" s="181">
        <f t="shared" si="102"/>
        <v>0</v>
      </c>
      <c r="CS43" s="181">
        <f t="shared" si="103"/>
        <v>0</v>
      </c>
      <c r="CT43" s="181">
        <f t="shared" si="104"/>
        <v>0</v>
      </c>
      <c r="CU43" s="181">
        <f t="shared" si="105"/>
        <v>0</v>
      </c>
      <c r="CV43" s="181">
        <f t="shared" si="106"/>
        <v>0</v>
      </c>
      <c r="CW43" s="181">
        <f t="shared" si="107"/>
        <v>0</v>
      </c>
      <c r="CY43" s="181">
        <f t="shared" si="108"/>
        <v>1</v>
      </c>
      <c r="CZ43" s="181">
        <f t="shared" si="109"/>
        <v>1</v>
      </c>
      <c r="DA43" s="181">
        <f t="shared" si="109"/>
        <v>1</v>
      </c>
      <c r="DB43" s="181">
        <f t="shared" si="109"/>
        <v>1</v>
      </c>
      <c r="DC43" s="181">
        <f t="shared" si="109"/>
        <v>1</v>
      </c>
      <c r="DD43" s="181">
        <f t="shared" si="109"/>
        <v>1</v>
      </c>
      <c r="DE43" s="181">
        <f t="shared" si="109"/>
        <v>1</v>
      </c>
      <c r="DF43" s="181">
        <f t="shared" si="109"/>
        <v>1</v>
      </c>
      <c r="DG43" s="181">
        <f t="shared" si="109"/>
        <v>1</v>
      </c>
      <c r="DH43" s="181">
        <f t="shared" si="109"/>
        <v>1</v>
      </c>
      <c r="DI43" s="181">
        <f t="shared" si="109"/>
        <v>1</v>
      </c>
      <c r="DJ43" s="181">
        <f t="shared" si="109"/>
        <v>1</v>
      </c>
      <c r="DK43" s="181">
        <f t="shared" si="109"/>
        <v>1</v>
      </c>
    </row>
    <row r="44" spans="1:115" hidden="1" x14ac:dyDescent="0.2">
      <c r="A44" s="207"/>
      <c r="B44" s="207"/>
      <c r="C44" s="207"/>
      <c r="D44" s="208"/>
      <c r="E44" s="209"/>
      <c r="F44" s="210"/>
      <c r="G44" s="211"/>
      <c r="H44" s="210"/>
      <c r="I44" s="210"/>
      <c r="J44" s="211"/>
      <c r="K44" s="210"/>
      <c r="L44" s="210"/>
      <c r="M44" s="211"/>
      <c r="N44" s="210"/>
      <c r="O44" s="210"/>
      <c r="P44" s="211"/>
      <c r="Q44" s="210"/>
      <c r="R44" s="210"/>
      <c r="S44" s="211"/>
      <c r="T44" s="210"/>
      <c r="U44" s="210"/>
      <c r="V44" s="211"/>
      <c r="W44" s="210"/>
      <c r="X44" s="210"/>
      <c r="Y44" s="211"/>
      <c r="Z44" s="210"/>
      <c r="AA44" s="210"/>
      <c r="AB44" s="211"/>
      <c r="AC44" s="210"/>
      <c r="AD44" s="210"/>
      <c r="AE44" s="211"/>
      <c r="AF44" s="210"/>
      <c r="AG44" s="210"/>
      <c r="AH44" s="211"/>
      <c r="AI44" s="210"/>
      <c r="AJ44" s="210"/>
      <c r="AK44" s="211"/>
      <c r="AL44" s="210"/>
      <c r="AM44" s="210"/>
      <c r="AN44" s="211"/>
      <c r="AO44" s="208"/>
      <c r="AP44" s="208"/>
      <c r="AQ44" s="220">
        <f>IF(ISNA(HLOOKUP("o",$AY44:$CH$59,60-ROW(),0)),0,HLOOKUP("o",$AY44:$CH$59,60-ROW(),0))</f>
        <v>0</v>
      </c>
      <c r="AR44" s="220">
        <f t="shared" si="55"/>
        <v>0</v>
      </c>
      <c r="AS44" s="214">
        <f t="shared" si="56"/>
        <v>8</v>
      </c>
      <c r="AT44" s="215">
        <f t="shared" si="57"/>
        <v>0</v>
      </c>
      <c r="AW44" s="216">
        <f t="shared" si="58"/>
        <v>0</v>
      </c>
      <c r="AX44" s="215">
        <f t="shared" si="59"/>
        <v>-1</v>
      </c>
      <c r="AY44" s="181">
        <f t="shared" si="60"/>
        <v>0</v>
      </c>
      <c r="AZ44" s="181">
        <f t="shared" si="61"/>
        <v>0</v>
      </c>
      <c r="BA44" s="181">
        <f t="shared" si="62"/>
        <v>0</v>
      </c>
      <c r="BB44" s="181">
        <f t="shared" si="63"/>
        <v>0</v>
      </c>
      <c r="BC44" s="181">
        <f t="shared" si="64"/>
        <v>0</v>
      </c>
      <c r="BD44" s="181">
        <f t="shared" si="65"/>
        <v>0</v>
      </c>
      <c r="BE44" s="181">
        <f t="shared" si="66"/>
        <v>0</v>
      </c>
      <c r="BF44" s="181">
        <f t="shared" si="67"/>
        <v>0</v>
      </c>
      <c r="BG44" s="181">
        <f t="shared" si="68"/>
        <v>0</v>
      </c>
      <c r="BH44" s="181">
        <f t="shared" si="69"/>
        <v>0</v>
      </c>
      <c r="BI44" s="181">
        <f t="shared" si="70"/>
        <v>0</v>
      </c>
      <c r="BJ44" s="181">
        <f t="shared" si="71"/>
        <v>0</v>
      </c>
      <c r="BK44" s="181">
        <f t="shared" si="72"/>
        <v>0</v>
      </c>
      <c r="BL44" s="181">
        <f t="shared" si="73"/>
        <v>0</v>
      </c>
      <c r="BM44" s="181">
        <f t="shared" si="74"/>
        <v>0</v>
      </c>
      <c r="BN44" s="181">
        <f t="shared" si="75"/>
        <v>0</v>
      </c>
      <c r="BO44" s="181">
        <f t="shared" si="76"/>
        <v>0</v>
      </c>
      <c r="BP44" s="181">
        <f t="shared" si="77"/>
        <v>0</v>
      </c>
      <c r="BQ44" s="181">
        <f t="shared" si="78"/>
        <v>0</v>
      </c>
      <c r="BR44" s="181">
        <f t="shared" si="79"/>
        <v>0</v>
      </c>
      <c r="BS44" s="181">
        <f t="shared" si="80"/>
        <v>0</v>
      </c>
      <c r="BT44" s="181">
        <f t="shared" si="81"/>
        <v>0</v>
      </c>
      <c r="BU44" s="181">
        <f t="shared" si="82"/>
        <v>0</v>
      </c>
      <c r="BV44" s="181">
        <f t="shared" si="83"/>
        <v>0</v>
      </c>
      <c r="BW44" s="181">
        <f t="shared" si="84"/>
        <v>0</v>
      </c>
      <c r="BX44" s="181">
        <f t="shared" si="85"/>
        <v>0</v>
      </c>
      <c r="BY44" s="181">
        <f t="shared" si="86"/>
        <v>0</v>
      </c>
      <c r="BZ44" s="181">
        <f t="shared" si="87"/>
        <v>0</v>
      </c>
      <c r="CA44" s="181">
        <f t="shared" si="88"/>
        <v>0</v>
      </c>
      <c r="CB44" s="181">
        <f t="shared" si="89"/>
        <v>0</v>
      </c>
      <c r="CC44" s="181">
        <f t="shared" si="90"/>
        <v>0</v>
      </c>
      <c r="CD44" s="181">
        <f t="shared" si="91"/>
        <v>0</v>
      </c>
      <c r="CE44" s="181">
        <f t="shared" si="92"/>
        <v>0</v>
      </c>
      <c r="CF44" s="181">
        <f t="shared" si="93"/>
        <v>0</v>
      </c>
      <c r="CG44" s="181">
        <f t="shared" si="94"/>
        <v>0</v>
      </c>
      <c r="CH44" s="181">
        <f t="shared" si="95"/>
        <v>0</v>
      </c>
      <c r="CL44" s="181">
        <f t="shared" si="96"/>
        <v>0</v>
      </c>
      <c r="CM44" s="181">
        <f t="shared" si="97"/>
        <v>0</v>
      </c>
      <c r="CN44" s="181">
        <f t="shared" si="98"/>
        <v>0</v>
      </c>
      <c r="CO44" s="181">
        <f t="shared" si="99"/>
        <v>0</v>
      </c>
      <c r="CP44" s="181">
        <f t="shared" si="100"/>
        <v>0</v>
      </c>
      <c r="CQ44" s="181">
        <f t="shared" si="101"/>
        <v>0</v>
      </c>
      <c r="CR44" s="181">
        <f t="shared" si="102"/>
        <v>0</v>
      </c>
      <c r="CS44" s="181">
        <f t="shared" si="103"/>
        <v>0</v>
      </c>
      <c r="CT44" s="181">
        <f t="shared" si="104"/>
        <v>0</v>
      </c>
      <c r="CU44" s="181">
        <f t="shared" si="105"/>
        <v>0</v>
      </c>
      <c r="CV44" s="181">
        <f t="shared" si="106"/>
        <v>0</v>
      </c>
      <c r="CW44" s="181">
        <f t="shared" si="107"/>
        <v>0</v>
      </c>
      <c r="CY44" s="181">
        <f t="shared" si="108"/>
        <v>1</v>
      </c>
      <c r="CZ44" s="181">
        <f t="shared" si="109"/>
        <v>1</v>
      </c>
      <c r="DA44" s="181">
        <f t="shared" si="109"/>
        <v>1</v>
      </c>
      <c r="DB44" s="181">
        <f t="shared" si="109"/>
        <v>1</v>
      </c>
      <c r="DC44" s="181">
        <f t="shared" si="109"/>
        <v>1</v>
      </c>
      <c r="DD44" s="181">
        <f t="shared" si="109"/>
        <v>1</v>
      </c>
      <c r="DE44" s="181">
        <f t="shared" si="109"/>
        <v>1</v>
      </c>
      <c r="DF44" s="181">
        <f t="shared" si="109"/>
        <v>1</v>
      </c>
      <c r="DG44" s="181">
        <f t="shared" si="109"/>
        <v>1</v>
      </c>
      <c r="DH44" s="181">
        <f t="shared" si="109"/>
        <v>1</v>
      </c>
      <c r="DI44" s="181">
        <f t="shared" si="109"/>
        <v>1</v>
      </c>
      <c r="DJ44" s="181">
        <f t="shared" si="109"/>
        <v>1</v>
      </c>
      <c r="DK44" s="181">
        <f t="shared" si="109"/>
        <v>1</v>
      </c>
    </row>
    <row r="45" spans="1:115" hidden="1" x14ac:dyDescent="0.2">
      <c r="A45" s="207"/>
      <c r="B45" s="207"/>
      <c r="C45" s="207"/>
      <c r="D45" s="208"/>
      <c r="E45" s="209"/>
      <c r="F45" s="210"/>
      <c r="G45" s="211"/>
      <c r="H45" s="210"/>
      <c r="I45" s="210"/>
      <c r="J45" s="211"/>
      <c r="K45" s="210"/>
      <c r="L45" s="210"/>
      <c r="M45" s="211"/>
      <c r="N45" s="210"/>
      <c r="O45" s="210"/>
      <c r="P45" s="211"/>
      <c r="Q45" s="210"/>
      <c r="R45" s="210"/>
      <c r="S45" s="211"/>
      <c r="T45" s="210"/>
      <c r="U45" s="210"/>
      <c r="V45" s="211"/>
      <c r="W45" s="210"/>
      <c r="X45" s="210"/>
      <c r="Y45" s="211"/>
      <c r="Z45" s="210"/>
      <c r="AA45" s="210"/>
      <c r="AB45" s="211"/>
      <c r="AC45" s="210"/>
      <c r="AD45" s="210"/>
      <c r="AE45" s="211"/>
      <c r="AF45" s="210"/>
      <c r="AG45" s="210"/>
      <c r="AH45" s="211"/>
      <c r="AI45" s="210"/>
      <c r="AJ45" s="210"/>
      <c r="AK45" s="211"/>
      <c r="AL45" s="210"/>
      <c r="AM45" s="210"/>
      <c r="AN45" s="211"/>
      <c r="AO45" s="208"/>
      <c r="AP45" s="208"/>
      <c r="AQ45" s="220">
        <f>IF(ISNA(HLOOKUP("o",$AY45:$CH$59,60-ROW(),0)),0,HLOOKUP("o",$AY45:$CH$59,60-ROW(),0))</f>
        <v>0</v>
      </c>
      <c r="AR45" s="220">
        <f t="shared" si="55"/>
        <v>0</v>
      </c>
      <c r="AS45" s="214">
        <f t="shared" si="56"/>
        <v>8</v>
      </c>
      <c r="AT45" s="215">
        <f t="shared" si="57"/>
        <v>0</v>
      </c>
      <c r="AW45" s="216">
        <f t="shared" si="58"/>
        <v>0</v>
      </c>
      <c r="AX45" s="215">
        <f t="shared" si="59"/>
        <v>-1</v>
      </c>
      <c r="AY45" s="181">
        <f t="shared" si="60"/>
        <v>0</v>
      </c>
      <c r="AZ45" s="181">
        <f t="shared" si="61"/>
        <v>0</v>
      </c>
      <c r="BA45" s="181">
        <f t="shared" si="62"/>
        <v>0</v>
      </c>
      <c r="BB45" s="181">
        <f t="shared" si="63"/>
        <v>0</v>
      </c>
      <c r="BC45" s="181">
        <f t="shared" si="64"/>
        <v>0</v>
      </c>
      <c r="BD45" s="181">
        <f t="shared" si="65"/>
        <v>0</v>
      </c>
      <c r="BE45" s="181">
        <f t="shared" si="66"/>
        <v>0</v>
      </c>
      <c r="BF45" s="181">
        <f t="shared" si="67"/>
        <v>0</v>
      </c>
      <c r="BG45" s="181">
        <f t="shared" si="68"/>
        <v>0</v>
      </c>
      <c r="BH45" s="181">
        <f t="shared" si="69"/>
        <v>0</v>
      </c>
      <c r="BI45" s="181">
        <f t="shared" si="70"/>
        <v>0</v>
      </c>
      <c r="BJ45" s="181">
        <f t="shared" si="71"/>
        <v>0</v>
      </c>
      <c r="BK45" s="181">
        <f t="shared" si="72"/>
        <v>0</v>
      </c>
      <c r="BL45" s="181">
        <f t="shared" si="73"/>
        <v>0</v>
      </c>
      <c r="BM45" s="181">
        <f t="shared" si="74"/>
        <v>0</v>
      </c>
      <c r="BN45" s="181">
        <f t="shared" si="75"/>
        <v>0</v>
      </c>
      <c r="BO45" s="181">
        <f t="shared" si="76"/>
        <v>0</v>
      </c>
      <c r="BP45" s="181">
        <f t="shared" si="77"/>
        <v>0</v>
      </c>
      <c r="BQ45" s="181">
        <f t="shared" si="78"/>
        <v>0</v>
      </c>
      <c r="BR45" s="181">
        <f t="shared" si="79"/>
        <v>0</v>
      </c>
      <c r="BS45" s="181">
        <f t="shared" si="80"/>
        <v>0</v>
      </c>
      <c r="BT45" s="181">
        <f t="shared" si="81"/>
        <v>0</v>
      </c>
      <c r="BU45" s="181">
        <f t="shared" si="82"/>
        <v>0</v>
      </c>
      <c r="BV45" s="181">
        <f t="shared" si="83"/>
        <v>0</v>
      </c>
      <c r="BW45" s="181">
        <f t="shared" si="84"/>
        <v>0</v>
      </c>
      <c r="BX45" s="181">
        <f t="shared" si="85"/>
        <v>0</v>
      </c>
      <c r="BY45" s="181">
        <f t="shared" si="86"/>
        <v>0</v>
      </c>
      <c r="BZ45" s="181">
        <f t="shared" si="87"/>
        <v>0</v>
      </c>
      <c r="CA45" s="181">
        <f t="shared" si="88"/>
        <v>0</v>
      </c>
      <c r="CB45" s="181">
        <f t="shared" si="89"/>
        <v>0</v>
      </c>
      <c r="CC45" s="181">
        <f t="shared" si="90"/>
        <v>0</v>
      </c>
      <c r="CD45" s="181">
        <f t="shared" si="91"/>
        <v>0</v>
      </c>
      <c r="CE45" s="181">
        <f t="shared" si="92"/>
        <v>0</v>
      </c>
      <c r="CF45" s="181">
        <f t="shared" si="93"/>
        <v>0</v>
      </c>
      <c r="CG45" s="181">
        <f t="shared" si="94"/>
        <v>0</v>
      </c>
      <c r="CH45" s="181">
        <f t="shared" si="95"/>
        <v>0</v>
      </c>
      <c r="CL45" s="181">
        <f t="shared" si="96"/>
        <v>0</v>
      </c>
      <c r="CM45" s="181">
        <f t="shared" si="97"/>
        <v>0</v>
      </c>
      <c r="CN45" s="181">
        <f t="shared" si="98"/>
        <v>0</v>
      </c>
      <c r="CO45" s="181">
        <f t="shared" si="99"/>
        <v>0</v>
      </c>
      <c r="CP45" s="181">
        <f t="shared" si="100"/>
        <v>0</v>
      </c>
      <c r="CQ45" s="181">
        <f t="shared" si="101"/>
        <v>0</v>
      </c>
      <c r="CR45" s="181">
        <f t="shared" si="102"/>
        <v>0</v>
      </c>
      <c r="CS45" s="181">
        <f t="shared" si="103"/>
        <v>0</v>
      </c>
      <c r="CT45" s="181">
        <f t="shared" si="104"/>
        <v>0</v>
      </c>
      <c r="CU45" s="181">
        <f t="shared" si="105"/>
        <v>0</v>
      </c>
      <c r="CV45" s="181">
        <f t="shared" si="106"/>
        <v>0</v>
      </c>
      <c r="CW45" s="181">
        <f t="shared" si="107"/>
        <v>0</v>
      </c>
      <c r="CY45" s="181">
        <f t="shared" si="108"/>
        <v>1</v>
      </c>
      <c r="CZ45" s="181">
        <f t="shared" si="109"/>
        <v>1</v>
      </c>
      <c r="DA45" s="181">
        <f t="shared" si="109"/>
        <v>1</v>
      </c>
      <c r="DB45" s="181">
        <f t="shared" si="109"/>
        <v>1</v>
      </c>
      <c r="DC45" s="181">
        <f t="shared" si="109"/>
        <v>1</v>
      </c>
      <c r="DD45" s="181">
        <f t="shared" si="109"/>
        <v>1</v>
      </c>
      <c r="DE45" s="181">
        <f t="shared" si="109"/>
        <v>1</v>
      </c>
      <c r="DF45" s="181">
        <f t="shared" si="109"/>
        <v>1</v>
      </c>
      <c r="DG45" s="181">
        <f t="shared" si="109"/>
        <v>1</v>
      </c>
      <c r="DH45" s="181">
        <f t="shared" si="109"/>
        <v>1</v>
      </c>
      <c r="DI45" s="181">
        <f t="shared" si="109"/>
        <v>1</v>
      </c>
      <c r="DJ45" s="181">
        <f t="shared" si="109"/>
        <v>1</v>
      </c>
      <c r="DK45" s="181">
        <f t="shared" si="109"/>
        <v>1</v>
      </c>
    </row>
    <row r="46" spans="1:115" hidden="1" x14ac:dyDescent="0.2">
      <c r="A46" s="207"/>
      <c r="B46" s="207"/>
      <c r="C46" s="207"/>
      <c r="D46" s="208"/>
      <c r="E46" s="209"/>
      <c r="F46" s="210"/>
      <c r="G46" s="211"/>
      <c r="H46" s="210"/>
      <c r="I46" s="210"/>
      <c r="J46" s="211"/>
      <c r="K46" s="210"/>
      <c r="L46" s="210"/>
      <c r="M46" s="211"/>
      <c r="N46" s="210"/>
      <c r="O46" s="210"/>
      <c r="P46" s="211"/>
      <c r="Q46" s="210"/>
      <c r="R46" s="210"/>
      <c r="S46" s="211"/>
      <c r="T46" s="210"/>
      <c r="U46" s="210"/>
      <c r="V46" s="211"/>
      <c r="W46" s="210"/>
      <c r="X46" s="210"/>
      <c r="Y46" s="211"/>
      <c r="Z46" s="210"/>
      <c r="AA46" s="210"/>
      <c r="AB46" s="211"/>
      <c r="AC46" s="210"/>
      <c r="AD46" s="210"/>
      <c r="AE46" s="211"/>
      <c r="AF46" s="210"/>
      <c r="AG46" s="210"/>
      <c r="AH46" s="211"/>
      <c r="AI46" s="210"/>
      <c r="AJ46" s="210"/>
      <c r="AK46" s="211"/>
      <c r="AL46" s="210"/>
      <c r="AM46" s="210"/>
      <c r="AN46" s="211"/>
      <c r="AO46" s="208"/>
      <c r="AP46" s="208"/>
      <c r="AQ46" s="220">
        <f>IF(ISNA(HLOOKUP("o",$AY46:$CH$59,60-ROW(),0)),0,HLOOKUP("o",$AY46:$CH$59,60-ROW(),0))</f>
        <v>0</v>
      </c>
      <c r="AR46" s="220">
        <f t="shared" si="55"/>
        <v>0</v>
      </c>
      <c r="AS46" s="214">
        <f t="shared" si="56"/>
        <v>8</v>
      </c>
      <c r="AT46" s="215">
        <f t="shared" si="57"/>
        <v>0</v>
      </c>
      <c r="AW46" s="216">
        <f t="shared" si="58"/>
        <v>0</v>
      </c>
      <c r="AX46" s="215">
        <f t="shared" si="59"/>
        <v>-1</v>
      </c>
      <c r="AY46" s="181">
        <f t="shared" si="60"/>
        <v>0</v>
      </c>
      <c r="AZ46" s="181">
        <f t="shared" si="61"/>
        <v>0</v>
      </c>
      <c r="BA46" s="181">
        <f t="shared" si="62"/>
        <v>0</v>
      </c>
      <c r="BB46" s="181">
        <f t="shared" si="63"/>
        <v>0</v>
      </c>
      <c r="BC46" s="181">
        <f t="shared" si="64"/>
        <v>0</v>
      </c>
      <c r="BD46" s="181">
        <f t="shared" si="65"/>
        <v>0</v>
      </c>
      <c r="BE46" s="181">
        <f t="shared" si="66"/>
        <v>0</v>
      </c>
      <c r="BF46" s="181">
        <f t="shared" si="67"/>
        <v>0</v>
      </c>
      <c r="BG46" s="181">
        <f t="shared" si="68"/>
        <v>0</v>
      </c>
      <c r="BH46" s="181">
        <f t="shared" si="69"/>
        <v>0</v>
      </c>
      <c r="BI46" s="181">
        <f t="shared" si="70"/>
        <v>0</v>
      </c>
      <c r="BJ46" s="181">
        <f t="shared" si="71"/>
        <v>0</v>
      </c>
      <c r="BK46" s="181">
        <f t="shared" si="72"/>
        <v>0</v>
      </c>
      <c r="BL46" s="181">
        <f t="shared" si="73"/>
        <v>0</v>
      </c>
      <c r="BM46" s="181">
        <f t="shared" si="74"/>
        <v>0</v>
      </c>
      <c r="BN46" s="181">
        <f t="shared" si="75"/>
        <v>0</v>
      </c>
      <c r="BO46" s="181">
        <f t="shared" si="76"/>
        <v>0</v>
      </c>
      <c r="BP46" s="181">
        <f t="shared" si="77"/>
        <v>0</v>
      </c>
      <c r="BQ46" s="181">
        <f t="shared" si="78"/>
        <v>0</v>
      </c>
      <c r="BR46" s="181">
        <f t="shared" si="79"/>
        <v>0</v>
      </c>
      <c r="BS46" s="181">
        <f t="shared" si="80"/>
        <v>0</v>
      </c>
      <c r="BT46" s="181">
        <f t="shared" si="81"/>
        <v>0</v>
      </c>
      <c r="BU46" s="181">
        <f t="shared" si="82"/>
        <v>0</v>
      </c>
      <c r="BV46" s="181">
        <f t="shared" si="83"/>
        <v>0</v>
      </c>
      <c r="BW46" s="181">
        <f t="shared" si="84"/>
        <v>0</v>
      </c>
      <c r="BX46" s="181">
        <f t="shared" si="85"/>
        <v>0</v>
      </c>
      <c r="BY46" s="181">
        <f t="shared" si="86"/>
        <v>0</v>
      </c>
      <c r="BZ46" s="181">
        <f t="shared" si="87"/>
        <v>0</v>
      </c>
      <c r="CA46" s="181">
        <f t="shared" si="88"/>
        <v>0</v>
      </c>
      <c r="CB46" s="181">
        <f t="shared" si="89"/>
        <v>0</v>
      </c>
      <c r="CC46" s="181">
        <f t="shared" si="90"/>
        <v>0</v>
      </c>
      <c r="CD46" s="181">
        <f t="shared" si="91"/>
        <v>0</v>
      </c>
      <c r="CE46" s="181">
        <f t="shared" si="92"/>
        <v>0</v>
      </c>
      <c r="CF46" s="181">
        <f t="shared" si="93"/>
        <v>0</v>
      </c>
      <c r="CG46" s="181">
        <f t="shared" si="94"/>
        <v>0</v>
      </c>
      <c r="CH46" s="181">
        <f t="shared" si="95"/>
        <v>0</v>
      </c>
      <c r="CL46" s="181">
        <f t="shared" si="96"/>
        <v>0</v>
      </c>
      <c r="CM46" s="181">
        <f t="shared" si="97"/>
        <v>0</v>
      </c>
      <c r="CN46" s="181">
        <f t="shared" si="98"/>
        <v>0</v>
      </c>
      <c r="CO46" s="181">
        <f t="shared" si="99"/>
        <v>0</v>
      </c>
      <c r="CP46" s="181">
        <f t="shared" si="100"/>
        <v>0</v>
      </c>
      <c r="CQ46" s="181">
        <f t="shared" si="101"/>
        <v>0</v>
      </c>
      <c r="CR46" s="181">
        <f t="shared" si="102"/>
        <v>0</v>
      </c>
      <c r="CS46" s="181">
        <f t="shared" si="103"/>
        <v>0</v>
      </c>
      <c r="CT46" s="181">
        <f t="shared" si="104"/>
        <v>0</v>
      </c>
      <c r="CU46" s="181">
        <f t="shared" si="105"/>
        <v>0</v>
      </c>
      <c r="CV46" s="181">
        <f t="shared" si="106"/>
        <v>0</v>
      </c>
      <c r="CW46" s="181">
        <f t="shared" si="107"/>
        <v>0</v>
      </c>
      <c r="CY46" s="181">
        <f t="shared" si="108"/>
        <v>1</v>
      </c>
      <c r="CZ46" s="181">
        <f t="shared" si="109"/>
        <v>1</v>
      </c>
      <c r="DA46" s="181">
        <f t="shared" si="109"/>
        <v>1</v>
      </c>
      <c r="DB46" s="181">
        <f t="shared" si="109"/>
        <v>1</v>
      </c>
      <c r="DC46" s="181">
        <f t="shared" si="109"/>
        <v>1</v>
      </c>
      <c r="DD46" s="181">
        <f t="shared" si="109"/>
        <v>1</v>
      </c>
      <c r="DE46" s="181">
        <f t="shared" si="109"/>
        <v>1</v>
      </c>
      <c r="DF46" s="181">
        <f t="shared" si="109"/>
        <v>1</v>
      </c>
      <c r="DG46" s="181">
        <f t="shared" si="109"/>
        <v>1</v>
      </c>
      <c r="DH46" s="181">
        <f t="shared" si="109"/>
        <v>1</v>
      </c>
      <c r="DI46" s="181">
        <f t="shared" si="109"/>
        <v>1</v>
      </c>
      <c r="DJ46" s="181">
        <f t="shared" si="109"/>
        <v>1</v>
      </c>
      <c r="DK46" s="181">
        <f t="shared" si="109"/>
        <v>1</v>
      </c>
    </row>
    <row r="47" spans="1:115" hidden="1" x14ac:dyDescent="0.2">
      <c r="A47" s="207"/>
      <c r="B47" s="207"/>
      <c r="C47" s="207"/>
      <c r="D47" s="208"/>
      <c r="E47" s="209"/>
      <c r="F47" s="210"/>
      <c r="G47" s="211"/>
      <c r="H47" s="210"/>
      <c r="I47" s="210"/>
      <c r="J47" s="211"/>
      <c r="K47" s="210"/>
      <c r="L47" s="210"/>
      <c r="M47" s="211"/>
      <c r="N47" s="210"/>
      <c r="O47" s="210"/>
      <c r="P47" s="211"/>
      <c r="Q47" s="210"/>
      <c r="R47" s="210"/>
      <c r="S47" s="211"/>
      <c r="T47" s="210"/>
      <c r="U47" s="210"/>
      <c r="V47" s="211"/>
      <c r="W47" s="210"/>
      <c r="X47" s="210"/>
      <c r="Y47" s="211"/>
      <c r="Z47" s="210"/>
      <c r="AA47" s="210"/>
      <c r="AB47" s="211"/>
      <c r="AC47" s="210"/>
      <c r="AD47" s="210"/>
      <c r="AE47" s="211"/>
      <c r="AF47" s="210"/>
      <c r="AG47" s="210"/>
      <c r="AH47" s="211"/>
      <c r="AI47" s="210"/>
      <c r="AJ47" s="210"/>
      <c r="AK47" s="211"/>
      <c r="AL47" s="210"/>
      <c r="AM47" s="210"/>
      <c r="AN47" s="211"/>
      <c r="AO47" s="208"/>
      <c r="AP47" s="208"/>
      <c r="AQ47" s="220">
        <f>IF(ISNA(HLOOKUP("o",$AY47:$CH$59,60-ROW(),0)),0,HLOOKUP("o",$AY47:$CH$59,60-ROW(),0))</f>
        <v>0</v>
      </c>
      <c r="AR47" s="220">
        <f t="shared" si="55"/>
        <v>0</v>
      </c>
      <c r="AS47" s="214">
        <f t="shared" si="56"/>
        <v>8</v>
      </c>
      <c r="AT47" s="215">
        <f t="shared" si="57"/>
        <v>0</v>
      </c>
      <c r="AW47" s="216">
        <f t="shared" si="58"/>
        <v>0</v>
      </c>
      <c r="AX47" s="215">
        <f t="shared" si="59"/>
        <v>-1</v>
      </c>
      <c r="AY47" s="181">
        <f t="shared" si="60"/>
        <v>0</v>
      </c>
      <c r="AZ47" s="181">
        <f t="shared" si="61"/>
        <v>0</v>
      </c>
      <c r="BA47" s="181">
        <f t="shared" si="62"/>
        <v>0</v>
      </c>
      <c r="BB47" s="181">
        <f t="shared" si="63"/>
        <v>0</v>
      </c>
      <c r="BC47" s="181">
        <f t="shared" si="64"/>
        <v>0</v>
      </c>
      <c r="BD47" s="181">
        <f t="shared" si="65"/>
        <v>0</v>
      </c>
      <c r="BE47" s="181">
        <f t="shared" si="66"/>
        <v>0</v>
      </c>
      <c r="BF47" s="181">
        <f t="shared" si="67"/>
        <v>0</v>
      </c>
      <c r="BG47" s="181">
        <f t="shared" si="68"/>
        <v>0</v>
      </c>
      <c r="BH47" s="181">
        <f t="shared" si="69"/>
        <v>0</v>
      </c>
      <c r="BI47" s="181">
        <f t="shared" si="70"/>
        <v>0</v>
      </c>
      <c r="BJ47" s="181">
        <f t="shared" si="71"/>
        <v>0</v>
      </c>
      <c r="BK47" s="181">
        <f t="shared" si="72"/>
        <v>0</v>
      </c>
      <c r="BL47" s="181">
        <f t="shared" si="73"/>
        <v>0</v>
      </c>
      <c r="BM47" s="181">
        <f t="shared" si="74"/>
        <v>0</v>
      </c>
      <c r="BN47" s="181">
        <f t="shared" si="75"/>
        <v>0</v>
      </c>
      <c r="BO47" s="181">
        <f t="shared" si="76"/>
        <v>0</v>
      </c>
      <c r="BP47" s="181">
        <f t="shared" si="77"/>
        <v>0</v>
      </c>
      <c r="BQ47" s="181">
        <f t="shared" si="78"/>
        <v>0</v>
      </c>
      <c r="BR47" s="181">
        <f t="shared" si="79"/>
        <v>0</v>
      </c>
      <c r="BS47" s="181">
        <f t="shared" si="80"/>
        <v>0</v>
      </c>
      <c r="BT47" s="181">
        <f t="shared" si="81"/>
        <v>0</v>
      </c>
      <c r="BU47" s="181">
        <f t="shared" si="82"/>
        <v>0</v>
      </c>
      <c r="BV47" s="181">
        <f t="shared" si="83"/>
        <v>0</v>
      </c>
      <c r="BW47" s="181">
        <f t="shared" si="84"/>
        <v>0</v>
      </c>
      <c r="BX47" s="181">
        <f t="shared" si="85"/>
        <v>0</v>
      </c>
      <c r="BY47" s="181">
        <f t="shared" si="86"/>
        <v>0</v>
      </c>
      <c r="BZ47" s="181">
        <f t="shared" si="87"/>
        <v>0</v>
      </c>
      <c r="CA47" s="181">
        <f t="shared" si="88"/>
        <v>0</v>
      </c>
      <c r="CB47" s="181">
        <f t="shared" si="89"/>
        <v>0</v>
      </c>
      <c r="CC47" s="181">
        <f t="shared" si="90"/>
        <v>0</v>
      </c>
      <c r="CD47" s="181">
        <f t="shared" si="91"/>
        <v>0</v>
      </c>
      <c r="CE47" s="181">
        <f t="shared" si="92"/>
        <v>0</v>
      </c>
      <c r="CF47" s="181">
        <f t="shared" si="93"/>
        <v>0</v>
      </c>
      <c r="CG47" s="181">
        <f t="shared" si="94"/>
        <v>0</v>
      </c>
      <c r="CH47" s="181">
        <f t="shared" si="95"/>
        <v>0</v>
      </c>
      <c r="CL47" s="181">
        <f t="shared" si="96"/>
        <v>0</v>
      </c>
      <c r="CM47" s="181">
        <f t="shared" si="97"/>
        <v>0</v>
      </c>
      <c r="CN47" s="181">
        <f t="shared" si="98"/>
        <v>0</v>
      </c>
      <c r="CO47" s="181">
        <f t="shared" si="99"/>
        <v>0</v>
      </c>
      <c r="CP47" s="181">
        <f t="shared" si="100"/>
        <v>0</v>
      </c>
      <c r="CQ47" s="181">
        <f t="shared" si="101"/>
        <v>0</v>
      </c>
      <c r="CR47" s="181">
        <f t="shared" si="102"/>
        <v>0</v>
      </c>
      <c r="CS47" s="181">
        <f t="shared" si="103"/>
        <v>0</v>
      </c>
      <c r="CT47" s="181">
        <f t="shared" si="104"/>
        <v>0</v>
      </c>
      <c r="CU47" s="181">
        <f t="shared" si="105"/>
        <v>0</v>
      </c>
      <c r="CV47" s="181">
        <f t="shared" si="106"/>
        <v>0</v>
      </c>
      <c r="CW47" s="181">
        <f t="shared" si="107"/>
        <v>0</v>
      </c>
      <c r="CY47" s="181">
        <f t="shared" si="108"/>
        <v>1</v>
      </c>
      <c r="CZ47" s="181">
        <f t="shared" si="109"/>
        <v>1</v>
      </c>
      <c r="DA47" s="181">
        <f t="shared" si="109"/>
        <v>1</v>
      </c>
      <c r="DB47" s="181">
        <f t="shared" si="109"/>
        <v>1</v>
      </c>
      <c r="DC47" s="181">
        <f t="shared" ref="DC47:DK78" si="110">IF(OR(DB47=1,AND(CO47=CO$25,OR(CP$24&lt;&gt;0,CO$24=1))),1,0)</f>
        <v>1</v>
      </c>
      <c r="DD47" s="181">
        <f t="shared" si="110"/>
        <v>1</v>
      </c>
      <c r="DE47" s="181">
        <f t="shared" si="110"/>
        <v>1</v>
      </c>
      <c r="DF47" s="181">
        <f t="shared" si="110"/>
        <v>1</v>
      </c>
      <c r="DG47" s="181">
        <f t="shared" si="110"/>
        <v>1</v>
      </c>
      <c r="DH47" s="181">
        <f t="shared" si="110"/>
        <v>1</v>
      </c>
      <c r="DI47" s="181">
        <f t="shared" si="110"/>
        <v>1</v>
      </c>
      <c r="DJ47" s="181">
        <f t="shared" si="110"/>
        <v>1</v>
      </c>
      <c r="DK47" s="181">
        <f t="shared" si="110"/>
        <v>1</v>
      </c>
    </row>
    <row r="48" spans="1:115" hidden="1" x14ac:dyDescent="0.2">
      <c r="A48" s="207"/>
      <c r="B48" s="207"/>
      <c r="C48" s="207"/>
      <c r="D48" s="208"/>
      <c r="E48" s="209"/>
      <c r="F48" s="210"/>
      <c r="G48" s="211"/>
      <c r="H48" s="210"/>
      <c r="I48" s="210"/>
      <c r="J48" s="211"/>
      <c r="K48" s="210"/>
      <c r="L48" s="210"/>
      <c r="M48" s="211"/>
      <c r="N48" s="210"/>
      <c r="O48" s="210"/>
      <c r="P48" s="211"/>
      <c r="Q48" s="210"/>
      <c r="R48" s="210"/>
      <c r="S48" s="211"/>
      <c r="T48" s="210"/>
      <c r="U48" s="210"/>
      <c r="V48" s="211"/>
      <c r="W48" s="210"/>
      <c r="X48" s="210"/>
      <c r="Y48" s="211"/>
      <c r="Z48" s="210"/>
      <c r="AA48" s="210"/>
      <c r="AB48" s="211"/>
      <c r="AC48" s="210"/>
      <c r="AD48" s="210"/>
      <c r="AE48" s="211"/>
      <c r="AF48" s="210"/>
      <c r="AG48" s="210"/>
      <c r="AH48" s="211"/>
      <c r="AI48" s="210"/>
      <c r="AJ48" s="210"/>
      <c r="AK48" s="211"/>
      <c r="AL48" s="210"/>
      <c r="AM48" s="210"/>
      <c r="AN48" s="211"/>
      <c r="AO48" s="208"/>
      <c r="AP48" s="208"/>
      <c r="AQ48" s="220">
        <f>IF(ISNA(HLOOKUP("o",$AY48:$CH$59,60-ROW(),0)),0,HLOOKUP("o",$AY48:$CH$59,60-ROW(),0))</f>
        <v>0</v>
      </c>
      <c r="AR48" s="220">
        <f t="shared" si="55"/>
        <v>0</v>
      </c>
      <c r="AS48" s="214">
        <f t="shared" si="56"/>
        <v>8</v>
      </c>
      <c r="AT48" s="215">
        <f t="shared" si="57"/>
        <v>0</v>
      </c>
      <c r="AW48" s="216">
        <f t="shared" si="58"/>
        <v>0</v>
      </c>
      <c r="AX48" s="215">
        <f t="shared" si="59"/>
        <v>-1</v>
      </c>
      <c r="AY48" s="181">
        <f t="shared" si="60"/>
        <v>0</v>
      </c>
      <c r="AZ48" s="181">
        <f t="shared" si="61"/>
        <v>0</v>
      </c>
      <c r="BA48" s="181">
        <f t="shared" si="62"/>
        <v>0</v>
      </c>
      <c r="BB48" s="181">
        <f t="shared" si="63"/>
        <v>0</v>
      </c>
      <c r="BC48" s="181">
        <f t="shared" si="64"/>
        <v>0</v>
      </c>
      <c r="BD48" s="181">
        <f t="shared" si="65"/>
        <v>0</v>
      </c>
      <c r="BE48" s="181">
        <f t="shared" si="66"/>
        <v>0</v>
      </c>
      <c r="BF48" s="181">
        <f t="shared" si="67"/>
        <v>0</v>
      </c>
      <c r="BG48" s="181">
        <f t="shared" si="68"/>
        <v>0</v>
      </c>
      <c r="BH48" s="181">
        <f t="shared" si="69"/>
        <v>0</v>
      </c>
      <c r="BI48" s="181">
        <f t="shared" si="70"/>
        <v>0</v>
      </c>
      <c r="BJ48" s="181">
        <f t="shared" si="71"/>
        <v>0</v>
      </c>
      <c r="BK48" s="181">
        <f t="shared" si="72"/>
        <v>0</v>
      </c>
      <c r="BL48" s="181">
        <f t="shared" si="73"/>
        <v>0</v>
      </c>
      <c r="BM48" s="181">
        <f t="shared" si="74"/>
        <v>0</v>
      </c>
      <c r="BN48" s="181">
        <f t="shared" si="75"/>
        <v>0</v>
      </c>
      <c r="BO48" s="181">
        <f t="shared" si="76"/>
        <v>0</v>
      </c>
      <c r="BP48" s="181">
        <f t="shared" si="77"/>
        <v>0</v>
      </c>
      <c r="BQ48" s="181">
        <f t="shared" si="78"/>
        <v>0</v>
      </c>
      <c r="BR48" s="181">
        <f t="shared" si="79"/>
        <v>0</v>
      </c>
      <c r="BS48" s="181">
        <f t="shared" si="80"/>
        <v>0</v>
      </c>
      <c r="BT48" s="181">
        <f t="shared" si="81"/>
        <v>0</v>
      </c>
      <c r="BU48" s="181">
        <f t="shared" si="82"/>
        <v>0</v>
      </c>
      <c r="BV48" s="181">
        <f t="shared" si="83"/>
        <v>0</v>
      </c>
      <c r="BW48" s="181">
        <f t="shared" si="84"/>
        <v>0</v>
      </c>
      <c r="BX48" s="181">
        <f t="shared" si="85"/>
        <v>0</v>
      </c>
      <c r="BY48" s="181">
        <f t="shared" si="86"/>
        <v>0</v>
      </c>
      <c r="BZ48" s="181">
        <f t="shared" si="87"/>
        <v>0</v>
      </c>
      <c r="CA48" s="181">
        <f t="shared" si="88"/>
        <v>0</v>
      </c>
      <c r="CB48" s="181">
        <f t="shared" si="89"/>
        <v>0</v>
      </c>
      <c r="CC48" s="181">
        <f t="shared" si="90"/>
        <v>0</v>
      </c>
      <c r="CD48" s="181">
        <f t="shared" si="91"/>
        <v>0</v>
      </c>
      <c r="CE48" s="181">
        <f t="shared" si="92"/>
        <v>0</v>
      </c>
      <c r="CF48" s="181">
        <f t="shared" si="93"/>
        <v>0</v>
      </c>
      <c r="CG48" s="181">
        <f t="shared" si="94"/>
        <v>0</v>
      </c>
      <c r="CH48" s="181">
        <f t="shared" si="95"/>
        <v>0</v>
      </c>
      <c r="CL48" s="181">
        <f t="shared" si="96"/>
        <v>0</v>
      </c>
      <c r="CM48" s="181">
        <f t="shared" si="97"/>
        <v>0</v>
      </c>
      <c r="CN48" s="181">
        <f t="shared" si="98"/>
        <v>0</v>
      </c>
      <c r="CO48" s="181">
        <f t="shared" si="99"/>
        <v>0</v>
      </c>
      <c r="CP48" s="181">
        <f t="shared" si="100"/>
        <v>0</v>
      </c>
      <c r="CQ48" s="181">
        <f t="shared" si="101"/>
        <v>0</v>
      </c>
      <c r="CR48" s="181">
        <f t="shared" si="102"/>
        <v>0</v>
      </c>
      <c r="CS48" s="181">
        <f t="shared" si="103"/>
        <v>0</v>
      </c>
      <c r="CT48" s="181">
        <f t="shared" si="104"/>
        <v>0</v>
      </c>
      <c r="CU48" s="181">
        <f t="shared" si="105"/>
        <v>0</v>
      </c>
      <c r="CV48" s="181">
        <f t="shared" si="106"/>
        <v>0</v>
      </c>
      <c r="CW48" s="181">
        <f t="shared" si="107"/>
        <v>0</v>
      </c>
      <c r="CY48" s="181">
        <f t="shared" si="108"/>
        <v>1</v>
      </c>
      <c r="CZ48" s="181">
        <f t="shared" ref="CZ48:DB79" si="111">IF(OR(CY48=1,AND(CL48=CL$25,OR(CM$24&lt;&gt;0,CL$24=1))),1,0)</f>
        <v>1</v>
      </c>
      <c r="DA48" s="181">
        <f t="shared" si="111"/>
        <v>1</v>
      </c>
      <c r="DB48" s="181">
        <f t="shared" si="111"/>
        <v>1</v>
      </c>
      <c r="DC48" s="181">
        <f t="shared" si="110"/>
        <v>1</v>
      </c>
      <c r="DD48" s="181">
        <f t="shared" si="110"/>
        <v>1</v>
      </c>
      <c r="DE48" s="181">
        <f t="shared" si="110"/>
        <v>1</v>
      </c>
      <c r="DF48" s="181">
        <f t="shared" si="110"/>
        <v>1</v>
      </c>
      <c r="DG48" s="181">
        <f t="shared" si="110"/>
        <v>1</v>
      </c>
      <c r="DH48" s="181">
        <f t="shared" si="110"/>
        <v>1</v>
      </c>
      <c r="DI48" s="181">
        <f t="shared" si="110"/>
        <v>1</v>
      </c>
      <c r="DJ48" s="181">
        <f t="shared" si="110"/>
        <v>1</v>
      </c>
      <c r="DK48" s="181">
        <f t="shared" si="110"/>
        <v>1</v>
      </c>
    </row>
    <row r="49" spans="1:115" hidden="1" x14ac:dyDescent="0.2">
      <c r="A49" s="207"/>
      <c r="B49" s="207"/>
      <c r="C49" s="207"/>
      <c r="D49" s="208"/>
      <c r="E49" s="209"/>
      <c r="F49" s="210"/>
      <c r="G49" s="211"/>
      <c r="H49" s="210"/>
      <c r="I49" s="210"/>
      <c r="J49" s="211"/>
      <c r="K49" s="210"/>
      <c r="L49" s="210"/>
      <c r="M49" s="211"/>
      <c r="N49" s="210"/>
      <c r="O49" s="210"/>
      <c r="P49" s="211"/>
      <c r="Q49" s="210"/>
      <c r="R49" s="210"/>
      <c r="S49" s="211"/>
      <c r="T49" s="210"/>
      <c r="U49" s="210"/>
      <c r="V49" s="211"/>
      <c r="W49" s="210"/>
      <c r="X49" s="210"/>
      <c r="Y49" s="211"/>
      <c r="Z49" s="210"/>
      <c r="AA49" s="210"/>
      <c r="AB49" s="211"/>
      <c r="AC49" s="210"/>
      <c r="AD49" s="210"/>
      <c r="AE49" s="211"/>
      <c r="AF49" s="210"/>
      <c r="AG49" s="210"/>
      <c r="AH49" s="211"/>
      <c r="AI49" s="210"/>
      <c r="AJ49" s="210"/>
      <c r="AK49" s="211"/>
      <c r="AL49" s="210"/>
      <c r="AM49" s="210"/>
      <c r="AN49" s="211"/>
      <c r="AO49" s="208"/>
      <c r="AP49" s="208"/>
      <c r="AQ49" s="220">
        <f>IF(ISNA(HLOOKUP("o",$AY49:$CH$59,60-ROW(),0)),0,HLOOKUP("o",$AY49:$CH$59,60-ROW(),0))</f>
        <v>0</v>
      </c>
      <c r="AR49" s="220">
        <f t="shared" si="55"/>
        <v>0</v>
      </c>
      <c r="AS49" s="214">
        <f t="shared" si="56"/>
        <v>8</v>
      </c>
      <c r="AT49" s="215">
        <f t="shared" si="57"/>
        <v>0</v>
      </c>
      <c r="AW49" s="216">
        <f t="shared" si="58"/>
        <v>0</v>
      </c>
      <c r="AX49" s="215">
        <f t="shared" si="59"/>
        <v>-1</v>
      </c>
      <c r="AY49" s="181">
        <f t="shared" si="60"/>
        <v>0</v>
      </c>
      <c r="AZ49" s="181">
        <f t="shared" si="61"/>
        <v>0</v>
      </c>
      <c r="BA49" s="181">
        <f t="shared" si="62"/>
        <v>0</v>
      </c>
      <c r="BB49" s="181">
        <f t="shared" si="63"/>
        <v>0</v>
      </c>
      <c r="BC49" s="181">
        <f t="shared" si="64"/>
        <v>0</v>
      </c>
      <c r="BD49" s="181">
        <f t="shared" si="65"/>
        <v>0</v>
      </c>
      <c r="BE49" s="181">
        <f t="shared" si="66"/>
        <v>0</v>
      </c>
      <c r="BF49" s="181">
        <f t="shared" si="67"/>
        <v>0</v>
      </c>
      <c r="BG49" s="181">
        <f t="shared" si="68"/>
        <v>0</v>
      </c>
      <c r="BH49" s="181">
        <f t="shared" si="69"/>
        <v>0</v>
      </c>
      <c r="BI49" s="181">
        <f t="shared" si="70"/>
        <v>0</v>
      </c>
      <c r="BJ49" s="181">
        <f t="shared" si="71"/>
        <v>0</v>
      </c>
      <c r="BK49" s="181">
        <f t="shared" si="72"/>
        <v>0</v>
      </c>
      <c r="BL49" s="181">
        <f t="shared" si="73"/>
        <v>0</v>
      </c>
      <c r="BM49" s="181">
        <f t="shared" si="74"/>
        <v>0</v>
      </c>
      <c r="BN49" s="181">
        <f t="shared" si="75"/>
        <v>0</v>
      </c>
      <c r="BO49" s="181">
        <f t="shared" si="76"/>
        <v>0</v>
      </c>
      <c r="BP49" s="181">
        <f t="shared" si="77"/>
        <v>0</v>
      </c>
      <c r="BQ49" s="181">
        <f t="shared" si="78"/>
        <v>0</v>
      </c>
      <c r="BR49" s="181">
        <f t="shared" si="79"/>
        <v>0</v>
      </c>
      <c r="BS49" s="181">
        <f t="shared" si="80"/>
        <v>0</v>
      </c>
      <c r="BT49" s="181">
        <f t="shared" si="81"/>
        <v>0</v>
      </c>
      <c r="BU49" s="181">
        <f t="shared" si="82"/>
        <v>0</v>
      </c>
      <c r="BV49" s="181">
        <f t="shared" si="83"/>
        <v>0</v>
      </c>
      <c r="BW49" s="181">
        <f t="shared" si="84"/>
        <v>0</v>
      </c>
      <c r="BX49" s="181">
        <f t="shared" si="85"/>
        <v>0</v>
      </c>
      <c r="BY49" s="181">
        <f t="shared" si="86"/>
        <v>0</v>
      </c>
      <c r="BZ49" s="181">
        <f t="shared" si="87"/>
        <v>0</v>
      </c>
      <c r="CA49" s="181">
        <f t="shared" si="88"/>
        <v>0</v>
      </c>
      <c r="CB49" s="181">
        <f t="shared" si="89"/>
        <v>0</v>
      </c>
      <c r="CC49" s="181">
        <f t="shared" si="90"/>
        <v>0</v>
      </c>
      <c r="CD49" s="181">
        <f t="shared" si="91"/>
        <v>0</v>
      </c>
      <c r="CE49" s="181">
        <f t="shared" si="92"/>
        <v>0</v>
      </c>
      <c r="CF49" s="181">
        <f t="shared" si="93"/>
        <v>0</v>
      </c>
      <c r="CG49" s="181">
        <f t="shared" si="94"/>
        <v>0</v>
      </c>
      <c r="CH49" s="181">
        <f t="shared" si="95"/>
        <v>0</v>
      </c>
      <c r="CL49" s="181">
        <f t="shared" si="96"/>
        <v>0</v>
      </c>
      <c r="CM49" s="181">
        <f t="shared" si="97"/>
        <v>0</v>
      </c>
      <c r="CN49" s="181">
        <f t="shared" si="98"/>
        <v>0</v>
      </c>
      <c r="CO49" s="181">
        <f t="shared" si="99"/>
        <v>0</v>
      </c>
      <c r="CP49" s="181">
        <f t="shared" si="100"/>
        <v>0</v>
      </c>
      <c r="CQ49" s="181">
        <f t="shared" si="101"/>
        <v>0</v>
      </c>
      <c r="CR49" s="181">
        <f t="shared" si="102"/>
        <v>0</v>
      </c>
      <c r="CS49" s="181">
        <f t="shared" si="103"/>
        <v>0</v>
      </c>
      <c r="CT49" s="181">
        <f t="shared" si="104"/>
        <v>0</v>
      </c>
      <c r="CU49" s="181">
        <f t="shared" si="105"/>
        <v>0</v>
      </c>
      <c r="CV49" s="181">
        <f t="shared" si="106"/>
        <v>0</v>
      </c>
      <c r="CW49" s="181">
        <f t="shared" si="107"/>
        <v>0</v>
      </c>
      <c r="CY49" s="181">
        <f t="shared" si="108"/>
        <v>1</v>
      </c>
      <c r="CZ49" s="181">
        <f t="shared" si="111"/>
        <v>1</v>
      </c>
      <c r="DA49" s="181">
        <f t="shared" si="111"/>
        <v>1</v>
      </c>
      <c r="DB49" s="181">
        <f t="shared" si="111"/>
        <v>1</v>
      </c>
      <c r="DC49" s="181">
        <f t="shared" si="110"/>
        <v>1</v>
      </c>
      <c r="DD49" s="181">
        <f t="shared" si="110"/>
        <v>1</v>
      </c>
      <c r="DE49" s="181">
        <f t="shared" si="110"/>
        <v>1</v>
      </c>
      <c r="DF49" s="181">
        <f t="shared" si="110"/>
        <v>1</v>
      </c>
      <c r="DG49" s="181">
        <f t="shared" si="110"/>
        <v>1</v>
      </c>
      <c r="DH49" s="181">
        <f t="shared" si="110"/>
        <v>1</v>
      </c>
      <c r="DI49" s="181">
        <f t="shared" si="110"/>
        <v>1</v>
      </c>
      <c r="DJ49" s="181">
        <f t="shared" si="110"/>
        <v>1</v>
      </c>
      <c r="DK49" s="181">
        <f t="shared" si="110"/>
        <v>1</v>
      </c>
    </row>
    <row r="50" spans="1:115" hidden="1" x14ac:dyDescent="0.2">
      <c r="A50" s="207"/>
      <c r="B50" s="207"/>
      <c r="C50" s="207"/>
      <c r="D50" s="208"/>
      <c r="E50" s="209"/>
      <c r="F50" s="210"/>
      <c r="G50" s="211"/>
      <c r="H50" s="210"/>
      <c r="I50" s="210"/>
      <c r="J50" s="211"/>
      <c r="K50" s="210"/>
      <c r="L50" s="210"/>
      <c r="M50" s="211"/>
      <c r="N50" s="210"/>
      <c r="O50" s="210"/>
      <c r="P50" s="211"/>
      <c r="Q50" s="210"/>
      <c r="R50" s="210"/>
      <c r="S50" s="211"/>
      <c r="T50" s="210"/>
      <c r="U50" s="210"/>
      <c r="V50" s="211"/>
      <c r="W50" s="210"/>
      <c r="X50" s="210"/>
      <c r="Y50" s="211"/>
      <c r="Z50" s="210"/>
      <c r="AA50" s="210"/>
      <c r="AB50" s="211"/>
      <c r="AC50" s="210"/>
      <c r="AD50" s="210"/>
      <c r="AE50" s="211"/>
      <c r="AF50" s="210"/>
      <c r="AG50" s="210"/>
      <c r="AH50" s="211"/>
      <c r="AI50" s="210"/>
      <c r="AJ50" s="210"/>
      <c r="AK50" s="211"/>
      <c r="AL50" s="210"/>
      <c r="AM50" s="210"/>
      <c r="AN50" s="211"/>
      <c r="AO50" s="208"/>
      <c r="AP50" s="208"/>
      <c r="AQ50" s="220">
        <f>IF(ISNA(HLOOKUP("o",$AY50:$CH$59,60-ROW(),0)),0,HLOOKUP("o",$AY50:$CH$59,60-ROW(),0))</f>
        <v>0</v>
      </c>
      <c r="AR50" s="220">
        <f t="shared" si="55"/>
        <v>0</v>
      </c>
      <c r="AS50" s="214">
        <f t="shared" si="56"/>
        <v>8</v>
      </c>
      <c r="AT50" s="215">
        <f t="shared" si="57"/>
        <v>0</v>
      </c>
      <c r="AW50" s="216">
        <f t="shared" si="58"/>
        <v>0</v>
      </c>
      <c r="AX50" s="215">
        <f t="shared" si="59"/>
        <v>-1</v>
      </c>
      <c r="AY50" s="181">
        <f t="shared" si="60"/>
        <v>0</v>
      </c>
      <c r="AZ50" s="181">
        <f t="shared" si="61"/>
        <v>0</v>
      </c>
      <c r="BA50" s="181">
        <f t="shared" si="62"/>
        <v>0</v>
      </c>
      <c r="BB50" s="181">
        <f t="shared" si="63"/>
        <v>0</v>
      </c>
      <c r="BC50" s="181">
        <f t="shared" si="64"/>
        <v>0</v>
      </c>
      <c r="BD50" s="181">
        <f t="shared" si="65"/>
        <v>0</v>
      </c>
      <c r="BE50" s="181">
        <f t="shared" si="66"/>
        <v>0</v>
      </c>
      <c r="BF50" s="181">
        <f t="shared" si="67"/>
        <v>0</v>
      </c>
      <c r="BG50" s="181">
        <f t="shared" si="68"/>
        <v>0</v>
      </c>
      <c r="BH50" s="181">
        <f t="shared" si="69"/>
        <v>0</v>
      </c>
      <c r="BI50" s="181">
        <f t="shared" si="70"/>
        <v>0</v>
      </c>
      <c r="BJ50" s="181">
        <f t="shared" si="71"/>
        <v>0</v>
      </c>
      <c r="BK50" s="181">
        <f t="shared" si="72"/>
        <v>0</v>
      </c>
      <c r="BL50" s="181">
        <f t="shared" si="73"/>
        <v>0</v>
      </c>
      <c r="BM50" s="181">
        <f t="shared" si="74"/>
        <v>0</v>
      </c>
      <c r="BN50" s="181">
        <f t="shared" si="75"/>
        <v>0</v>
      </c>
      <c r="BO50" s="181">
        <f t="shared" si="76"/>
        <v>0</v>
      </c>
      <c r="BP50" s="181">
        <f t="shared" si="77"/>
        <v>0</v>
      </c>
      <c r="BQ50" s="181">
        <f t="shared" si="78"/>
        <v>0</v>
      </c>
      <c r="BR50" s="181">
        <f t="shared" si="79"/>
        <v>0</v>
      </c>
      <c r="BS50" s="181">
        <f t="shared" si="80"/>
        <v>0</v>
      </c>
      <c r="BT50" s="181">
        <f t="shared" si="81"/>
        <v>0</v>
      </c>
      <c r="BU50" s="181">
        <f t="shared" si="82"/>
        <v>0</v>
      </c>
      <c r="BV50" s="181">
        <f t="shared" si="83"/>
        <v>0</v>
      </c>
      <c r="BW50" s="181">
        <f t="shared" si="84"/>
        <v>0</v>
      </c>
      <c r="BX50" s="181">
        <f t="shared" si="85"/>
        <v>0</v>
      </c>
      <c r="BY50" s="181">
        <f t="shared" si="86"/>
        <v>0</v>
      </c>
      <c r="BZ50" s="181">
        <f t="shared" si="87"/>
        <v>0</v>
      </c>
      <c r="CA50" s="181">
        <f t="shared" si="88"/>
        <v>0</v>
      </c>
      <c r="CB50" s="181">
        <f t="shared" si="89"/>
        <v>0</v>
      </c>
      <c r="CC50" s="181">
        <f t="shared" si="90"/>
        <v>0</v>
      </c>
      <c r="CD50" s="181">
        <f t="shared" si="91"/>
        <v>0</v>
      </c>
      <c r="CE50" s="181">
        <f t="shared" si="92"/>
        <v>0</v>
      </c>
      <c r="CF50" s="181">
        <f t="shared" si="93"/>
        <v>0</v>
      </c>
      <c r="CG50" s="181">
        <f t="shared" si="94"/>
        <v>0</v>
      </c>
      <c r="CH50" s="181">
        <f t="shared" si="95"/>
        <v>0</v>
      </c>
      <c r="CL50" s="181">
        <f t="shared" si="96"/>
        <v>0</v>
      </c>
      <c r="CM50" s="181">
        <f t="shared" si="97"/>
        <v>0</v>
      </c>
      <c r="CN50" s="181">
        <f t="shared" si="98"/>
        <v>0</v>
      </c>
      <c r="CO50" s="181">
        <f t="shared" si="99"/>
        <v>0</v>
      </c>
      <c r="CP50" s="181">
        <f t="shared" si="100"/>
        <v>0</v>
      </c>
      <c r="CQ50" s="181">
        <f t="shared" si="101"/>
        <v>0</v>
      </c>
      <c r="CR50" s="181">
        <f t="shared" si="102"/>
        <v>0</v>
      </c>
      <c r="CS50" s="181">
        <f t="shared" si="103"/>
        <v>0</v>
      </c>
      <c r="CT50" s="181">
        <f t="shared" si="104"/>
        <v>0</v>
      </c>
      <c r="CU50" s="181">
        <f t="shared" si="105"/>
        <v>0</v>
      </c>
      <c r="CV50" s="181">
        <f t="shared" si="106"/>
        <v>0</v>
      </c>
      <c r="CW50" s="181">
        <f t="shared" si="107"/>
        <v>0</v>
      </c>
      <c r="CY50" s="181">
        <f t="shared" si="108"/>
        <v>1</v>
      </c>
      <c r="CZ50" s="181">
        <f t="shared" si="111"/>
        <v>1</v>
      </c>
      <c r="DA50" s="181">
        <f t="shared" si="111"/>
        <v>1</v>
      </c>
      <c r="DB50" s="181">
        <f t="shared" si="111"/>
        <v>1</v>
      </c>
      <c r="DC50" s="181">
        <f t="shared" si="110"/>
        <v>1</v>
      </c>
      <c r="DD50" s="181">
        <f t="shared" si="110"/>
        <v>1</v>
      </c>
      <c r="DE50" s="181">
        <f t="shared" si="110"/>
        <v>1</v>
      </c>
      <c r="DF50" s="181">
        <f t="shared" si="110"/>
        <v>1</v>
      </c>
      <c r="DG50" s="181">
        <f t="shared" si="110"/>
        <v>1</v>
      </c>
      <c r="DH50" s="181">
        <f t="shared" si="110"/>
        <v>1</v>
      </c>
      <c r="DI50" s="181">
        <f t="shared" si="110"/>
        <v>1</v>
      </c>
      <c r="DJ50" s="181">
        <f t="shared" si="110"/>
        <v>1</v>
      </c>
      <c r="DK50" s="181">
        <f t="shared" si="110"/>
        <v>1</v>
      </c>
    </row>
    <row r="51" spans="1:115" hidden="1" x14ac:dyDescent="0.2">
      <c r="A51" s="207"/>
      <c r="B51" s="207"/>
      <c r="C51" s="207"/>
      <c r="D51" s="208"/>
      <c r="E51" s="209"/>
      <c r="F51" s="210"/>
      <c r="G51" s="211"/>
      <c r="H51" s="210"/>
      <c r="I51" s="210"/>
      <c r="J51" s="211"/>
      <c r="K51" s="210"/>
      <c r="L51" s="210"/>
      <c r="M51" s="211"/>
      <c r="N51" s="210"/>
      <c r="O51" s="210"/>
      <c r="P51" s="211"/>
      <c r="Q51" s="210"/>
      <c r="R51" s="210"/>
      <c r="S51" s="211"/>
      <c r="T51" s="210"/>
      <c r="U51" s="210"/>
      <c r="V51" s="211"/>
      <c r="W51" s="210"/>
      <c r="X51" s="210"/>
      <c r="Y51" s="211"/>
      <c r="Z51" s="210"/>
      <c r="AA51" s="210"/>
      <c r="AB51" s="211"/>
      <c r="AC51" s="210"/>
      <c r="AD51" s="210"/>
      <c r="AE51" s="211"/>
      <c r="AF51" s="210"/>
      <c r="AG51" s="210"/>
      <c r="AH51" s="211"/>
      <c r="AI51" s="210"/>
      <c r="AJ51" s="210"/>
      <c r="AK51" s="211"/>
      <c r="AL51" s="210"/>
      <c r="AM51" s="210"/>
      <c r="AN51" s="211"/>
      <c r="AO51" s="208"/>
      <c r="AP51" s="208"/>
      <c r="AQ51" s="220">
        <f>IF(ISNA(HLOOKUP("o",$AY51:$CH$59,60-ROW(),0)),0,HLOOKUP("o",$AY51:$CH$59,60-ROW(),0))</f>
        <v>0</v>
      </c>
      <c r="AR51" s="220">
        <f t="shared" si="55"/>
        <v>0</v>
      </c>
      <c r="AS51" s="214">
        <f t="shared" si="56"/>
        <v>8</v>
      </c>
      <c r="AT51" s="215">
        <f t="shared" si="57"/>
        <v>0</v>
      </c>
      <c r="AW51" s="216">
        <f t="shared" si="58"/>
        <v>0</v>
      </c>
      <c r="AX51" s="215">
        <f t="shared" si="59"/>
        <v>-1</v>
      </c>
      <c r="AY51" s="181">
        <f t="shared" si="60"/>
        <v>0</v>
      </c>
      <c r="AZ51" s="181">
        <f t="shared" si="61"/>
        <v>0</v>
      </c>
      <c r="BA51" s="181">
        <f t="shared" si="62"/>
        <v>0</v>
      </c>
      <c r="BB51" s="181">
        <f t="shared" si="63"/>
        <v>0</v>
      </c>
      <c r="BC51" s="181">
        <f t="shared" si="64"/>
        <v>0</v>
      </c>
      <c r="BD51" s="181">
        <f t="shared" si="65"/>
        <v>0</v>
      </c>
      <c r="BE51" s="181">
        <f t="shared" si="66"/>
        <v>0</v>
      </c>
      <c r="BF51" s="181">
        <f t="shared" si="67"/>
        <v>0</v>
      </c>
      <c r="BG51" s="181">
        <f t="shared" si="68"/>
        <v>0</v>
      </c>
      <c r="BH51" s="181">
        <f t="shared" si="69"/>
        <v>0</v>
      </c>
      <c r="BI51" s="181">
        <f t="shared" si="70"/>
        <v>0</v>
      </c>
      <c r="BJ51" s="181">
        <f t="shared" si="71"/>
        <v>0</v>
      </c>
      <c r="BK51" s="181">
        <f t="shared" si="72"/>
        <v>0</v>
      </c>
      <c r="BL51" s="181">
        <f t="shared" si="73"/>
        <v>0</v>
      </c>
      <c r="BM51" s="181">
        <f t="shared" si="74"/>
        <v>0</v>
      </c>
      <c r="BN51" s="181">
        <f t="shared" si="75"/>
        <v>0</v>
      </c>
      <c r="BO51" s="181">
        <f t="shared" si="76"/>
        <v>0</v>
      </c>
      <c r="BP51" s="181">
        <f t="shared" si="77"/>
        <v>0</v>
      </c>
      <c r="BQ51" s="181">
        <f t="shared" si="78"/>
        <v>0</v>
      </c>
      <c r="BR51" s="181">
        <f t="shared" si="79"/>
        <v>0</v>
      </c>
      <c r="BS51" s="181">
        <f t="shared" si="80"/>
        <v>0</v>
      </c>
      <c r="BT51" s="181">
        <f t="shared" si="81"/>
        <v>0</v>
      </c>
      <c r="BU51" s="181">
        <f t="shared" si="82"/>
        <v>0</v>
      </c>
      <c r="BV51" s="181">
        <f t="shared" si="83"/>
        <v>0</v>
      </c>
      <c r="BW51" s="181">
        <f t="shared" si="84"/>
        <v>0</v>
      </c>
      <c r="BX51" s="181">
        <f t="shared" si="85"/>
        <v>0</v>
      </c>
      <c r="BY51" s="181">
        <f t="shared" si="86"/>
        <v>0</v>
      </c>
      <c r="BZ51" s="181">
        <f t="shared" si="87"/>
        <v>0</v>
      </c>
      <c r="CA51" s="181">
        <f t="shared" si="88"/>
        <v>0</v>
      </c>
      <c r="CB51" s="181">
        <f t="shared" si="89"/>
        <v>0</v>
      </c>
      <c r="CC51" s="181">
        <f t="shared" si="90"/>
        <v>0</v>
      </c>
      <c r="CD51" s="181">
        <f t="shared" si="91"/>
        <v>0</v>
      </c>
      <c r="CE51" s="181">
        <f t="shared" si="92"/>
        <v>0</v>
      </c>
      <c r="CF51" s="181">
        <f t="shared" si="93"/>
        <v>0</v>
      </c>
      <c r="CG51" s="181">
        <f t="shared" si="94"/>
        <v>0</v>
      </c>
      <c r="CH51" s="181">
        <f t="shared" si="95"/>
        <v>0</v>
      </c>
      <c r="CL51" s="181">
        <f t="shared" si="96"/>
        <v>0</v>
      </c>
      <c r="CM51" s="181">
        <f t="shared" si="97"/>
        <v>0</v>
      </c>
      <c r="CN51" s="181">
        <f t="shared" si="98"/>
        <v>0</v>
      </c>
      <c r="CO51" s="181">
        <f t="shared" si="99"/>
        <v>0</v>
      </c>
      <c r="CP51" s="181">
        <f t="shared" si="100"/>
        <v>0</v>
      </c>
      <c r="CQ51" s="181">
        <f t="shared" si="101"/>
        <v>0</v>
      </c>
      <c r="CR51" s="181">
        <f t="shared" si="102"/>
        <v>0</v>
      </c>
      <c r="CS51" s="181">
        <f t="shared" si="103"/>
        <v>0</v>
      </c>
      <c r="CT51" s="181">
        <f t="shared" si="104"/>
        <v>0</v>
      </c>
      <c r="CU51" s="181">
        <f t="shared" si="105"/>
        <v>0</v>
      </c>
      <c r="CV51" s="181">
        <f t="shared" si="106"/>
        <v>0</v>
      </c>
      <c r="CW51" s="181">
        <f t="shared" si="107"/>
        <v>0</v>
      </c>
      <c r="CY51" s="181">
        <f t="shared" si="108"/>
        <v>1</v>
      </c>
      <c r="CZ51" s="181">
        <f t="shared" si="111"/>
        <v>1</v>
      </c>
      <c r="DA51" s="181">
        <f t="shared" si="111"/>
        <v>1</v>
      </c>
      <c r="DB51" s="181">
        <f t="shared" si="111"/>
        <v>1</v>
      </c>
      <c r="DC51" s="181">
        <f t="shared" si="110"/>
        <v>1</v>
      </c>
      <c r="DD51" s="181">
        <f t="shared" si="110"/>
        <v>1</v>
      </c>
      <c r="DE51" s="181">
        <f t="shared" si="110"/>
        <v>1</v>
      </c>
      <c r="DF51" s="181">
        <f t="shared" si="110"/>
        <v>1</v>
      </c>
      <c r="DG51" s="181">
        <f t="shared" si="110"/>
        <v>1</v>
      </c>
      <c r="DH51" s="181">
        <f t="shared" si="110"/>
        <v>1</v>
      </c>
      <c r="DI51" s="181">
        <f t="shared" si="110"/>
        <v>1</v>
      </c>
      <c r="DJ51" s="181">
        <f t="shared" si="110"/>
        <v>1</v>
      </c>
      <c r="DK51" s="181">
        <f t="shared" si="110"/>
        <v>1</v>
      </c>
    </row>
    <row r="52" spans="1:115" hidden="1" x14ac:dyDescent="0.2">
      <c r="A52" s="207"/>
      <c r="B52" s="207"/>
      <c r="C52" s="207"/>
      <c r="D52" s="208"/>
      <c r="E52" s="209"/>
      <c r="F52" s="210"/>
      <c r="G52" s="211"/>
      <c r="H52" s="210"/>
      <c r="I52" s="210"/>
      <c r="J52" s="211"/>
      <c r="K52" s="210"/>
      <c r="L52" s="210"/>
      <c r="M52" s="211"/>
      <c r="N52" s="210"/>
      <c r="O52" s="210"/>
      <c r="P52" s="211"/>
      <c r="Q52" s="210"/>
      <c r="R52" s="210"/>
      <c r="S52" s="211"/>
      <c r="T52" s="210"/>
      <c r="U52" s="210"/>
      <c r="V52" s="211"/>
      <c r="W52" s="210"/>
      <c r="X52" s="210"/>
      <c r="Y52" s="211"/>
      <c r="Z52" s="210"/>
      <c r="AA52" s="210"/>
      <c r="AB52" s="211"/>
      <c r="AC52" s="210"/>
      <c r="AD52" s="210"/>
      <c r="AE52" s="211"/>
      <c r="AF52" s="210"/>
      <c r="AG52" s="210"/>
      <c r="AH52" s="211"/>
      <c r="AI52" s="210"/>
      <c r="AJ52" s="210"/>
      <c r="AK52" s="211"/>
      <c r="AL52" s="210"/>
      <c r="AM52" s="210"/>
      <c r="AN52" s="211"/>
      <c r="AO52" s="208"/>
      <c r="AP52" s="208"/>
      <c r="AQ52" s="220">
        <f>IF(ISNA(HLOOKUP("o",$AY52:$CH$59,60-ROW(),0)),0,HLOOKUP("o",$AY52:$CH$59,60-ROW(),0))</f>
        <v>0</v>
      </c>
      <c r="AR52" s="220">
        <f t="shared" si="55"/>
        <v>0</v>
      </c>
      <c r="AS52" s="214">
        <f t="shared" si="56"/>
        <v>8</v>
      </c>
      <c r="AT52" s="215">
        <f t="shared" si="57"/>
        <v>0</v>
      </c>
      <c r="AW52" s="216">
        <f t="shared" si="58"/>
        <v>0</v>
      </c>
      <c r="AX52" s="215">
        <f t="shared" si="59"/>
        <v>-1</v>
      </c>
      <c r="AY52" s="181">
        <f t="shared" si="60"/>
        <v>0</v>
      </c>
      <c r="AZ52" s="181">
        <f t="shared" si="61"/>
        <v>0</v>
      </c>
      <c r="BA52" s="181">
        <f t="shared" si="62"/>
        <v>0</v>
      </c>
      <c r="BB52" s="181">
        <f t="shared" si="63"/>
        <v>0</v>
      </c>
      <c r="BC52" s="181">
        <f t="shared" si="64"/>
        <v>0</v>
      </c>
      <c r="BD52" s="181">
        <f t="shared" si="65"/>
        <v>0</v>
      </c>
      <c r="BE52" s="181">
        <f t="shared" si="66"/>
        <v>0</v>
      </c>
      <c r="BF52" s="181">
        <f t="shared" si="67"/>
        <v>0</v>
      </c>
      <c r="BG52" s="181">
        <f t="shared" si="68"/>
        <v>0</v>
      </c>
      <c r="BH52" s="181">
        <f t="shared" si="69"/>
        <v>0</v>
      </c>
      <c r="BI52" s="181">
        <f t="shared" si="70"/>
        <v>0</v>
      </c>
      <c r="BJ52" s="181">
        <f t="shared" si="71"/>
        <v>0</v>
      </c>
      <c r="BK52" s="181">
        <f t="shared" si="72"/>
        <v>0</v>
      </c>
      <c r="BL52" s="181">
        <f t="shared" si="73"/>
        <v>0</v>
      </c>
      <c r="BM52" s="181">
        <f t="shared" si="74"/>
        <v>0</v>
      </c>
      <c r="BN52" s="181">
        <f t="shared" si="75"/>
        <v>0</v>
      </c>
      <c r="BO52" s="181">
        <f t="shared" si="76"/>
        <v>0</v>
      </c>
      <c r="BP52" s="181">
        <f t="shared" si="77"/>
        <v>0</v>
      </c>
      <c r="BQ52" s="181">
        <f t="shared" si="78"/>
        <v>0</v>
      </c>
      <c r="BR52" s="181">
        <f t="shared" si="79"/>
        <v>0</v>
      </c>
      <c r="BS52" s="181">
        <f t="shared" si="80"/>
        <v>0</v>
      </c>
      <c r="BT52" s="181">
        <f t="shared" si="81"/>
        <v>0</v>
      </c>
      <c r="BU52" s="181">
        <f t="shared" si="82"/>
        <v>0</v>
      </c>
      <c r="BV52" s="181">
        <f t="shared" si="83"/>
        <v>0</v>
      </c>
      <c r="BW52" s="181">
        <f t="shared" si="84"/>
        <v>0</v>
      </c>
      <c r="BX52" s="181">
        <f t="shared" si="85"/>
        <v>0</v>
      </c>
      <c r="BY52" s="181">
        <f t="shared" si="86"/>
        <v>0</v>
      </c>
      <c r="BZ52" s="181">
        <f t="shared" si="87"/>
        <v>0</v>
      </c>
      <c r="CA52" s="181">
        <f t="shared" si="88"/>
        <v>0</v>
      </c>
      <c r="CB52" s="181">
        <f t="shared" si="89"/>
        <v>0</v>
      </c>
      <c r="CC52" s="181">
        <f t="shared" si="90"/>
        <v>0</v>
      </c>
      <c r="CD52" s="181">
        <f t="shared" si="91"/>
        <v>0</v>
      </c>
      <c r="CE52" s="181">
        <f t="shared" si="92"/>
        <v>0</v>
      </c>
      <c r="CF52" s="181">
        <f t="shared" si="93"/>
        <v>0</v>
      </c>
      <c r="CG52" s="181">
        <f t="shared" si="94"/>
        <v>0</v>
      </c>
      <c r="CH52" s="181">
        <f t="shared" si="95"/>
        <v>0</v>
      </c>
      <c r="CL52" s="181">
        <f t="shared" si="96"/>
        <v>0</v>
      </c>
      <c r="CM52" s="181">
        <f t="shared" si="97"/>
        <v>0</v>
      </c>
      <c r="CN52" s="181">
        <f t="shared" si="98"/>
        <v>0</v>
      </c>
      <c r="CO52" s="181">
        <f t="shared" si="99"/>
        <v>0</v>
      </c>
      <c r="CP52" s="181">
        <f t="shared" si="100"/>
        <v>0</v>
      </c>
      <c r="CQ52" s="181">
        <f t="shared" si="101"/>
        <v>0</v>
      </c>
      <c r="CR52" s="181">
        <f t="shared" si="102"/>
        <v>0</v>
      </c>
      <c r="CS52" s="181">
        <f t="shared" si="103"/>
        <v>0</v>
      </c>
      <c r="CT52" s="181">
        <f t="shared" si="104"/>
        <v>0</v>
      </c>
      <c r="CU52" s="181">
        <f t="shared" si="105"/>
        <v>0</v>
      </c>
      <c r="CV52" s="181">
        <f t="shared" si="106"/>
        <v>0</v>
      </c>
      <c r="CW52" s="181">
        <f t="shared" si="107"/>
        <v>0</v>
      </c>
      <c r="CY52" s="181">
        <f t="shared" si="108"/>
        <v>1</v>
      </c>
      <c r="CZ52" s="181">
        <f t="shared" si="111"/>
        <v>1</v>
      </c>
      <c r="DA52" s="181">
        <f t="shared" si="111"/>
        <v>1</v>
      </c>
      <c r="DB52" s="181">
        <f t="shared" si="111"/>
        <v>1</v>
      </c>
      <c r="DC52" s="181">
        <f t="shared" si="110"/>
        <v>1</v>
      </c>
      <c r="DD52" s="181">
        <f t="shared" si="110"/>
        <v>1</v>
      </c>
      <c r="DE52" s="181">
        <f t="shared" si="110"/>
        <v>1</v>
      </c>
      <c r="DF52" s="181">
        <f t="shared" si="110"/>
        <v>1</v>
      </c>
      <c r="DG52" s="181">
        <f t="shared" si="110"/>
        <v>1</v>
      </c>
      <c r="DH52" s="181">
        <f t="shared" si="110"/>
        <v>1</v>
      </c>
      <c r="DI52" s="181">
        <f t="shared" si="110"/>
        <v>1</v>
      </c>
      <c r="DJ52" s="181">
        <f t="shared" si="110"/>
        <v>1</v>
      </c>
      <c r="DK52" s="181">
        <f t="shared" si="110"/>
        <v>1</v>
      </c>
    </row>
    <row r="53" spans="1:115" hidden="1" x14ac:dyDescent="0.2">
      <c r="A53" s="207"/>
      <c r="B53" s="207"/>
      <c r="C53" s="207"/>
      <c r="D53" s="208"/>
      <c r="E53" s="209"/>
      <c r="F53" s="210"/>
      <c r="G53" s="211"/>
      <c r="H53" s="210"/>
      <c r="I53" s="210"/>
      <c r="J53" s="211"/>
      <c r="K53" s="210"/>
      <c r="L53" s="210"/>
      <c r="M53" s="211"/>
      <c r="N53" s="210"/>
      <c r="O53" s="210"/>
      <c r="P53" s="211"/>
      <c r="Q53" s="210"/>
      <c r="R53" s="210"/>
      <c r="S53" s="211"/>
      <c r="T53" s="210"/>
      <c r="U53" s="210"/>
      <c r="V53" s="211"/>
      <c r="W53" s="210"/>
      <c r="X53" s="210"/>
      <c r="Y53" s="211"/>
      <c r="Z53" s="210"/>
      <c r="AA53" s="210"/>
      <c r="AB53" s="211"/>
      <c r="AC53" s="210"/>
      <c r="AD53" s="210"/>
      <c r="AE53" s="211"/>
      <c r="AF53" s="210"/>
      <c r="AG53" s="210"/>
      <c r="AH53" s="211"/>
      <c r="AI53" s="210"/>
      <c r="AJ53" s="210"/>
      <c r="AK53" s="211"/>
      <c r="AL53" s="210"/>
      <c r="AM53" s="210"/>
      <c r="AN53" s="211"/>
      <c r="AO53" s="208"/>
      <c r="AP53" s="208"/>
      <c r="AQ53" s="220">
        <f>IF(ISNA(HLOOKUP("o",$AY53:$CH$59,60-ROW(),0)),0,HLOOKUP("o",$AY53:$CH$59,60-ROW(),0))</f>
        <v>0</v>
      </c>
      <c r="AR53" s="220">
        <f t="shared" si="55"/>
        <v>0</v>
      </c>
      <c r="AS53" s="214">
        <f t="shared" si="56"/>
        <v>8</v>
      </c>
      <c r="AT53" s="215">
        <f t="shared" si="57"/>
        <v>0</v>
      </c>
      <c r="AW53" s="216">
        <f t="shared" si="58"/>
        <v>0</v>
      </c>
      <c r="AX53" s="215">
        <f t="shared" si="59"/>
        <v>-1</v>
      </c>
      <c r="AY53" s="181">
        <f t="shared" si="60"/>
        <v>0</v>
      </c>
      <c r="AZ53" s="181">
        <f t="shared" si="61"/>
        <v>0</v>
      </c>
      <c r="BA53" s="181">
        <f t="shared" si="62"/>
        <v>0</v>
      </c>
      <c r="BB53" s="181">
        <f t="shared" si="63"/>
        <v>0</v>
      </c>
      <c r="BC53" s="181">
        <f t="shared" si="64"/>
        <v>0</v>
      </c>
      <c r="BD53" s="181">
        <f t="shared" si="65"/>
        <v>0</v>
      </c>
      <c r="BE53" s="181">
        <f t="shared" si="66"/>
        <v>0</v>
      </c>
      <c r="BF53" s="181">
        <f t="shared" si="67"/>
        <v>0</v>
      </c>
      <c r="BG53" s="181">
        <f t="shared" si="68"/>
        <v>0</v>
      </c>
      <c r="BH53" s="181">
        <f t="shared" si="69"/>
        <v>0</v>
      </c>
      <c r="BI53" s="181">
        <f t="shared" si="70"/>
        <v>0</v>
      </c>
      <c r="BJ53" s="181">
        <f t="shared" si="71"/>
        <v>0</v>
      </c>
      <c r="BK53" s="181">
        <f t="shared" si="72"/>
        <v>0</v>
      </c>
      <c r="BL53" s="181">
        <f t="shared" si="73"/>
        <v>0</v>
      </c>
      <c r="BM53" s="181">
        <f t="shared" si="74"/>
        <v>0</v>
      </c>
      <c r="BN53" s="181">
        <f t="shared" si="75"/>
        <v>0</v>
      </c>
      <c r="BO53" s="181">
        <f t="shared" si="76"/>
        <v>0</v>
      </c>
      <c r="BP53" s="181">
        <f t="shared" si="77"/>
        <v>0</v>
      </c>
      <c r="BQ53" s="181">
        <f t="shared" si="78"/>
        <v>0</v>
      </c>
      <c r="BR53" s="181">
        <f t="shared" si="79"/>
        <v>0</v>
      </c>
      <c r="BS53" s="181">
        <f t="shared" si="80"/>
        <v>0</v>
      </c>
      <c r="BT53" s="181">
        <f t="shared" si="81"/>
        <v>0</v>
      </c>
      <c r="BU53" s="181">
        <f t="shared" si="82"/>
        <v>0</v>
      </c>
      <c r="BV53" s="181">
        <f t="shared" si="83"/>
        <v>0</v>
      </c>
      <c r="BW53" s="181">
        <f t="shared" si="84"/>
        <v>0</v>
      </c>
      <c r="BX53" s="181">
        <f t="shared" si="85"/>
        <v>0</v>
      </c>
      <c r="BY53" s="181">
        <f t="shared" si="86"/>
        <v>0</v>
      </c>
      <c r="BZ53" s="181">
        <f t="shared" si="87"/>
        <v>0</v>
      </c>
      <c r="CA53" s="181">
        <f t="shared" si="88"/>
        <v>0</v>
      </c>
      <c r="CB53" s="181">
        <f t="shared" si="89"/>
        <v>0</v>
      </c>
      <c r="CC53" s="181">
        <f t="shared" si="90"/>
        <v>0</v>
      </c>
      <c r="CD53" s="181">
        <f t="shared" si="91"/>
        <v>0</v>
      </c>
      <c r="CE53" s="181">
        <f t="shared" si="92"/>
        <v>0</v>
      </c>
      <c r="CF53" s="181">
        <f t="shared" si="93"/>
        <v>0</v>
      </c>
      <c r="CG53" s="181">
        <f t="shared" si="94"/>
        <v>0</v>
      </c>
      <c r="CH53" s="181">
        <f t="shared" si="95"/>
        <v>0</v>
      </c>
      <c r="CL53" s="181">
        <f t="shared" si="96"/>
        <v>0</v>
      </c>
      <c r="CM53" s="181">
        <f t="shared" si="97"/>
        <v>0</v>
      </c>
      <c r="CN53" s="181">
        <f t="shared" si="98"/>
        <v>0</v>
      </c>
      <c r="CO53" s="181">
        <f t="shared" si="99"/>
        <v>0</v>
      </c>
      <c r="CP53" s="181">
        <f t="shared" si="100"/>
        <v>0</v>
      </c>
      <c r="CQ53" s="181">
        <f t="shared" si="101"/>
        <v>0</v>
      </c>
      <c r="CR53" s="181">
        <f t="shared" si="102"/>
        <v>0</v>
      </c>
      <c r="CS53" s="181">
        <f t="shared" si="103"/>
        <v>0</v>
      </c>
      <c r="CT53" s="181">
        <f t="shared" si="104"/>
        <v>0</v>
      </c>
      <c r="CU53" s="181">
        <f t="shared" si="105"/>
        <v>0</v>
      </c>
      <c r="CV53" s="181">
        <f t="shared" si="106"/>
        <v>0</v>
      </c>
      <c r="CW53" s="181">
        <f t="shared" si="107"/>
        <v>0</v>
      </c>
      <c r="CY53" s="181">
        <f t="shared" si="108"/>
        <v>1</v>
      </c>
      <c r="CZ53" s="181">
        <f t="shared" si="111"/>
        <v>1</v>
      </c>
      <c r="DA53" s="181">
        <f t="shared" si="111"/>
        <v>1</v>
      </c>
      <c r="DB53" s="181">
        <f t="shared" si="111"/>
        <v>1</v>
      </c>
      <c r="DC53" s="181">
        <f t="shared" si="110"/>
        <v>1</v>
      </c>
      <c r="DD53" s="181">
        <f t="shared" si="110"/>
        <v>1</v>
      </c>
      <c r="DE53" s="181">
        <f t="shared" si="110"/>
        <v>1</v>
      </c>
      <c r="DF53" s="181">
        <f t="shared" si="110"/>
        <v>1</v>
      </c>
      <c r="DG53" s="181">
        <f t="shared" si="110"/>
        <v>1</v>
      </c>
      <c r="DH53" s="181">
        <f t="shared" si="110"/>
        <v>1</v>
      </c>
      <c r="DI53" s="181">
        <f t="shared" si="110"/>
        <v>1</v>
      </c>
      <c r="DJ53" s="181">
        <f t="shared" si="110"/>
        <v>1</v>
      </c>
      <c r="DK53" s="181">
        <f t="shared" si="110"/>
        <v>1</v>
      </c>
    </row>
    <row r="54" spans="1:115" hidden="1" x14ac:dyDescent="0.2">
      <c r="A54" s="207"/>
      <c r="B54" s="207"/>
      <c r="C54" s="207"/>
      <c r="D54" s="208"/>
      <c r="E54" s="209"/>
      <c r="F54" s="210"/>
      <c r="G54" s="211"/>
      <c r="H54" s="210"/>
      <c r="I54" s="210"/>
      <c r="J54" s="211"/>
      <c r="K54" s="210"/>
      <c r="L54" s="210"/>
      <c r="M54" s="211"/>
      <c r="N54" s="210"/>
      <c r="O54" s="210"/>
      <c r="P54" s="211"/>
      <c r="Q54" s="210"/>
      <c r="R54" s="210"/>
      <c r="S54" s="211"/>
      <c r="T54" s="210"/>
      <c r="U54" s="210"/>
      <c r="V54" s="211"/>
      <c r="W54" s="210"/>
      <c r="X54" s="210"/>
      <c r="Y54" s="211"/>
      <c r="Z54" s="210"/>
      <c r="AA54" s="210"/>
      <c r="AB54" s="211"/>
      <c r="AC54" s="210"/>
      <c r="AD54" s="210"/>
      <c r="AE54" s="211"/>
      <c r="AF54" s="210"/>
      <c r="AG54" s="210"/>
      <c r="AH54" s="211"/>
      <c r="AI54" s="210"/>
      <c r="AJ54" s="210"/>
      <c r="AK54" s="211"/>
      <c r="AL54" s="210"/>
      <c r="AM54" s="210"/>
      <c r="AN54" s="211"/>
      <c r="AO54" s="208"/>
      <c r="AP54" s="208"/>
      <c r="AQ54" s="220">
        <f>IF(ISNA(HLOOKUP("o",$AY54:$CH$59,60-ROW(),0)),0,HLOOKUP("o",$AY54:$CH$59,60-ROW(),0))</f>
        <v>0</v>
      </c>
      <c r="AR54" s="220">
        <f t="shared" si="55"/>
        <v>0</v>
      </c>
      <c r="AS54" s="214">
        <f t="shared" si="56"/>
        <v>8</v>
      </c>
      <c r="AT54" s="215">
        <f t="shared" si="57"/>
        <v>0</v>
      </c>
      <c r="AW54" s="216">
        <f t="shared" si="58"/>
        <v>0</v>
      </c>
      <c r="AX54" s="215">
        <f t="shared" si="59"/>
        <v>-1</v>
      </c>
      <c r="AY54" s="181">
        <f t="shared" si="60"/>
        <v>0</v>
      </c>
      <c r="AZ54" s="181">
        <f t="shared" si="61"/>
        <v>0</v>
      </c>
      <c r="BA54" s="181">
        <f t="shared" si="62"/>
        <v>0</v>
      </c>
      <c r="BB54" s="181">
        <f t="shared" si="63"/>
        <v>0</v>
      </c>
      <c r="BC54" s="181">
        <f t="shared" si="64"/>
        <v>0</v>
      </c>
      <c r="BD54" s="181">
        <f t="shared" si="65"/>
        <v>0</v>
      </c>
      <c r="BE54" s="181">
        <f t="shared" si="66"/>
        <v>0</v>
      </c>
      <c r="BF54" s="181">
        <f t="shared" si="67"/>
        <v>0</v>
      </c>
      <c r="BG54" s="181">
        <f t="shared" si="68"/>
        <v>0</v>
      </c>
      <c r="BH54" s="181">
        <f t="shared" si="69"/>
        <v>0</v>
      </c>
      <c r="BI54" s="181">
        <f t="shared" si="70"/>
        <v>0</v>
      </c>
      <c r="BJ54" s="181">
        <f t="shared" si="71"/>
        <v>0</v>
      </c>
      <c r="BK54" s="181">
        <f t="shared" si="72"/>
        <v>0</v>
      </c>
      <c r="BL54" s="181">
        <f t="shared" si="73"/>
        <v>0</v>
      </c>
      <c r="BM54" s="181">
        <f t="shared" si="74"/>
        <v>0</v>
      </c>
      <c r="BN54" s="181">
        <f t="shared" si="75"/>
        <v>0</v>
      </c>
      <c r="BO54" s="181">
        <f t="shared" si="76"/>
        <v>0</v>
      </c>
      <c r="BP54" s="181">
        <f t="shared" si="77"/>
        <v>0</v>
      </c>
      <c r="BQ54" s="181">
        <f t="shared" si="78"/>
        <v>0</v>
      </c>
      <c r="BR54" s="181">
        <f t="shared" si="79"/>
        <v>0</v>
      </c>
      <c r="BS54" s="181">
        <f t="shared" si="80"/>
        <v>0</v>
      </c>
      <c r="BT54" s="181">
        <f t="shared" si="81"/>
        <v>0</v>
      </c>
      <c r="BU54" s="181">
        <f t="shared" si="82"/>
        <v>0</v>
      </c>
      <c r="BV54" s="181">
        <f t="shared" si="83"/>
        <v>0</v>
      </c>
      <c r="BW54" s="181">
        <f t="shared" si="84"/>
        <v>0</v>
      </c>
      <c r="BX54" s="181">
        <f t="shared" si="85"/>
        <v>0</v>
      </c>
      <c r="BY54" s="181">
        <f t="shared" si="86"/>
        <v>0</v>
      </c>
      <c r="BZ54" s="181">
        <f t="shared" si="87"/>
        <v>0</v>
      </c>
      <c r="CA54" s="181">
        <f t="shared" si="88"/>
        <v>0</v>
      </c>
      <c r="CB54" s="181">
        <f t="shared" si="89"/>
        <v>0</v>
      </c>
      <c r="CC54" s="181">
        <f t="shared" si="90"/>
        <v>0</v>
      </c>
      <c r="CD54" s="181">
        <f t="shared" si="91"/>
        <v>0</v>
      </c>
      <c r="CE54" s="181">
        <f t="shared" si="92"/>
        <v>0</v>
      </c>
      <c r="CF54" s="181">
        <f t="shared" si="93"/>
        <v>0</v>
      </c>
      <c r="CG54" s="181">
        <f t="shared" si="94"/>
        <v>0</v>
      </c>
      <c r="CH54" s="181">
        <f t="shared" si="95"/>
        <v>0</v>
      </c>
      <c r="CL54" s="181">
        <f t="shared" si="96"/>
        <v>0</v>
      </c>
      <c r="CM54" s="181">
        <f t="shared" si="97"/>
        <v>0</v>
      </c>
      <c r="CN54" s="181">
        <f t="shared" si="98"/>
        <v>0</v>
      </c>
      <c r="CO54" s="181">
        <f t="shared" si="99"/>
        <v>0</v>
      </c>
      <c r="CP54" s="181">
        <f t="shared" si="100"/>
        <v>0</v>
      </c>
      <c r="CQ54" s="181">
        <f t="shared" si="101"/>
        <v>0</v>
      </c>
      <c r="CR54" s="181">
        <f t="shared" si="102"/>
        <v>0</v>
      </c>
      <c r="CS54" s="181">
        <f t="shared" si="103"/>
        <v>0</v>
      </c>
      <c r="CT54" s="181">
        <f t="shared" si="104"/>
        <v>0</v>
      </c>
      <c r="CU54" s="181">
        <f t="shared" si="105"/>
        <v>0</v>
      </c>
      <c r="CV54" s="181">
        <f t="shared" si="106"/>
        <v>0</v>
      </c>
      <c r="CW54" s="181">
        <f t="shared" si="107"/>
        <v>0</v>
      </c>
      <c r="CY54" s="181">
        <f t="shared" si="108"/>
        <v>1</v>
      </c>
      <c r="CZ54" s="181">
        <f t="shared" si="111"/>
        <v>1</v>
      </c>
      <c r="DA54" s="181">
        <f t="shared" si="111"/>
        <v>1</v>
      </c>
      <c r="DB54" s="181">
        <f t="shared" si="111"/>
        <v>1</v>
      </c>
      <c r="DC54" s="181">
        <f t="shared" si="110"/>
        <v>1</v>
      </c>
      <c r="DD54" s="181">
        <f t="shared" si="110"/>
        <v>1</v>
      </c>
      <c r="DE54" s="181">
        <f t="shared" si="110"/>
        <v>1</v>
      </c>
      <c r="DF54" s="181">
        <f t="shared" si="110"/>
        <v>1</v>
      </c>
      <c r="DG54" s="181">
        <f t="shared" si="110"/>
        <v>1</v>
      </c>
      <c r="DH54" s="181">
        <f t="shared" si="110"/>
        <v>1</v>
      </c>
      <c r="DI54" s="181">
        <f t="shared" si="110"/>
        <v>1</v>
      </c>
      <c r="DJ54" s="181">
        <f t="shared" si="110"/>
        <v>1</v>
      </c>
      <c r="DK54" s="181">
        <f t="shared" si="110"/>
        <v>1</v>
      </c>
    </row>
    <row r="55" spans="1:115" hidden="1" x14ac:dyDescent="0.2">
      <c r="A55" s="207"/>
      <c r="B55" s="207"/>
      <c r="C55" s="207"/>
      <c r="D55" s="208"/>
      <c r="E55" s="209"/>
      <c r="F55" s="210"/>
      <c r="G55" s="211"/>
      <c r="H55" s="210"/>
      <c r="I55" s="210"/>
      <c r="J55" s="211"/>
      <c r="K55" s="210"/>
      <c r="L55" s="210"/>
      <c r="M55" s="211"/>
      <c r="N55" s="210"/>
      <c r="O55" s="210"/>
      <c r="P55" s="211"/>
      <c r="Q55" s="210"/>
      <c r="R55" s="210"/>
      <c r="S55" s="211"/>
      <c r="T55" s="210"/>
      <c r="U55" s="210"/>
      <c r="V55" s="211"/>
      <c r="W55" s="210"/>
      <c r="X55" s="210"/>
      <c r="Y55" s="211"/>
      <c r="Z55" s="210"/>
      <c r="AA55" s="210"/>
      <c r="AB55" s="211"/>
      <c r="AC55" s="210"/>
      <c r="AD55" s="210"/>
      <c r="AE55" s="211"/>
      <c r="AF55" s="210"/>
      <c r="AG55" s="210"/>
      <c r="AH55" s="211"/>
      <c r="AI55" s="210"/>
      <c r="AJ55" s="210"/>
      <c r="AK55" s="211"/>
      <c r="AL55" s="210"/>
      <c r="AM55" s="210"/>
      <c r="AN55" s="211"/>
      <c r="AO55" s="208"/>
      <c r="AP55" s="208"/>
      <c r="AQ55" s="220">
        <f>IF(ISNA(HLOOKUP("o",$AY55:$CH$59,60-ROW(),0)),0,HLOOKUP("o",$AY55:$CH$59,60-ROW(),0))</f>
        <v>0</v>
      </c>
      <c r="AR55" s="220">
        <f t="shared" si="55"/>
        <v>0</v>
      </c>
      <c r="AS55" s="214">
        <f t="shared" si="56"/>
        <v>8</v>
      </c>
      <c r="AT55" s="215">
        <f t="shared" si="57"/>
        <v>0</v>
      </c>
      <c r="AW55" s="216">
        <f t="shared" si="58"/>
        <v>0</v>
      </c>
      <c r="AX55" s="215">
        <f t="shared" si="59"/>
        <v>-1</v>
      </c>
      <c r="AY55" s="181">
        <f t="shared" si="60"/>
        <v>0</v>
      </c>
      <c r="AZ55" s="181">
        <f t="shared" si="61"/>
        <v>0</v>
      </c>
      <c r="BA55" s="181">
        <f t="shared" si="62"/>
        <v>0</v>
      </c>
      <c r="BB55" s="181">
        <f t="shared" si="63"/>
        <v>0</v>
      </c>
      <c r="BC55" s="181">
        <f t="shared" si="64"/>
        <v>0</v>
      </c>
      <c r="BD55" s="181">
        <f t="shared" si="65"/>
        <v>0</v>
      </c>
      <c r="BE55" s="181">
        <f t="shared" si="66"/>
        <v>0</v>
      </c>
      <c r="BF55" s="181">
        <f t="shared" si="67"/>
        <v>0</v>
      </c>
      <c r="BG55" s="181">
        <f t="shared" si="68"/>
        <v>0</v>
      </c>
      <c r="BH55" s="181">
        <f t="shared" si="69"/>
        <v>0</v>
      </c>
      <c r="BI55" s="181">
        <f t="shared" si="70"/>
        <v>0</v>
      </c>
      <c r="BJ55" s="181">
        <f t="shared" si="71"/>
        <v>0</v>
      </c>
      <c r="BK55" s="181">
        <f t="shared" si="72"/>
        <v>0</v>
      </c>
      <c r="BL55" s="181">
        <f t="shared" si="73"/>
        <v>0</v>
      </c>
      <c r="BM55" s="181">
        <f t="shared" si="74"/>
        <v>0</v>
      </c>
      <c r="BN55" s="181">
        <f t="shared" si="75"/>
        <v>0</v>
      </c>
      <c r="BO55" s="181">
        <f t="shared" si="76"/>
        <v>0</v>
      </c>
      <c r="BP55" s="181">
        <f t="shared" si="77"/>
        <v>0</v>
      </c>
      <c r="BQ55" s="181">
        <f t="shared" si="78"/>
        <v>0</v>
      </c>
      <c r="BR55" s="181">
        <f t="shared" si="79"/>
        <v>0</v>
      </c>
      <c r="BS55" s="181">
        <f t="shared" si="80"/>
        <v>0</v>
      </c>
      <c r="BT55" s="181">
        <f t="shared" si="81"/>
        <v>0</v>
      </c>
      <c r="BU55" s="181">
        <f t="shared" si="82"/>
        <v>0</v>
      </c>
      <c r="BV55" s="181">
        <f t="shared" si="83"/>
        <v>0</v>
      </c>
      <c r="BW55" s="181">
        <f t="shared" si="84"/>
        <v>0</v>
      </c>
      <c r="BX55" s="181">
        <f t="shared" si="85"/>
        <v>0</v>
      </c>
      <c r="BY55" s="181">
        <f t="shared" si="86"/>
        <v>0</v>
      </c>
      <c r="BZ55" s="181">
        <f t="shared" si="87"/>
        <v>0</v>
      </c>
      <c r="CA55" s="181">
        <f t="shared" si="88"/>
        <v>0</v>
      </c>
      <c r="CB55" s="181">
        <f t="shared" si="89"/>
        <v>0</v>
      </c>
      <c r="CC55" s="181">
        <f t="shared" si="90"/>
        <v>0</v>
      </c>
      <c r="CD55" s="181">
        <f t="shared" si="91"/>
        <v>0</v>
      </c>
      <c r="CE55" s="181">
        <f t="shared" si="92"/>
        <v>0</v>
      </c>
      <c r="CF55" s="181">
        <f t="shared" si="93"/>
        <v>0</v>
      </c>
      <c r="CG55" s="181">
        <f t="shared" si="94"/>
        <v>0</v>
      </c>
      <c r="CH55" s="181">
        <f t="shared" si="95"/>
        <v>0</v>
      </c>
      <c r="CL55" s="181">
        <f t="shared" si="96"/>
        <v>0</v>
      </c>
      <c r="CM55" s="181">
        <f t="shared" si="97"/>
        <v>0</v>
      </c>
      <c r="CN55" s="181">
        <f t="shared" si="98"/>
        <v>0</v>
      </c>
      <c r="CO55" s="181">
        <f t="shared" si="99"/>
        <v>0</v>
      </c>
      <c r="CP55" s="181">
        <f t="shared" si="100"/>
        <v>0</v>
      </c>
      <c r="CQ55" s="181">
        <f t="shared" si="101"/>
        <v>0</v>
      </c>
      <c r="CR55" s="181">
        <f t="shared" si="102"/>
        <v>0</v>
      </c>
      <c r="CS55" s="181">
        <f t="shared" si="103"/>
        <v>0</v>
      </c>
      <c r="CT55" s="181">
        <f t="shared" si="104"/>
        <v>0</v>
      </c>
      <c r="CU55" s="181">
        <f t="shared" si="105"/>
        <v>0</v>
      </c>
      <c r="CV55" s="181">
        <f t="shared" si="106"/>
        <v>0</v>
      </c>
      <c r="CW55" s="181">
        <f t="shared" si="107"/>
        <v>0</v>
      </c>
      <c r="CY55" s="181">
        <f t="shared" si="108"/>
        <v>1</v>
      </c>
      <c r="CZ55" s="181">
        <f t="shared" si="111"/>
        <v>1</v>
      </c>
      <c r="DA55" s="181">
        <f t="shared" si="111"/>
        <v>1</v>
      </c>
      <c r="DB55" s="181">
        <f t="shared" si="111"/>
        <v>1</v>
      </c>
      <c r="DC55" s="181">
        <f t="shared" si="110"/>
        <v>1</v>
      </c>
      <c r="DD55" s="181">
        <f t="shared" si="110"/>
        <v>1</v>
      </c>
      <c r="DE55" s="181">
        <f t="shared" si="110"/>
        <v>1</v>
      </c>
      <c r="DF55" s="181">
        <f t="shared" si="110"/>
        <v>1</v>
      </c>
      <c r="DG55" s="181">
        <f t="shared" si="110"/>
        <v>1</v>
      </c>
      <c r="DH55" s="181">
        <f t="shared" si="110"/>
        <v>1</v>
      </c>
      <c r="DI55" s="181">
        <f t="shared" si="110"/>
        <v>1</v>
      </c>
      <c r="DJ55" s="181">
        <f t="shared" si="110"/>
        <v>1</v>
      </c>
      <c r="DK55" s="181">
        <f t="shared" si="110"/>
        <v>1</v>
      </c>
    </row>
    <row r="56" spans="1:115" hidden="1" x14ac:dyDescent="0.2">
      <c r="A56" s="207"/>
      <c r="B56" s="207"/>
      <c r="C56" s="207"/>
      <c r="D56" s="208"/>
      <c r="E56" s="209"/>
      <c r="F56" s="210"/>
      <c r="G56" s="211"/>
      <c r="H56" s="210"/>
      <c r="I56" s="210"/>
      <c r="J56" s="211"/>
      <c r="K56" s="210"/>
      <c r="L56" s="210"/>
      <c r="M56" s="211"/>
      <c r="N56" s="210"/>
      <c r="O56" s="210"/>
      <c r="P56" s="211"/>
      <c r="Q56" s="210"/>
      <c r="R56" s="210"/>
      <c r="S56" s="211"/>
      <c r="T56" s="210"/>
      <c r="U56" s="210"/>
      <c r="V56" s="211"/>
      <c r="W56" s="210"/>
      <c r="X56" s="210"/>
      <c r="Y56" s="211"/>
      <c r="Z56" s="210"/>
      <c r="AA56" s="210"/>
      <c r="AB56" s="211"/>
      <c r="AC56" s="210"/>
      <c r="AD56" s="210"/>
      <c r="AE56" s="211"/>
      <c r="AF56" s="210"/>
      <c r="AG56" s="210"/>
      <c r="AH56" s="211"/>
      <c r="AI56" s="210"/>
      <c r="AJ56" s="210"/>
      <c r="AK56" s="211"/>
      <c r="AL56" s="210"/>
      <c r="AM56" s="210"/>
      <c r="AN56" s="211"/>
      <c r="AO56" s="208"/>
      <c r="AP56" s="208"/>
      <c r="AQ56" s="220">
        <f>IF(ISNA(HLOOKUP("o",$AY56:$CH$59,60-ROW(),0)),0,HLOOKUP("o",$AY56:$CH$59,60-ROW(),0))</f>
        <v>0</v>
      </c>
      <c r="AR56" s="220">
        <f t="shared" si="55"/>
        <v>0</v>
      </c>
      <c r="AS56" s="214">
        <f t="shared" si="56"/>
        <v>8</v>
      </c>
      <c r="AT56" s="215">
        <f t="shared" si="57"/>
        <v>0</v>
      </c>
      <c r="AW56" s="216">
        <f t="shared" si="58"/>
        <v>0</v>
      </c>
      <c r="AX56" s="215">
        <f t="shared" si="59"/>
        <v>-1</v>
      </c>
      <c r="AY56" s="181">
        <f t="shared" si="60"/>
        <v>0</v>
      </c>
      <c r="AZ56" s="181">
        <f t="shared" si="61"/>
        <v>0</v>
      </c>
      <c r="BA56" s="181">
        <f t="shared" si="62"/>
        <v>0</v>
      </c>
      <c r="BB56" s="181">
        <f t="shared" si="63"/>
        <v>0</v>
      </c>
      <c r="BC56" s="181">
        <f t="shared" si="64"/>
        <v>0</v>
      </c>
      <c r="BD56" s="181">
        <f t="shared" si="65"/>
        <v>0</v>
      </c>
      <c r="BE56" s="181">
        <f t="shared" si="66"/>
        <v>0</v>
      </c>
      <c r="BF56" s="181">
        <f t="shared" si="67"/>
        <v>0</v>
      </c>
      <c r="BG56" s="181">
        <f t="shared" si="68"/>
        <v>0</v>
      </c>
      <c r="BH56" s="181">
        <f t="shared" si="69"/>
        <v>0</v>
      </c>
      <c r="BI56" s="181">
        <f t="shared" si="70"/>
        <v>0</v>
      </c>
      <c r="BJ56" s="181">
        <f t="shared" si="71"/>
        <v>0</v>
      </c>
      <c r="BK56" s="181">
        <f t="shared" si="72"/>
        <v>0</v>
      </c>
      <c r="BL56" s="181">
        <f t="shared" si="73"/>
        <v>0</v>
      </c>
      <c r="BM56" s="181">
        <f t="shared" si="74"/>
        <v>0</v>
      </c>
      <c r="BN56" s="181">
        <f t="shared" si="75"/>
        <v>0</v>
      </c>
      <c r="BO56" s="181">
        <f t="shared" si="76"/>
        <v>0</v>
      </c>
      <c r="BP56" s="181">
        <f t="shared" si="77"/>
        <v>0</v>
      </c>
      <c r="BQ56" s="181">
        <f t="shared" si="78"/>
        <v>0</v>
      </c>
      <c r="BR56" s="181">
        <f t="shared" si="79"/>
        <v>0</v>
      </c>
      <c r="BS56" s="181">
        <f t="shared" si="80"/>
        <v>0</v>
      </c>
      <c r="BT56" s="181">
        <f t="shared" si="81"/>
        <v>0</v>
      </c>
      <c r="BU56" s="181">
        <f t="shared" si="82"/>
        <v>0</v>
      </c>
      <c r="BV56" s="181">
        <f t="shared" si="83"/>
        <v>0</v>
      </c>
      <c r="BW56" s="181">
        <f t="shared" si="84"/>
        <v>0</v>
      </c>
      <c r="BX56" s="181">
        <f t="shared" si="85"/>
        <v>0</v>
      </c>
      <c r="BY56" s="181">
        <f t="shared" si="86"/>
        <v>0</v>
      </c>
      <c r="BZ56" s="181">
        <f t="shared" si="87"/>
        <v>0</v>
      </c>
      <c r="CA56" s="181">
        <f t="shared" si="88"/>
        <v>0</v>
      </c>
      <c r="CB56" s="181">
        <f t="shared" si="89"/>
        <v>0</v>
      </c>
      <c r="CC56" s="181">
        <f t="shared" si="90"/>
        <v>0</v>
      </c>
      <c r="CD56" s="181">
        <f t="shared" si="91"/>
        <v>0</v>
      </c>
      <c r="CE56" s="181">
        <f t="shared" si="92"/>
        <v>0</v>
      </c>
      <c r="CF56" s="181">
        <f t="shared" si="93"/>
        <v>0</v>
      </c>
      <c r="CG56" s="181">
        <f t="shared" si="94"/>
        <v>0</v>
      </c>
      <c r="CH56" s="181">
        <f t="shared" si="95"/>
        <v>0</v>
      </c>
      <c r="CL56" s="181">
        <f t="shared" si="96"/>
        <v>0</v>
      </c>
      <c r="CM56" s="181">
        <f t="shared" si="97"/>
        <v>0</v>
      </c>
      <c r="CN56" s="181">
        <f t="shared" si="98"/>
        <v>0</v>
      </c>
      <c r="CO56" s="181">
        <f t="shared" si="99"/>
        <v>0</v>
      </c>
      <c r="CP56" s="181">
        <f t="shared" si="100"/>
        <v>0</v>
      </c>
      <c r="CQ56" s="181">
        <f t="shared" si="101"/>
        <v>0</v>
      </c>
      <c r="CR56" s="181">
        <f t="shared" si="102"/>
        <v>0</v>
      </c>
      <c r="CS56" s="181">
        <f t="shared" si="103"/>
        <v>0</v>
      </c>
      <c r="CT56" s="181">
        <f t="shared" si="104"/>
        <v>0</v>
      </c>
      <c r="CU56" s="181">
        <f t="shared" si="105"/>
        <v>0</v>
      </c>
      <c r="CV56" s="181">
        <f t="shared" si="106"/>
        <v>0</v>
      </c>
      <c r="CW56" s="181">
        <f t="shared" si="107"/>
        <v>0</v>
      </c>
      <c r="CY56" s="181">
        <f t="shared" si="108"/>
        <v>1</v>
      </c>
      <c r="CZ56" s="181">
        <f t="shared" si="111"/>
        <v>1</v>
      </c>
      <c r="DA56" s="181">
        <f t="shared" si="111"/>
        <v>1</v>
      </c>
      <c r="DB56" s="181">
        <f t="shared" si="111"/>
        <v>1</v>
      </c>
      <c r="DC56" s="181">
        <f t="shared" si="110"/>
        <v>1</v>
      </c>
      <c r="DD56" s="181">
        <f t="shared" si="110"/>
        <v>1</v>
      </c>
      <c r="DE56" s="181">
        <f t="shared" si="110"/>
        <v>1</v>
      </c>
      <c r="DF56" s="181">
        <f t="shared" si="110"/>
        <v>1</v>
      </c>
      <c r="DG56" s="181">
        <f t="shared" si="110"/>
        <v>1</v>
      </c>
      <c r="DH56" s="181">
        <f t="shared" si="110"/>
        <v>1</v>
      </c>
      <c r="DI56" s="181">
        <f t="shared" si="110"/>
        <v>1</v>
      </c>
      <c r="DJ56" s="181">
        <f t="shared" si="110"/>
        <v>1</v>
      </c>
      <c r="DK56" s="181">
        <f t="shared" si="110"/>
        <v>1</v>
      </c>
    </row>
    <row r="57" spans="1:115" hidden="1" x14ac:dyDescent="0.2">
      <c r="A57" s="207"/>
      <c r="B57" s="207"/>
      <c r="C57" s="207"/>
      <c r="D57" s="208"/>
      <c r="E57" s="209"/>
      <c r="F57" s="210"/>
      <c r="G57" s="211"/>
      <c r="H57" s="210"/>
      <c r="I57" s="210"/>
      <c r="J57" s="211"/>
      <c r="K57" s="210"/>
      <c r="L57" s="210"/>
      <c r="M57" s="211"/>
      <c r="N57" s="210"/>
      <c r="O57" s="210"/>
      <c r="P57" s="211"/>
      <c r="Q57" s="210"/>
      <c r="R57" s="210"/>
      <c r="S57" s="211"/>
      <c r="T57" s="210"/>
      <c r="U57" s="210"/>
      <c r="V57" s="211"/>
      <c r="W57" s="210"/>
      <c r="X57" s="210"/>
      <c r="Y57" s="211"/>
      <c r="Z57" s="210"/>
      <c r="AA57" s="210"/>
      <c r="AB57" s="211"/>
      <c r="AC57" s="210"/>
      <c r="AD57" s="210"/>
      <c r="AE57" s="211"/>
      <c r="AF57" s="210"/>
      <c r="AG57" s="210"/>
      <c r="AH57" s="211"/>
      <c r="AI57" s="210"/>
      <c r="AJ57" s="210"/>
      <c r="AK57" s="211"/>
      <c r="AL57" s="210"/>
      <c r="AM57" s="210"/>
      <c r="AN57" s="211"/>
      <c r="AO57" s="208"/>
      <c r="AP57" s="208"/>
      <c r="AQ57" s="220">
        <f>IF(ISNA(HLOOKUP("o",$AY57:$CH$59,60-ROW(),0)),0,HLOOKUP("o",$AY57:$CH$59,60-ROW(),0))</f>
        <v>0</v>
      </c>
      <c r="AR57" s="220">
        <f t="shared" si="55"/>
        <v>0</v>
      </c>
      <c r="AS57" s="214">
        <f t="shared" si="56"/>
        <v>8</v>
      </c>
      <c r="AT57" s="215">
        <f t="shared" si="57"/>
        <v>0</v>
      </c>
      <c r="AW57" s="216">
        <f t="shared" si="58"/>
        <v>0</v>
      </c>
      <c r="AX57" s="215">
        <f t="shared" si="59"/>
        <v>-1</v>
      </c>
      <c r="AY57" s="181">
        <f t="shared" si="60"/>
        <v>0</v>
      </c>
      <c r="AZ57" s="181">
        <f t="shared" si="61"/>
        <v>0</v>
      </c>
      <c r="BA57" s="181">
        <f t="shared" si="62"/>
        <v>0</v>
      </c>
      <c r="BB57" s="181">
        <f t="shared" si="63"/>
        <v>0</v>
      </c>
      <c r="BC57" s="181">
        <f t="shared" si="64"/>
        <v>0</v>
      </c>
      <c r="BD57" s="181">
        <f t="shared" si="65"/>
        <v>0</v>
      </c>
      <c r="BE57" s="181">
        <f t="shared" si="66"/>
        <v>0</v>
      </c>
      <c r="BF57" s="181">
        <f t="shared" si="67"/>
        <v>0</v>
      </c>
      <c r="BG57" s="181">
        <f t="shared" si="68"/>
        <v>0</v>
      </c>
      <c r="BH57" s="181">
        <f t="shared" si="69"/>
        <v>0</v>
      </c>
      <c r="BI57" s="181">
        <f t="shared" si="70"/>
        <v>0</v>
      </c>
      <c r="BJ57" s="181">
        <f t="shared" si="71"/>
        <v>0</v>
      </c>
      <c r="BK57" s="181">
        <f t="shared" si="72"/>
        <v>0</v>
      </c>
      <c r="BL57" s="181">
        <f t="shared" si="73"/>
        <v>0</v>
      </c>
      <c r="BM57" s="181">
        <f t="shared" si="74"/>
        <v>0</v>
      </c>
      <c r="BN57" s="181">
        <f t="shared" si="75"/>
        <v>0</v>
      </c>
      <c r="BO57" s="181">
        <f t="shared" si="76"/>
        <v>0</v>
      </c>
      <c r="BP57" s="181">
        <f t="shared" si="77"/>
        <v>0</v>
      </c>
      <c r="BQ57" s="181">
        <f t="shared" si="78"/>
        <v>0</v>
      </c>
      <c r="BR57" s="181">
        <f t="shared" si="79"/>
        <v>0</v>
      </c>
      <c r="BS57" s="181">
        <f t="shared" si="80"/>
        <v>0</v>
      </c>
      <c r="BT57" s="181">
        <f t="shared" si="81"/>
        <v>0</v>
      </c>
      <c r="BU57" s="181">
        <f t="shared" si="82"/>
        <v>0</v>
      </c>
      <c r="BV57" s="181">
        <f t="shared" si="83"/>
        <v>0</v>
      </c>
      <c r="BW57" s="181">
        <f t="shared" si="84"/>
        <v>0</v>
      </c>
      <c r="BX57" s="181">
        <f t="shared" si="85"/>
        <v>0</v>
      </c>
      <c r="BY57" s="181">
        <f t="shared" si="86"/>
        <v>0</v>
      </c>
      <c r="BZ57" s="181">
        <f t="shared" si="87"/>
        <v>0</v>
      </c>
      <c r="CA57" s="181">
        <f t="shared" si="88"/>
        <v>0</v>
      </c>
      <c r="CB57" s="181">
        <f t="shared" si="89"/>
        <v>0</v>
      </c>
      <c r="CC57" s="181">
        <f t="shared" si="90"/>
        <v>0</v>
      </c>
      <c r="CD57" s="181">
        <f t="shared" si="91"/>
        <v>0</v>
      </c>
      <c r="CE57" s="181">
        <f t="shared" si="92"/>
        <v>0</v>
      </c>
      <c r="CF57" s="181">
        <f t="shared" si="93"/>
        <v>0</v>
      </c>
      <c r="CG57" s="181">
        <f t="shared" si="94"/>
        <v>0</v>
      </c>
      <c r="CH57" s="181">
        <f t="shared" si="95"/>
        <v>0</v>
      </c>
      <c r="CL57" s="181">
        <f t="shared" si="96"/>
        <v>0</v>
      </c>
      <c r="CM57" s="181">
        <f t="shared" si="97"/>
        <v>0</v>
      </c>
      <c r="CN57" s="181">
        <f t="shared" si="98"/>
        <v>0</v>
      </c>
      <c r="CO57" s="181">
        <f t="shared" si="99"/>
        <v>0</v>
      </c>
      <c r="CP57" s="181">
        <f t="shared" si="100"/>
        <v>0</v>
      </c>
      <c r="CQ57" s="181">
        <f t="shared" si="101"/>
        <v>0</v>
      </c>
      <c r="CR57" s="181">
        <f t="shared" si="102"/>
        <v>0</v>
      </c>
      <c r="CS57" s="181">
        <f t="shared" si="103"/>
        <v>0</v>
      </c>
      <c r="CT57" s="181">
        <f t="shared" si="104"/>
        <v>0</v>
      </c>
      <c r="CU57" s="181">
        <f t="shared" si="105"/>
        <v>0</v>
      </c>
      <c r="CV57" s="181">
        <f t="shared" si="106"/>
        <v>0</v>
      </c>
      <c r="CW57" s="181">
        <f t="shared" si="107"/>
        <v>0</v>
      </c>
      <c r="CY57" s="181">
        <f t="shared" si="108"/>
        <v>1</v>
      </c>
      <c r="CZ57" s="181">
        <f t="shared" si="111"/>
        <v>1</v>
      </c>
      <c r="DA57" s="181">
        <f t="shared" si="111"/>
        <v>1</v>
      </c>
      <c r="DB57" s="181">
        <f t="shared" si="111"/>
        <v>1</v>
      </c>
      <c r="DC57" s="181">
        <f t="shared" si="110"/>
        <v>1</v>
      </c>
      <c r="DD57" s="181">
        <f t="shared" si="110"/>
        <v>1</v>
      </c>
      <c r="DE57" s="181">
        <f t="shared" si="110"/>
        <v>1</v>
      </c>
      <c r="DF57" s="181">
        <f t="shared" si="110"/>
        <v>1</v>
      </c>
      <c r="DG57" s="181">
        <f t="shared" si="110"/>
        <v>1</v>
      </c>
      <c r="DH57" s="181">
        <f t="shared" si="110"/>
        <v>1</v>
      </c>
      <c r="DI57" s="181">
        <f t="shared" si="110"/>
        <v>1</v>
      </c>
      <c r="DJ57" s="181">
        <f t="shared" si="110"/>
        <v>1</v>
      </c>
      <c r="DK57" s="181">
        <f t="shared" si="110"/>
        <v>1</v>
      </c>
    </row>
    <row r="59" spans="1:115" x14ac:dyDescent="0.2">
      <c r="AY59" s="181">
        <f>AN$23</f>
        <v>0</v>
      </c>
      <c r="AZ59" s="181">
        <f>AM$23</f>
        <v>0</v>
      </c>
      <c r="BA59" s="181">
        <f>AL$23</f>
        <v>0</v>
      </c>
      <c r="BB59" s="181">
        <f>AK$23</f>
        <v>0</v>
      </c>
      <c r="BC59" s="181">
        <f>AJ$23</f>
        <v>0</v>
      </c>
      <c r="BD59" s="181">
        <f>AI$23</f>
        <v>0</v>
      </c>
      <c r="BE59" s="181">
        <f>AH$23</f>
        <v>0</v>
      </c>
      <c r="BF59" s="181">
        <f>AG$23</f>
        <v>0</v>
      </c>
      <c r="BG59" s="181">
        <f>AF$23</f>
        <v>0</v>
      </c>
      <c r="BH59" s="181">
        <f>AE$23</f>
        <v>150</v>
      </c>
      <c r="BI59" s="181">
        <f>AD$23</f>
        <v>150</v>
      </c>
      <c r="BJ59" s="181">
        <f>AC$23</f>
        <v>150</v>
      </c>
      <c r="BK59" s="181">
        <f>AB$23</f>
        <v>209</v>
      </c>
      <c r="BL59" s="181">
        <f>AA$23</f>
        <v>209</v>
      </c>
      <c r="BM59" s="181">
        <f>Z$23</f>
        <v>209</v>
      </c>
      <c r="BN59" s="181">
        <f>Y$23</f>
        <v>140</v>
      </c>
      <c r="BO59" s="181">
        <f>X$23</f>
        <v>140</v>
      </c>
      <c r="BP59" s="181">
        <f>W$23</f>
        <v>140</v>
      </c>
      <c r="BQ59" s="181">
        <f>V$23</f>
        <v>225</v>
      </c>
      <c r="BR59" s="181">
        <f>U$23</f>
        <v>225</v>
      </c>
      <c r="BS59" s="181">
        <f>T$23</f>
        <v>225</v>
      </c>
      <c r="BT59" s="181">
        <f>S$23</f>
        <v>220</v>
      </c>
      <c r="BU59" s="181">
        <f>R$23</f>
        <v>220</v>
      </c>
      <c r="BV59" s="181">
        <f>Q$23</f>
        <v>220</v>
      </c>
      <c r="BW59" s="181">
        <f>P$23</f>
        <v>210</v>
      </c>
      <c r="BX59" s="181">
        <f>O$23</f>
        <v>210</v>
      </c>
      <c r="BY59" s="181">
        <f>N$23</f>
        <v>210</v>
      </c>
      <c r="BZ59" s="181">
        <f>M$23</f>
        <v>200</v>
      </c>
      <c r="CA59" s="181">
        <f>L$23</f>
        <v>200</v>
      </c>
      <c r="CB59" s="181">
        <f>K$23</f>
        <v>200</v>
      </c>
      <c r="CC59" s="181">
        <f>J$23</f>
        <v>190</v>
      </c>
      <c r="CD59" s="181">
        <f>I$23</f>
        <v>190</v>
      </c>
      <c r="CE59" s="181">
        <f>H$23</f>
        <v>190</v>
      </c>
      <c r="CF59" s="181">
        <f>G$23</f>
        <v>180</v>
      </c>
      <c r="CG59" s="181">
        <f>F$23</f>
        <v>180</v>
      </c>
      <c r="CH59" s="181">
        <f>E$23</f>
        <v>180</v>
      </c>
    </row>
  </sheetData>
  <sheetProtection selectLockedCells="1" selectUnlockedCells="1"/>
  <sortState ref="A26:DK32">
    <sortCondition ref="AS26:AS32"/>
  </sortState>
  <mergeCells count="8">
    <mergeCell ref="A8:A9"/>
    <mergeCell ref="B8:B9"/>
    <mergeCell ref="C8:C9"/>
    <mergeCell ref="AQ8:AT8"/>
    <mergeCell ref="A23:A24"/>
    <mergeCell ref="B23:B24"/>
    <mergeCell ref="C23:C24"/>
    <mergeCell ref="AQ23:AT23"/>
  </mergeCells>
  <conditionalFormatting sqref="E21:AN24 AM25:AN25">
    <cfRule type="cellIs" dxfId="71" priority="73" stopIfTrue="1" operator="equal">
      <formula>"x"</formula>
    </cfRule>
    <cfRule type="cellIs" dxfId="70" priority="74" stopIfTrue="1" operator="equal">
      <formula>"o"</formula>
    </cfRule>
  </conditionalFormatting>
  <conditionalFormatting sqref="J11:J20 J26:J57">
    <cfRule type="cellIs" priority="70" stopIfTrue="1" operator="equal">
      <formula>"x"</formula>
    </cfRule>
    <cfRule type="cellIs" priority="71" stopIfTrue="1" operator="equal">
      <formula>"o"</formula>
    </cfRule>
    <cfRule type="expression" dxfId="69" priority="72" stopIfTrue="1">
      <formula>OR(H$10&gt;3,DA11)</formula>
    </cfRule>
  </conditionalFormatting>
  <conditionalFormatting sqref="G11:G20 G26:G57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OR(E$10&gt;3,CZ11)</formula>
    </cfRule>
  </conditionalFormatting>
  <conditionalFormatting sqref="M11:M20 M26:M57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OR(K$10&gt;3,DB11)</formula>
    </cfRule>
  </conditionalFormatting>
  <conditionalFormatting sqref="P11:P20 P26:P57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OR(N$10&gt;3,DC11)</formula>
    </cfRule>
  </conditionalFormatting>
  <conditionalFormatting sqref="V11:V20 V26:V57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OR(T$10&gt;3,DE11)</formula>
    </cfRule>
  </conditionalFormatting>
  <conditionalFormatting sqref="Y11:Y20 Y26:Y57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OR(W$10&gt;3,DF11)</formula>
    </cfRule>
  </conditionalFormatting>
  <conditionalFormatting sqref="S11:S20 S26:S57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OR(Q$10&gt;3,DD11)</formula>
    </cfRule>
  </conditionalFormatting>
  <conditionalFormatting sqref="AB11:AB20 AB26:AB57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OR(Z$10&gt;3,DG11)</formula>
    </cfRule>
  </conditionalFormatting>
  <conditionalFormatting sqref="AE11:AE20 AE26:AE57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OR(AC$10&gt;3,DH11)</formula>
    </cfRule>
  </conditionalFormatting>
  <conditionalFormatting sqref="AH11:AH20 AH26:AH57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OR(AF$10&gt;3,DI11)</formula>
    </cfRule>
  </conditionalFormatting>
  <conditionalFormatting sqref="AK11:AK20 AK26:AK57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OR(AI$10&gt;3,DJ11)</formula>
    </cfRule>
  </conditionalFormatting>
  <conditionalFormatting sqref="AN11:AN20 AN26:AN57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OR(AL$10&gt;3,DK11)</formula>
    </cfRule>
  </conditionalFormatting>
  <conditionalFormatting sqref="E11:F20 E26:F57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$CZ11</formula>
    </cfRule>
  </conditionalFormatting>
  <conditionalFormatting sqref="H11:I20 H26:I57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$DA11</formula>
    </cfRule>
  </conditionalFormatting>
  <conditionalFormatting sqref="AL11:AM20 AL26:AM57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$DK11</formula>
    </cfRule>
  </conditionalFormatting>
  <conditionalFormatting sqref="K11:L20 K26:L57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$DB11</formula>
    </cfRule>
  </conditionalFormatting>
  <conditionalFormatting sqref="N11:O20 N26:O57 Q26:R57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$DD11</formula>
    </cfRule>
  </conditionalFormatting>
  <conditionalFormatting sqref="Q11:R20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$DD11</formula>
    </cfRule>
  </conditionalFormatting>
  <conditionalFormatting sqref="T11:U20 T26:U57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$DE11</formula>
    </cfRule>
  </conditionalFormatting>
  <conditionalFormatting sqref="W11:X20 W26:X57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$DF11</formula>
    </cfRule>
  </conditionalFormatting>
  <conditionalFormatting sqref="Z11:AA20 Z26:AA57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$DG11</formula>
    </cfRule>
  </conditionalFormatting>
  <conditionalFormatting sqref="AC11:AD20 AC26:AD57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$DH11</formula>
    </cfRule>
  </conditionalFormatting>
  <conditionalFormatting sqref="AF11:AG20 AF26:AG57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$DI11</formula>
    </cfRule>
  </conditionalFormatting>
  <conditionalFormatting sqref="AI11:AJ20 AI26:AJ57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$DJ11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AQ26:AS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BTL</vt:lpstr>
      <vt:lpstr>SPD-M</vt:lpstr>
      <vt:lpstr>SPD-W</vt:lpstr>
      <vt:lpstr>FJ</vt:lpstr>
      <vt:lpstr>HJ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2017-04-06T12:37:51Z</dcterms:created>
  <dcterms:modified xsi:type="dcterms:W3CDTF">2017-04-06T12:54:16Z</dcterms:modified>
</cp:coreProperties>
</file>