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600" windowHeight="9180" activeTab="8"/>
  </bookViews>
  <sheets>
    <sheet name="Cls W" sheetId="7" r:id="rId1"/>
    <sheet name="Cls M" sheetId="8" r:id="rId2"/>
    <sheet name="Btl W" sheetId="9" r:id="rId3"/>
    <sheet name="Btl M" sheetId="10" r:id="rId4"/>
    <sheet name="Spd W" sheetId="5" r:id="rId5"/>
    <sheet name="Spd M" sheetId="6" r:id="rId6"/>
    <sheet name="Jmp" sheetId="4" r:id="rId7"/>
    <sheet name="Sld W" sheetId="11" r:id="rId8"/>
    <sheet name="Sld M" sheetId="12" r:id="rId9"/>
  </sheets>
  <calcPr calcId="125725" concurrentCalc="0"/>
</workbook>
</file>

<file path=xl/calcChain.xml><?xml version="1.0" encoding="utf-8"?>
<calcChain xmlns="http://schemas.openxmlformats.org/spreadsheetml/2006/main">
  <c r="A110" i="12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11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9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H110" i="6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10" i="5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F8" i="4"/>
  <c r="G8"/>
  <c r="I8"/>
  <c r="J8"/>
  <c r="L8"/>
  <c r="M8"/>
  <c r="O8"/>
  <c r="P8"/>
  <c r="R8"/>
  <c r="S8"/>
  <c r="U8"/>
  <c r="V8"/>
  <c r="X8"/>
  <c r="Y8"/>
  <c r="AA8"/>
  <c r="AB8"/>
  <c r="AD8"/>
  <c r="AE8"/>
  <c r="AG8"/>
  <c r="AH8"/>
  <c r="AJ8"/>
  <c r="AK8"/>
  <c r="AM8"/>
  <c r="AN8"/>
  <c r="CL8"/>
  <c r="CM8"/>
  <c r="CN8"/>
  <c r="CO8"/>
  <c r="CP8"/>
  <c r="CQ8"/>
  <c r="CR8"/>
  <c r="CS8"/>
  <c r="CT8"/>
  <c r="CU8"/>
  <c r="CV8"/>
  <c r="CW8"/>
  <c r="E10"/>
  <c r="CL9"/>
  <c r="H10"/>
  <c r="CM9"/>
  <c r="K10"/>
  <c r="CN9"/>
  <c r="N10"/>
  <c r="CO9"/>
  <c r="Q10"/>
  <c r="CP9"/>
  <c r="T10"/>
  <c r="CQ9"/>
  <c r="W10"/>
  <c r="CR9"/>
  <c r="Z10"/>
  <c r="CS9"/>
  <c r="AC10"/>
  <c r="CT9"/>
  <c r="AF10"/>
  <c r="CU9"/>
  <c r="AI10"/>
  <c r="CV9"/>
  <c r="AL10"/>
  <c r="CW9"/>
  <c r="CL10"/>
  <c r="CM10"/>
  <c r="CN10"/>
  <c r="CO10"/>
  <c r="CP10"/>
  <c r="CQ10"/>
  <c r="CR10"/>
  <c r="CS10"/>
  <c r="CT10"/>
  <c r="CU10"/>
  <c r="CV10"/>
  <c r="CW10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AQ11"/>
  <c r="AR11"/>
  <c r="CN11"/>
  <c r="CQ11"/>
  <c r="AW11"/>
  <c r="AX11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AQ13"/>
  <c r="AR13"/>
  <c r="CN12"/>
  <c r="CO12"/>
  <c r="AQ14"/>
  <c r="AQ12"/>
  <c r="CQ12"/>
  <c r="AW12"/>
  <c r="AR14"/>
  <c r="AR12"/>
  <c r="AX12"/>
  <c r="CO13"/>
  <c r="AW13"/>
  <c r="AX13"/>
  <c r="CN14"/>
  <c r="CO14"/>
  <c r="CQ14"/>
  <c r="AW14"/>
  <c r="AX14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AQ15"/>
  <c r="AR15"/>
  <c r="AW15"/>
  <c r="AX15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AQ16"/>
  <c r="AR16"/>
  <c r="AW16"/>
  <c r="AX16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AQ17"/>
  <c r="AR17"/>
  <c r="AW17"/>
  <c r="AX17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AQ18"/>
  <c r="AR18"/>
  <c r="AW18"/>
  <c r="AX18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AQ19"/>
  <c r="AR19"/>
  <c r="AW19"/>
  <c r="AX19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AQ20"/>
  <c r="AR20"/>
  <c r="AW20"/>
  <c r="AX20"/>
  <c r="AS11"/>
  <c r="AT11"/>
  <c r="CL11"/>
  <c r="CM11"/>
  <c r="CO11"/>
  <c r="CP11"/>
  <c r="CR11"/>
  <c r="CS11"/>
  <c r="CT11"/>
  <c r="CU11"/>
  <c r="CV11"/>
  <c r="CW11"/>
  <c r="CY11"/>
  <c r="CZ11"/>
  <c r="DA11"/>
  <c r="DB11"/>
  <c r="DC11"/>
  <c r="DD11"/>
  <c r="DE11"/>
  <c r="DF11"/>
  <c r="DG11"/>
  <c r="DH11"/>
  <c r="DI11"/>
  <c r="DJ11"/>
  <c r="DK11"/>
  <c r="AS13"/>
  <c r="AT13"/>
  <c r="CL12"/>
  <c r="CM12"/>
  <c r="CP12"/>
  <c r="CR12"/>
  <c r="CS12"/>
  <c r="CT12"/>
  <c r="CU12"/>
  <c r="CV12"/>
  <c r="CW12"/>
  <c r="CY12"/>
  <c r="CZ12"/>
  <c r="DA12"/>
  <c r="DB12"/>
  <c r="DC12"/>
  <c r="DD12"/>
  <c r="DE12"/>
  <c r="DF12"/>
  <c r="DG12"/>
  <c r="DH12"/>
  <c r="DI12"/>
  <c r="DJ12"/>
  <c r="DK12"/>
  <c r="AS14"/>
  <c r="AT14"/>
  <c r="CL13"/>
  <c r="CM13"/>
  <c r="CN13"/>
  <c r="CP13"/>
  <c r="CQ13"/>
  <c r="CR13"/>
  <c r="CS13"/>
  <c r="CT13"/>
  <c r="CU13"/>
  <c r="CV13"/>
  <c r="CW13"/>
  <c r="CY13"/>
  <c r="CZ13"/>
  <c r="DA13"/>
  <c r="DB13"/>
  <c r="DC13"/>
  <c r="DD13"/>
  <c r="DE13"/>
  <c r="DF13"/>
  <c r="DG13"/>
  <c r="DH13"/>
  <c r="DI13"/>
  <c r="DJ13"/>
  <c r="DK13"/>
  <c r="AS12"/>
  <c r="AT12"/>
  <c r="CL14"/>
  <c r="CM14"/>
  <c r="CP14"/>
  <c r="CR14"/>
  <c r="CS14"/>
  <c r="CT14"/>
  <c r="CU14"/>
  <c r="CV14"/>
  <c r="CW14"/>
  <c r="CY14"/>
  <c r="CZ14"/>
  <c r="DA14"/>
  <c r="DB14"/>
  <c r="DC14"/>
  <c r="DD14"/>
  <c r="DE14"/>
  <c r="DF14"/>
  <c r="DG14"/>
  <c r="DH14"/>
  <c r="DI14"/>
  <c r="DJ14"/>
  <c r="DK14"/>
  <c r="AS15"/>
  <c r="AT15"/>
  <c r="CL15"/>
  <c r="CM15"/>
  <c r="CN15"/>
  <c r="CO15"/>
  <c r="CP15"/>
  <c r="CQ15"/>
  <c r="CR15"/>
  <c r="CS15"/>
  <c r="CT15"/>
  <c r="CU15"/>
  <c r="CV15"/>
  <c r="CW15"/>
  <c r="CY15"/>
  <c r="CZ15"/>
  <c r="DA15"/>
  <c r="DB15"/>
  <c r="DC15"/>
  <c r="DD15"/>
  <c r="DE15"/>
  <c r="DF15"/>
  <c r="DG15"/>
  <c r="DH15"/>
  <c r="DI15"/>
  <c r="DJ15"/>
  <c r="DK15"/>
  <c r="AS16"/>
  <c r="AT16"/>
  <c r="CL16"/>
  <c r="CM16"/>
  <c r="CN16"/>
  <c r="CO16"/>
  <c r="CP16"/>
  <c r="CQ16"/>
  <c r="CR16"/>
  <c r="CS16"/>
  <c r="CT16"/>
  <c r="CU16"/>
  <c r="CV16"/>
  <c r="CW16"/>
  <c r="CY16"/>
  <c r="CZ16"/>
  <c r="DA16"/>
  <c r="DB16"/>
  <c r="DC16"/>
  <c r="DD16"/>
  <c r="DE16"/>
  <c r="DF16"/>
  <c r="DG16"/>
  <c r="DH16"/>
  <c r="DI16"/>
  <c r="DJ16"/>
  <c r="DK16"/>
  <c r="AS17"/>
  <c r="AT17"/>
  <c r="CL17"/>
  <c r="CM17"/>
  <c r="CN17"/>
  <c r="CO17"/>
  <c r="CP17"/>
  <c r="CQ17"/>
  <c r="CR17"/>
  <c r="CS17"/>
  <c r="CT17"/>
  <c r="CU17"/>
  <c r="CV17"/>
  <c r="CW17"/>
  <c r="CY17"/>
  <c r="CZ17"/>
  <c r="DA17"/>
  <c r="DB17"/>
  <c r="DC17"/>
  <c r="DD17"/>
  <c r="DE17"/>
  <c r="DF17"/>
  <c r="DG17"/>
  <c r="DH17"/>
  <c r="DI17"/>
  <c r="DJ17"/>
  <c r="DK17"/>
  <c r="AS18"/>
  <c r="AT18"/>
  <c r="CL18"/>
  <c r="CM18"/>
  <c r="CN18"/>
  <c r="CO18"/>
  <c r="CP18"/>
  <c r="CQ18"/>
  <c r="CR18"/>
  <c r="CS18"/>
  <c r="CT18"/>
  <c r="CU18"/>
  <c r="CV18"/>
  <c r="CW18"/>
  <c r="CY18"/>
  <c r="CZ18"/>
  <c r="DA18"/>
  <c r="DB18"/>
  <c r="DC18"/>
  <c r="DD18"/>
  <c r="DE18"/>
  <c r="DF18"/>
  <c r="DG18"/>
  <c r="DH18"/>
  <c r="DI18"/>
  <c r="DJ18"/>
  <c r="DK18"/>
  <c r="AS19"/>
  <c r="AT19"/>
  <c r="CL19"/>
  <c r="CM19"/>
  <c r="CN19"/>
  <c r="CO19"/>
  <c r="CP19"/>
  <c r="CQ19"/>
  <c r="CR19"/>
  <c r="CS19"/>
  <c r="CT19"/>
  <c r="CU19"/>
  <c r="CV19"/>
  <c r="CW19"/>
  <c r="CY19"/>
  <c r="CZ19"/>
  <c r="DA19"/>
  <c r="DB19"/>
  <c r="DC19"/>
  <c r="DD19"/>
  <c r="DE19"/>
  <c r="DF19"/>
  <c r="DG19"/>
  <c r="DH19"/>
  <c r="DI19"/>
  <c r="DJ19"/>
  <c r="DK19"/>
  <c r="AS20"/>
  <c r="AT20"/>
  <c r="CL20"/>
  <c r="CM20"/>
  <c r="CN20"/>
  <c r="CO20"/>
  <c r="CP20"/>
  <c r="CQ20"/>
  <c r="CR20"/>
  <c r="CS20"/>
  <c r="CT20"/>
  <c r="CU20"/>
  <c r="CV20"/>
  <c r="CW20"/>
  <c r="CY20"/>
  <c r="CZ20"/>
  <c r="DA20"/>
  <c r="DB20"/>
  <c r="DC20"/>
  <c r="DD20"/>
  <c r="DE20"/>
  <c r="DF20"/>
  <c r="DG20"/>
  <c r="DH20"/>
  <c r="DI20"/>
  <c r="DJ20"/>
  <c r="DK20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F23"/>
  <c r="G23"/>
  <c r="I23"/>
  <c r="J23"/>
  <c r="L23"/>
  <c r="M23"/>
  <c r="O23"/>
  <c r="P23"/>
  <c r="R23"/>
  <c r="S23"/>
  <c r="U23"/>
  <c r="V23"/>
  <c r="X23"/>
  <c r="Y23"/>
  <c r="AA23"/>
  <c r="AB23"/>
  <c r="AD23"/>
  <c r="AE23"/>
  <c r="AG23"/>
  <c r="AH23"/>
  <c r="AJ23"/>
  <c r="AK23"/>
  <c r="AM23"/>
  <c r="AN23"/>
  <c r="CL23"/>
  <c r="CM23"/>
  <c r="CN23"/>
  <c r="CO23"/>
  <c r="CP23"/>
  <c r="CQ23"/>
  <c r="CR23"/>
  <c r="CS23"/>
  <c r="CT23"/>
  <c r="CU23"/>
  <c r="CV23"/>
  <c r="CW23"/>
  <c r="E25"/>
  <c r="CL24"/>
  <c r="H25"/>
  <c r="CM24"/>
  <c r="K25"/>
  <c r="CN24"/>
  <c r="N25"/>
  <c r="CO24"/>
  <c r="Q25"/>
  <c r="CP24"/>
  <c r="T25"/>
  <c r="CQ24"/>
  <c r="W25"/>
  <c r="CR24"/>
  <c r="Z25"/>
  <c r="CS24"/>
  <c r="AC25"/>
  <c r="CT24"/>
  <c r="AF25"/>
  <c r="CU24"/>
  <c r="AI25"/>
  <c r="CV24"/>
  <c r="AL25"/>
  <c r="CW24"/>
  <c r="CL25"/>
  <c r="CM25"/>
  <c r="CN25"/>
  <c r="CO25"/>
  <c r="CP25"/>
  <c r="CQ25"/>
  <c r="CR25"/>
  <c r="CS25"/>
  <c r="CT25"/>
  <c r="CU25"/>
  <c r="CV25"/>
  <c r="CW25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AQ28"/>
  <c r="AR28"/>
  <c r="CL28"/>
  <c r="CM28"/>
  <c r="CN28"/>
  <c r="CO28"/>
  <c r="AW28"/>
  <c r="AX28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AQ29"/>
  <c r="AR29"/>
  <c r="CL29"/>
  <c r="CM29"/>
  <c r="AW29"/>
  <c r="AX29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AQ30"/>
  <c r="AR30"/>
  <c r="CL30"/>
  <c r="CM30"/>
  <c r="AW30"/>
  <c r="AX30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AQ27"/>
  <c r="AR27"/>
  <c r="CL27"/>
  <c r="CM27"/>
  <c r="CN27"/>
  <c r="CO27"/>
  <c r="CP27"/>
  <c r="AW27"/>
  <c r="AX27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AQ26"/>
  <c r="AR26"/>
  <c r="CL26"/>
  <c r="CM26"/>
  <c r="CN26"/>
  <c r="CO26"/>
  <c r="CP26"/>
  <c r="CQ26"/>
  <c r="CR26"/>
  <c r="CS26"/>
  <c r="AW26"/>
  <c r="AX26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AQ31"/>
  <c r="AR31"/>
  <c r="AW31"/>
  <c r="AX31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AQ32"/>
  <c r="AR32"/>
  <c r="AW32"/>
  <c r="AX32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AQ33"/>
  <c r="AR33"/>
  <c r="AW33"/>
  <c r="AX33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AQ34"/>
  <c r="AR34"/>
  <c r="AW34"/>
  <c r="AX34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AQ35"/>
  <c r="AR35"/>
  <c r="AW35"/>
  <c r="AX35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AQ36"/>
  <c r="AR36"/>
  <c r="AW36"/>
  <c r="AX36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AQ37"/>
  <c r="AR37"/>
  <c r="AW37"/>
  <c r="AX37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AQ38"/>
  <c r="AR38"/>
  <c r="AW38"/>
  <c r="AX38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AQ39"/>
  <c r="AR39"/>
  <c r="AW39"/>
  <c r="AX39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AQ40"/>
  <c r="AR40"/>
  <c r="AW40"/>
  <c r="AX40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AQ41"/>
  <c r="AR41"/>
  <c r="AW41"/>
  <c r="AX41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AQ42"/>
  <c r="AR42"/>
  <c r="AW42"/>
  <c r="AX42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AQ43"/>
  <c r="AR43"/>
  <c r="AW43"/>
  <c r="AX43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AQ44"/>
  <c r="AR44"/>
  <c r="AW44"/>
  <c r="AX44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AQ45"/>
  <c r="AR45"/>
  <c r="AW45"/>
  <c r="AX45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AQ46"/>
  <c r="AR46"/>
  <c r="AW46"/>
  <c r="AX46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AQ47"/>
  <c r="AR47"/>
  <c r="AW47"/>
  <c r="AX47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AQ48"/>
  <c r="AR48"/>
  <c r="AW48"/>
  <c r="AX48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AQ49"/>
  <c r="AR49"/>
  <c r="AW49"/>
  <c r="AX49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AQ50"/>
  <c r="AR50"/>
  <c r="AW50"/>
  <c r="AX50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AQ51"/>
  <c r="AR51"/>
  <c r="AW51"/>
  <c r="AX51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AQ52"/>
  <c r="AR52"/>
  <c r="AW52"/>
  <c r="AX52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AQ53"/>
  <c r="AR53"/>
  <c r="AW53"/>
  <c r="AX53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AQ54"/>
  <c r="AR54"/>
  <c r="AW54"/>
  <c r="AX54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AQ55"/>
  <c r="AR55"/>
  <c r="AW55"/>
  <c r="AX55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AQ56"/>
  <c r="AR56"/>
  <c r="AW56"/>
  <c r="AX56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AQ57"/>
  <c r="AR57"/>
  <c r="AW57"/>
  <c r="AX57"/>
  <c r="AS28"/>
  <c r="AT28"/>
  <c r="CP28"/>
  <c r="CQ28"/>
  <c r="CR28"/>
  <c r="CS28"/>
  <c r="CT28"/>
  <c r="CU28"/>
  <c r="CV28"/>
  <c r="CW28"/>
  <c r="CY28"/>
  <c r="CZ28"/>
  <c r="DA28"/>
  <c r="DB28"/>
  <c r="DC28"/>
  <c r="DD28"/>
  <c r="DE28"/>
  <c r="DF28"/>
  <c r="DG28"/>
  <c r="DH28"/>
  <c r="DI28"/>
  <c r="DJ28"/>
  <c r="DK28"/>
  <c r="AS29"/>
  <c r="AT29"/>
  <c r="CN29"/>
  <c r="CO29"/>
  <c r="CP29"/>
  <c r="CQ29"/>
  <c r="CR29"/>
  <c r="CS29"/>
  <c r="CT29"/>
  <c r="CU29"/>
  <c r="CV29"/>
  <c r="CW29"/>
  <c r="CY29"/>
  <c r="CZ29"/>
  <c r="DA29"/>
  <c r="DB29"/>
  <c r="DC29"/>
  <c r="DD29"/>
  <c r="DE29"/>
  <c r="DF29"/>
  <c r="DG29"/>
  <c r="DH29"/>
  <c r="DI29"/>
  <c r="DJ29"/>
  <c r="DK29"/>
  <c r="AS30"/>
  <c r="AT30"/>
  <c r="CN30"/>
  <c r="CO30"/>
  <c r="CP30"/>
  <c r="CQ30"/>
  <c r="CR30"/>
  <c r="CS30"/>
  <c r="CT30"/>
  <c r="CU30"/>
  <c r="CV30"/>
  <c r="CW30"/>
  <c r="CY30"/>
  <c r="CZ30"/>
  <c r="DA30"/>
  <c r="DB30"/>
  <c r="DC30"/>
  <c r="DD30"/>
  <c r="DE30"/>
  <c r="DF30"/>
  <c r="DG30"/>
  <c r="DH30"/>
  <c r="DI30"/>
  <c r="DJ30"/>
  <c r="DK30"/>
  <c r="AS27"/>
  <c r="AT27"/>
  <c r="CQ27"/>
  <c r="CR27"/>
  <c r="CS27"/>
  <c r="CT27"/>
  <c r="CU27"/>
  <c r="CV27"/>
  <c r="CW27"/>
  <c r="CY27"/>
  <c r="CZ27"/>
  <c r="DA27"/>
  <c r="DB27"/>
  <c r="DC27"/>
  <c r="DD27"/>
  <c r="DE27"/>
  <c r="DF27"/>
  <c r="DG27"/>
  <c r="DH27"/>
  <c r="DI27"/>
  <c r="DJ27"/>
  <c r="DK27"/>
  <c r="AS26"/>
  <c r="AT26"/>
  <c r="CT26"/>
  <c r="CU26"/>
  <c r="CV26"/>
  <c r="CW26"/>
  <c r="CY26"/>
  <c r="CZ26"/>
  <c r="DA26"/>
  <c r="DB26"/>
  <c r="DC26"/>
  <c r="DD26"/>
  <c r="DE26"/>
  <c r="DF26"/>
  <c r="DG26"/>
  <c r="DH26"/>
  <c r="DI26"/>
  <c r="DJ26"/>
  <c r="DK26"/>
  <c r="AS31"/>
  <c r="AT31"/>
  <c r="CL31"/>
  <c r="CM31"/>
  <c r="CN31"/>
  <c r="CO31"/>
  <c r="CP31"/>
  <c r="CQ31"/>
  <c r="CR31"/>
  <c r="CS31"/>
  <c r="CT31"/>
  <c r="CU31"/>
  <c r="CV31"/>
  <c r="CW31"/>
  <c r="CY31"/>
  <c r="CZ31"/>
  <c r="DA31"/>
  <c r="DB31"/>
  <c r="DC31"/>
  <c r="DD31"/>
  <c r="DE31"/>
  <c r="DF31"/>
  <c r="DG31"/>
  <c r="DH31"/>
  <c r="DI31"/>
  <c r="DJ31"/>
  <c r="DK31"/>
  <c r="AS32"/>
  <c r="AT32"/>
  <c r="CL32"/>
  <c r="CM32"/>
  <c r="CN32"/>
  <c r="CO32"/>
  <c r="CP32"/>
  <c r="CQ32"/>
  <c r="CR32"/>
  <c r="CS32"/>
  <c r="CT32"/>
  <c r="CU32"/>
  <c r="CV32"/>
  <c r="CW32"/>
  <c r="CY32"/>
  <c r="CZ32"/>
  <c r="DA32"/>
  <c r="DB32"/>
  <c r="DC32"/>
  <c r="DD32"/>
  <c r="DE32"/>
  <c r="DF32"/>
  <c r="DG32"/>
  <c r="DH32"/>
  <c r="DI32"/>
  <c r="DJ32"/>
  <c r="DK32"/>
  <c r="AS33"/>
  <c r="AT33"/>
  <c r="CL33"/>
  <c r="CM33"/>
  <c r="CN33"/>
  <c r="CO33"/>
  <c r="CP33"/>
  <c r="CQ33"/>
  <c r="CR33"/>
  <c r="CS33"/>
  <c r="CT33"/>
  <c r="CU33"/>
  <c r="CV33"/>
  <c r="CW33"/>
  <c r="CY33"/>
  <c r="CZ33"/>
  <c r="DA33"/>
  <c r="DB33"/>
  <c r="DC33"/>
  <c r="DD33"/>
  <c r="DE33"/>
  <c r="DF33"/>
  <c r="DG33"/>
  <c r="DH33"/>
  <c r="DI33"/>
  <c r="DJ33"/>
  <c r="DK33"/>
  <c r="AS34"/>
  <c r="AT34"/>
  <c r="CL34"/>
  <c r="CM34"/>
  <c r="CN34"/>
  <c r="CO34"/>
  <c r="CP34"/>
  <c r="CQ34"/>
  <c r="CR34"/>
  <c r="CS34"/>
  <c r="CT34"/>
  <c r="CU34"/>
  <c r="CV34"/>
  <c r="CW34"/>
  <c r="CY34"/>
  <c r="CZ34"/>
  <c r="DA34"/>
  <c r="DB34"/>
  <c r="DC34"/>
  <c r="DD34"/>
  <c r="DE34"/>
  <c r="DF34"/>
  <c r="DG34"/>
  <c r="DH34"/>
  <c r="DI34"/>
  <c r="DJ34"/>
  <c r="DK34"/>
  <c r="AS35"/>
  <c r="AT35"/>
  <c r="CL35"/>
  <c r="CM35"/>
  <c r="CN35"/>
  <c r="CO35"/>
  <c r="CP35"/>
  <c r="CQ35"/>
  <c r="CR35"/>
  <c r="CS35"/>
  <c r="CT35"/>
  <c r="CU35"/>
  <c r="CV35"/>
  <c r="CW35"/>
  <c r="CY35"/>
  <c r="CZ35"/>
  <c r="DA35"/>
  <c r="DB35"/>
  <c r="DC35"/>
  <c r="DD35"/>
  <c r="DE35"/>
  <c r="DF35"/>
  <c r="DG35"/>
  <c r="DH35"/>
  <c r="DI35"/>
  <c r="DJ35"/>
  <c r="DK35"/>
  <c r="AS36"/>
  <c r="AT36"/>
  <c r="CL36"/>
  <c r="CM36"/>
  <c r="CN36"/>
  <c r="CO36"/>
  <c r="CP36"/>
  <c r="CQ36"/>
  <c r="CR36"/>
  <c r="CS36"/>
  <c r="CT36"/>
  <c r="CU36"/>
  <c r="CV36"/>
  <c r="CW36"/>
  <c r="CY36"/>
  <c r="CZ36"/>
  <c r="DA36"/>
  <c r="DB36"/>
  <c r="DC36"/>
  <c r="DD36"/>
  <c r="DE36"/>
  <c r="DF36"/>
  <c r="DG36"/>
  <c r="DH36"/>
  <c r="DI36"/>
  <c r="DJ36"/>
  <c r="DK36"/>
  <c r="AS37"/>
  <c r="AT37"/>
  <c r="CL37"/>
  <c r="CM37"/>
  <c r="CN37"/>
  <c r="CO37"/>
  <c r="CP37"/>
  <c r="CQ37"/>
  <c r="CR37"/>
  <c r="CS37"/>
  <c r="CT37"/>
  <c r="CU37"/>
  <c r="CV37"/>
  <c r="CW37"/>
  <c r="CY37"/>
  <c r="CZ37"/>
  <c r="DA37"/>
  <c r="DB37"/>
  <c r="DC37"/>
  <c r="DD37"/>
  <c r="DE37"/>
  <c r="DF37"/>
  <c r="DG37"/>
  <c r="DH37"/>
  <c r="DI37"/>
  <c r="DJ37"/>
  <c r="DK37"/>
  <c r="AS38"/>
  <c r="AT38"/>
  <c r="CL38"/>
  <c r="CM38"/>
  <c r="CN38"/>
  <c r="CO38"/>
  <c r="CP38"/>
  <c r="CQ38"/>
  <c r="CR38"/>
  <c r="CS38"/>
  <c r="CT38"/>
  <c r="CU38"/>
  <c r="CV38"/>
  <c r="CW38"/>
  <c r="CY38"/>
  <c r="CZ38"/>
  <c r="DA38"/>
  <c r="DB38"/>
  <c r="DC38"/>
  <c r="DD38"/>
  <c r="DE38"/>
  <c r="DF38"/>
  <c r="DG38"/>
  <c r="DH38"/>
  <c r="DI38"/>
  <c r="DJ38"/>
  <c r="DK38"/>
  <c r="AS39"/>
  <c r="AT39"/>
  <c r="CL39"/>
  <c r="CM39"/>
  <c r="CN39"/>
  <c r="CO39"/>
  <c r="CP39"/>
  <c r="CQ39"/>
  <c r="CR39"/>
  <c r="CS39"/>
  <c r="CT39"/>
  <c r="CU39"/>
  <c r="CV39"/>
  <c r="CW39"/>
  <c r="CY39"/>
  <c r="CZ39"/>
  <c r="DA39"/>
  <c r="DB39"/>
  <c r="DC39"/>
  <c r="DD39"/>
  <c r="DE39"/>
  <c r="DF39"/>
  <c r="DG39"/>
  <c r="DH39"/>
  <c r="DI39"/>
  <c r="DJ39"/>
  <c r="DK39"/>
  <c r="AS40"/>
  <c r="AT40"/>
  <c r="CL40"/>
  <c r="CM40"/>
  <c r="CN40"/>
  <c r="CO40"/>
  <c r="CP40"/>
  <c r="CQ40"/>
  <c r="CR40"/>
  <c r="CS40"/>
  <c r="CT40"/>
  <c r="CU40"/>
  <c r="CV40"/>
  <c r="CW40"/>
  <c r="CY40"/>
  <c r="CZ40"/>
  <c r="DA40"/>
  <c r="DB40"/>
  <c r="DC40"/>
  <c r="DD40"/>
  <c r="DE40"/>
  <c r="DF40"/>
  <c r="DG40"/>
  <c r="DH40"/>
  <c r="DI40"/>
  <c r="DJ40"/>
  <c r="DK40"/>
  <c r="AS41"/>
  <c r="AT41"/>
  <c r="CL41"/>
  <c r="CM41"/>
  <c r="CN41"/>
  <c r="CO41"/>
  <c r="CP41"/>
  <c r="CQ41"/>
  <c r="CR41"/>
  <c r="CS41"/>
  <c r="CT41"/>
  <c r="CU41"/>
  <c r="CV41"/>
  <c r="CW41"/>
  <c r="CY41"/>
  <c r="CZ41"/>
  <c r="DA41"/>
  <c r="DB41"/>
  <c r="DC41"/>
  <c r="DD41"/>
  <c r="DE41"/>
  <c r="DF41"/>
  <c r="DG41"/>
  <c r="DH41"/>
  <c r="DI41"/>
  <c r="DJ41"/>
  <c r="DK41"/>
  <c r="AS42"/>
  <c r="AT42"/>
  <c r="CL42"/>
  <c r="CM42"/>
  <c r="CN42"/>
  <c r="CO42"/>
  <c r="CP42"/>
  <c r="CQ42"/>
  <c r="CR42"/>
  <c r="CS42"/>
  <c r="CT42"/>
  <c r="CU42"/>
  <c r="CV42"/>
  <c r="CW42"/>
  <c r="CY42"/>
  <c r="CZ42"/>
  <c r="DA42"/>
  <c r="DB42"/>
  <c r="DC42"/>
  <c r="DD42"/>
  <c r="DE42"/>
  <c r="DF42"/>
  <c r="DG42"/>
  <c r="DH42"/>
  <c r="DI42"/>
  <c r="DJ42"/>
  <c r="DK42"/>
  <c r="AS43"/>
  <c r="AT43"/>
  <c r="CL43"/>
  <c r="CM43"/>
  <c r="CN43"/>
  <c r="CO43"/>
  <c r="CP43"/>
  <c r="CQ43"/>
  <c r="CR43"/>
  <c r="CS43"/>
  <c r="CT43"/>
  <c r="CU43"/>
  <c r="CV43"/>
  <c r="CW43"/>
  <c r="CY43"/>
  <c r="CZ43"/>
  <c r="DA43"/>
  <c r="DB43"/>
  <c r="DC43"/>
  <c r="DD43"/>
  <c r="DE43"/>
  <c r="DF43"/>
  <c r="DG43"/>
  <c r="DH43"/>
  <c r="DI43"/>
  <c r="DJ43"/>
  <c r="DK43"/>
  <c r="AS44"/>
  <c r="AT44"/>
  <c r="CL44"/>
  <c r="CM44"/>
  <c r="CN44"/>
  <c r="CO44"/>
  <c r="CP44"/>
  <c r="CQ44"/>
  <c r="CR44"/>
  <c r="CS44"/>
  <c r="CT44"/>
  <c r="CU44"/>
  <c r="CV44"/>
  <c r="CW44"/>
  <c r="CY44"/>
  <c r="CZ44"/>
  <c r="DA44"/>
  <c r="DB44"/>
  <c r="DC44"/>
  <c r="DD44"/>
  <c r="DE44"/>
  <c r="DF44"/>
  <c r="DG44"/>
  <c r="DH44"/>
  <c r="DI44"/>
  <c r="DJ44"/>
  <c r="DK44"/>
  <c r="AS45"/>
  <c r="AT45"/>
  <c r="CL45"/>
  <c r="CM45"/>
  <c r="CN45"/>
  <c r="CO45"/>
  <c r="CP45"/>
  <c r="CQ45"/>
  <c r="CR45"/>
  <c r="CS45"/>
  <c r="CT45"/>
  <c r="CU45"/>
  <c r="CV45"/>
  <c r="CW45"/>
  <c r="CY45"/>
  <c r="CZ45"/>
  <c r="DA45"/>
  <c r="DB45"/>
  <c r="DC45"/>
  <c r="DD45"/>
  <c r="DE45"/>
  <c r="DF45"/>
  <c r="DG45"/>
  <c r="DH45"/>
  <c r="DI45"/>
  <c r="DJ45"/>
  <c r="DK45"/>
  <c r="AS46"/>
  <c r="AT46"/>
  <c r="CL46"/>
  <c r="CM46"/>
  <c r="CN46"/>
  <c r="CO46"/>
  <c r="CP46"/>
  <c r="CQ46"/>
  <c r="CR46"/>
  <c r="CS46"/>
  <c r="CT46"/>
  <c r="CU46"/>
  <c r="CV46"/>
  <c r="CW46"/>
  <c r="CY46"/>
  <c r="CZ46"/>
  <c r="DA46"/>
  <c r="DB46"/>
  <c r="DC46"/>
  <c r="DD46"/>
  <c r="DE46"/>
  <c r="DF46"/>
  <c r="DG46"/>
  <c r="DH46"/>
  <c r="DI46"/>
  <c r="DJ46"/>
  <c r="DK46"/>
  <c r="AS47"/>
  <c r="AT47"/>
  <c r="CL47"/>
  <c r="CM47"/>
  <c r="CN47"/>
  <c r="CO47"/>
  <c r="CP47"/>
  <c r="CQ47"/>
  <c r="CR47"/>
  <c r="CS47"/>
  <c r="CT47"/>
  <c r="CU47"/>
  <c r="CV47"/>
  <c r="CW47"/>
  <c r="CY47"/>
  <c r="CZ47"/>
  <c r="DA47"/>
  <c r="DB47"/>
  <c r="DC47"/>
  <c r="DD47"/>
  <c r="DE47"/>
  <c r="DF47"/>
  <c r="DG47"/>
  <c r="DH47"/>
  <c r="DI47"/>
  <c r="DJ47"/>
  <c r="DK47"/>
  <c r="AS48"/>
  <c r="AT48"/>
  <c r="CL48"/>
  <c r="CM48"/>
  <c r="CN48"/>
  <c r="CO48"/>
  <c r="CP48"/>
  <c r="CQ48"/>
  <c r="CR48"/>
  <c r="CS48"/>
  <c r="CT48"/>
  <c r="CU48"/>
  <c r="CV48"/>
  <c r="CW48"/>
  <c r="CY48"/>
  <c r="CZ48"/>
  <c r="DA48"/>
  <c r="DB48"/>
  <c r="DC48"/>
  <c r="DD48"/>
  <c r="DE48"/>
  <c r="DF48"/>
  <c r="DG48"/>
  <c r="DH48"/>
  <c r="DI48"/>
  <c r="DJ48"/>
  <c r="DK48"/>
  <c r="AS49"/>
  <c r="AT49"/>
  <c r="CL49"/>
  <c r="CM49"/>
  <c r="CN49"/>
  <c r="CO49"/>
  <c r="CP49"/>
  <c r="CQ49"/>
  <c r="CR49"/>
  <c r="CS49"/>
  <c r="CT49"/>
  <c r="CU49"/>
  <c r="CV49"/>
  <c r="CW49"/>
  <c r="CY49"/>
  <c r="CZ49"/>
  <c r="DA49"/>
  <c r="DB49"/>
  <c r="DC49"/>
  <c r="DD49"/>
  <c r="DE49"/>
  <c r="DF49"/>
  <c r="DG49"/>
  <c r="DH49"/>
  <c r="DI49"/>
  <c r="DJ49"/>
  <c r="DK49"/>
  <c r="AS50"/>
  <c r="AT50"/>
  <c r="CL50"/>
  <c r="CM50"/>
  <c r="CN50"/>
  <c r="CO50"/>
  <c r="CP50"/>
  <c r="CQ50"/>
  <c r="CR50"/>
  <c r="CS50"/>
  <c r="CT50"/>
  <c r="CU50"/>
  <c r="CV50"/>
  <c r="CW50"/>
  <c r="CY50"/>
  <c r="CZ50"/>
  <c r="DA50"/>
  <c r="DB50"/>
  <c r="DC50"/>
  <c r="DD50"/>
  <c r="DE50"/>
  <c r="DF50"/>
  <c r="DG50"/>
  <c r="DH50"/>
  <c r="DI50"/>
  <c r="DJ50"/>
  <c r="DK50"/>
  <c r="AS51"/>
  <c r="AT51"/>
  <c r="CL51"/>
  <c r="CM51"/>
  <c r="CN51"/>
  <c r="CO51"/>
  <c r="CP51"/>
  <c r="CQ51"/>
  <c r="CR51"/>
  <c r="CS51"/>
  <c r="CT51"/>
  <c r="CU51"/>
  <c r="CV51"/>
  <c r="CW51"/>
  <c r="CY51"/>
  <c r="CZ51"/>
  <c r="DA51"/>
  <c r="DB51"/>
  <c r="DC51"/>
  <c r="DD51"/>
  <c r="DE51"/>
  <c r="DF51"/>
  <c r="DG51"/>
  <c r="DH51"/>
  <c r="DI51"/>
  <c r="DJ51"/>
  <c r="DK51"/>
  <c r="AS52"/>
  <c r="AT52"/>
  <c r="CL52"/>
  <c r="CM52"/>
  <c r="CN52"/>
  <c r="CO52"/>
  <c r="CP52"/>
  <c r="CQ52"/>
  <c r="CR52"/>
  <c r="CS52"/>
  <c r="CT52"/>
  <c r="CU52"/>
  <c r="CV52"/>
  <c r="CW52"/>
  <c r="CY52"/>
  <c r="CZ52"/>
  <c r="DA52"/>
  <c r="DB52"/>
  <c r="DC52"/>
  <c r="DD52"/>
  <c r="DE52"/>
  <c r="DF52"/>
  <c r="DG52"/>
  <c r="DH52"/>
  <c r="DI52"/>
  <c r="DJ52"/>
  <c r="DK52"/>
  <c r="AS53"/>
  <c r="AT53"/>
  <c r="CL53"/>
  <c r="CM53"/>
  <c r="CN53"/>
  <c r="CO53"/>
  <c r="CP53"/>
  <c r="CQ53"/>
  <c r="CR53"/>
  <c r="CS53"/>
  <c r="CT53"/>
  <c r="CU53"/>
  <c r="CV53"/>
  <c r="CW53"/>
  <c r="CY53"/>
  <c r="CZ53"/>
  <c r="DA53"/>
  <c r="DB53"/>
  <c r="DC53"/>
  <c r="DD53"/>
  <c r="DE53"/>
  <c r="DF53"/>
  <c r="DG53"/>
  <c r="DH53"/>
  <c r="DI53"/>
  <c r="DJ53"/>
  <c r="DK53"/>
  <c r="AS54"/>
  <c r="AT54"/>
  <c r="CL54"/>
  <c r="CM54"/>
  <c r="CN54"/>
  <c r="CO54"/>
  <c r="CP54"/>
  <c r="CQ54"/>
  <c r="CR54"/>
  <c r="CS54"/>
  <c r="CT54"/>
  <c r="CU54"/>
  <c r="CV54"/>
  <c r="CW54"/>
  <c r="CY54"/>
  <c r="CZ54"/>
  <c r="DA54"/>
  <c r="DB54"/>
  <c r="DC54"/>
  <c r="DD54"/>
  <c r="DE54"/>
  <c r="DF54"/>
  <c r="DG54"/>
  <c r="DH54"/>
  <c r="DI54"/>
  <c r="DJ54"/>
  <c r="DK54"/>
  <c r="AS55"/>
  <c r="AT55"/>
  <c r="CL55"/>
  <c r="CM55"/>
  <c r="CN55"/>
  <c r="CO55"/>
  <c r="CP55"/>
  <c r="CQ55"/>
  <c r="CR55"/>
  <c r="CS55"/>
  <c r="CT55"/>
  <c r="CU55"/>
  <c r="CV55"/>
  <c r="CW55"/>
  <c r="CY55"/>
  <c r="CZ55"/>
  <c r="DA55"/>
  <c r="DB55"/>
  <c r="DC55"/>
  <c r="DD55"/>
  <c r="DE55"/>
  <c r="DF55"/>
  <c r="DG55"/>
  <c r="DH55"/>
  <c r="DI55"/>
  <c r="DJ55"/>
  <c r="DK55"/>
  <c r="AS56"/>
  <c r="AT56"/>
  <c r="CL56"/>
  <c r="CM56"/>
  <c r="CN56"/>
  <c r="CO56"/>
  <c r="CP56"/>
  <c r="CQ56"/>
  <c r="CR56"/>
  <c r="CS56"/>
  <c r="CT56"/>
  <c r="CU56"/>
  <c r="CV56"/>
  <c r="CW56"/>
  <c r="CY56"/>
  <c r="CZ56"/>
  <c r="DA56"/>
  <c r="DB56"/>
  <c r="DC56"/>
  <c r="DD56"/>
  <c r="DE56"/>
  <c r="DF56"/>
  <c r="DG56"/>
  <c r="DH56"/>
  <c r="DI56"/>
  <c r="DJ56"/>
  <c r="DK56"/>
  <c r="AS57"/>
  <c r="AT57"/>
  <c r="CL57"/>
  <c r="CM57"/>
  <c r="CN57"/>
  <c r="CO57"/>
  <c r="CP57"/>
  <c r="CQ57"/>
  <c r="CR57"/>
  <c r="CS57"/>
  <c r="CT57"/>
  <c r="CU57"/>
  <c r="CV57"/>
  <c r="CW57"/>
  <c r="CY57"/>
  <c r="CZ57"/>
  <c r="DA57"/>
  <c r="DB57"/>
  <c r="DC57"/>
  <c r="DD57"/>
  <c r="DE57"/>
  <c r="DF57"/>
  <c r="DG57"/>
  <c r="DH57"/>
  <c r="DI57"/>
  <c r="DJ57"/>
  <c r="DK57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</calcChain>
</file>

<file path=xl/sharedStrings.xml><?xml version="1.0" encoding="utf-8"?>
<sst xmlns="http://schemas.openxmlformats.org/spreadsheetml/2006/main" count="1898" uniqueCount="241">
  <si>
    <t>rank</t>
  </si>
  <si>
    <t>last fails</t>
  </si>
  <si>
    <t>Имя</t>
  </si>
  <si>
    <t>Место</t>
  </si>
  <si>
    <t>Штрафы</t>
  </si>
  <si>
    <t>Высота</t>
  </si>
  <si>
    <t>Результаты</t>
  </si>
  <si>
    <t>Город</t>
  </si>
  <si>
    <t>ID</t>
  </si>
  <si>
    <t>Мужчины</t>
  </si>
  <si>
    <t>Женщины</t>
  </si>
  <si>
    <t>прыжки в высоту</t>
  </si>
  <si>
    <t>Дисциплина:</t>
  </si>
  <si>
    <t>Название:</t>
  </si>
  <si>
    <t>Место:</t>
  </si>
  <si>
    <t>Дата:</t>
  </si>
  <si>
    <t>Москва</t>
  </si>
  <si>
    <t>Сухенко Илья</t>
  </si>
  <si>
    <t>Цоколов Алексей</t>
  </si>
  <si>
    <t>Демидов Владимир</t>
  </si>
  <si>
    <t>Рязанцев Кирилл</t>
  </si>
  <si>
    <t xml:space="preserve">Москва </t>
  </si>
  <si>
    <t>RUS10005</t>
  </si>
  <si>
    <t>Подгорный Дмитрий</t>
  </si>
  <si>
    <t>Новороссийск</t>
  </si>
  <si>
    <t>Давыдова Ирина</t>
  </si>
  <si>
    <t>RUS20014</t>
  </si>
  <si>
    <t>Мазнина Екатерина</t>
  </si>
  <si>
    <t>Фадина Ольга</t>
  </si>
  <si>
    <t>o</t>
  </si>
  <si>
    <t>x</t>
  </si>
  <si>
    <t>Первенство Федерации по фристайлу</t>
  </si>
  <si>
    <t xml:space="preserve">Event Name : </t>
  </si>
  <si>
    <t>Первенство Федерации по фристайлу 2013</t>
  </si>
  <si>
    <t>Date :</t>
  </si>
  <si>
    <t>Speed Slalom</t>
  </si>
  <si>
    <t>женщины</t>
  </si>
  <si>
    <t>Competitors list / Qualifications Men Women</t>
  </si>
  <si>
    <t>ID N°</t>
  </si>
  <si>
    <t>Name</t>
  </si>
  <si>
    <t>Ctry</t>
  </si>
  <si>
    <t>W.R.</t>
  </si>
  <si>
    <t>T.1</t>
  </si>
  <si>
    <t>Pen.</t>
  </si>
  <si>
    <t>Tot. T1</t>
  </si>
  <si>
    <t>T.2</t>
  </si>
  <si>
    <t>Tot. T2</t>
  </si>
  <si>
    <t>Best</t>
  </si>
  <si>
    <t>Worst</t>
  </si>
  <si>
    <t>Лысенко Кристина</t>
  </si>
  <si>
    <t>Пашкова Валентина</t>
  </si>
  <si>
    <t>Крыкова Наталья</t>
  </si>
  <si>
    <t>Кузнецова Дарья</t>
  </si>
  <si>
    <t>Бегунова Мария</t>
  </si>
  <si>
    <t>Фокина Ольга</t>
  </si>
  <si>
    <t>RUS20002</t>
  </si>
  <si>
    <t>Спиридонова Татьяна</t>
  </si>
  <si>
    <t>Самара</t>
  </si>
  <si>
    <t>Давыдова Алина</t>
  </si>
  <si>
    <t>Зенкова Анастасия</t>
  </si>
  <si>
    <t>Осинина Александра</t>
  </si>
  <si>
    <t xml:space="preserve">Северодвинск </t>
  </si>
  <si>
    <t>USE THIS SHEET FOR 16 QUALIFIED SKATERS</t>
  </si>
  <si>
    <t>Quarter Finals</t>
  </si>
  <si>
    <t>Gate</t>
  </si>
  <si>
    <t>Semi Finals</t>
  </si>
  <si>
    <t>Color</t>
  </si>
  <si>
    <t>QF1</t>
  </si>
  <si>
    <t>Tot.T.1</t>
  </si>
  <si>
    <t>Tot.T.2</t>
  </si>
  <si>
    <t>T.3</t>
  </si>
  <si>
    <t>Tot.T.3</t>
  </si>
  <si>
    <t>Wins</t>
  </si>
  <si>
    <t>G1#1</t>
  </si>
  <si>
    <t>QF2</t>
  </si>
  <si>
    <t>G2#1</t>
  </si>
  <si>
    <t>QF3</t>
  </si>
  <si>
    <t>G3#1</t>
  </si>
  <si>
    <t>QF4</t>
  </si>
  <si>
    <t>G4#1</t>
  </si>
  <si>
    <t>FINALS</t>
  </si>
  <si>
    <t>SF1</t>
  </si>
  <si>
    <t>Final</t>
  </si>
  <si>
    <t>SF1#1</t>
  </si>
  <si>
    <t>SF2</t>
  </si>
  <si>
    <t>SF2#1</t>
  </si>
  <si>
    <t>Consolation Final</t>
  </si>
  <si>
    <t>SF1#2</t>
  </si>
  <si>
    <t>SF2#2</t>
  </si>
  <si>
    <t>3rd Place Battle</t>
  </si>
  <si>
    <t>FINAL RANKING SPEED SLALOM</t>
  </si>
  <si>
    <t>Rank</t>
  </si>
  <si>
    <t>FINAL</t>
  </si>
  <si>
    <t>Qtime</t>
  </si>
  <si>
    <t/>
  </si>
  <si>
    <t>мужчины</t>
  </si>
  <si>
    <t>Шитов Андрей</t>
  </si>
  <si>
    <t>Кузнецов Владимир</t>
  </si>
  <si>
    <t>Шеварутин Дмитрий</t>
  </si>
  <si>
    <t>Тимченко Александр</t>
  </si>
  <si>
    <t>Широбоков Денис</t>
  </si>
  <si>
    <t>RUS10002</t>
  </si>
  <si>
    <t>Черланов Артём</t>
  </si>
  <si>
    <t>Ульяновск</t>
  </si>
  <si>
    <t>Потапов Игорь</t>
  </si>
  <si>
    <t>Тимченко Сергей</t>
  </si>
  <si>
    <t>Исламов Денис</t>
  </si>
  <si>
    <t>Мотов Николай</t>
  </si>
  <si>
    <t>Горбунов Сергей</t>
  </si>
  <si>
    <t>Курск</t>
  </si>
  <si>
    <t>Буренин Антон</t>
  </si>
  <si>
    <t>Кожановский Юрий</t>
  </si>
  <si>
    <t>RUS10009</t>
  </si>
  <si>
    <t>Савченков Павел</t>
  </si>
  <si>
    <t>RUS10052</t>
  </si>
  <si>
    <t>Греков Дмитрий</t>
  </si>
  <si>
    <t>Первенство Федерации 2013</t>
  </si>
  <si>
    <t>Национальный Чемпионат</t>
  </si>
  <si>
    <t>WSSA</t>
  </si>
  <si>
    <t>FRS</t>
  </si>
  <si>
    <t>Предварительный уровень</t>
  </si>
  <si>
    <t>Δ</t>
  </si>
  <si>
    <t>Current System</t>
  </si>
  <si>
    <t>Home</t>
  </si>
  <si>
    <t>Judge 1</t>
  </si>
  <si>
    <t>Judge 2</t>
  </si>
  <si>
    <t>Judge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</si>
  <si>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</si>
  <si>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</si>
  <si>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</si>
  <si>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</si>
  <si>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</si>
  <si>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</si>
  <si>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</si>
  <si>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</si>
  <si>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Каберова Индира</t>
  </si>
  <si>
    <t>Харченко Алла</t>
  </si>
  <si>
    <t>Дубинчик Ксения</t>
  </si>
  <si>
    <t>Семенихина Ольга</t>
  </si>
  <si>
    <t>Tech.</t>
  </si>
  <si>
    <t>RUS10018</t>
  </si>
  <si>
    <t>Добриян Елисей</t>
  </si>
  <si>
    <t>Тягур Тимофей</t>
  </si>
  <si>
    <t>RUS10051</t>
  </si>
  <si>
    <t>Урусов Михаил</t>
  </si>
  <si>
    <t>Кучин Андрей</t>
  </si>
  <si>
    <t>Тула</t>
  </si>
  <si>
    <t>Забелин Владимир</t>
  </si>
  <si>
    <t>Пешехонов Михаил</t>
  </si>
  <si>
    <t>Порфирьев Денис</t>
  </si>
  <si>
    <t>Яшин Даниил</t>
  </si>
  <si>
    <t>Гаврилов Иван</t>
  </si>
  <si>
    <t>Виноградов Глеб</t>
  </si>
  <si>
    <t>Санкт-Петербург</t>
  </si>
  <si>
    <t>Мелешкевич Виктор</t>
  </si>
  <si>
    <t>Название</t>
  </si>
  <si>
    <t>Дата</t>
  </si>
  <si>
    <t>БАТЛ среди женщин</t>
  </si>
  <si>
    <t>Список участников</t>
  </si>
  <si>
    <t>N</t>
  </si>
  <si>
    <t>Ранк</t>
  </si>
  <si>
    <t>Ставинова Софья</t>
  </si>
  <si>
    <t>Moscow</t>
  </si>
  <si>
    <t>QF1 #1</t>
  </si>
  <si>
    <t>QF2 #1</t>
  </si>
  <si>
    <t>QF3 #2</t>
  </si>
  <si>
    <t>QF4 #2</t>
  </si>
  <si>
    <t>QF1 #2</t>
  </si>
  <si>
    <t>SF1#3</t>
  </si>
  <si>
    <t>QF2 #2</t>
  </si>
  <si>
    <t>SF2#3</t>
  </si>
  <si>
    <t>QF3 #1</t>
  </si>
  <si>
    <t>SF1#4</t>
  </si>
  <si>
    <t>QF4 #1</t>
  </si>
  <si>
    <t>SF2#4</t>
  </si>
  <si>
    <t>Четвертьфиналы</t>
  </si>
  <si>
    <t>Полуфиналы</t>
  </si>
  <si>
    <t>Финалы</t>
  </si>
  <si>
    <t>Итоговые места в батле среди женщин</t>
  </si>
  <si>
    <t>БАТЛ среди мужчин</t>
  </si>
  <si>
    <t>Барулин Андрей</t>
  </si>
  <si>
    <t>Сосин Михаил</t>
  </si>
  <si>
    <t>Кротов Алексей</t>
  </si>
  <si>
    <t>RUS10053</t>
  </si>
  <si>
    <t>Ростовцев Роман</t>
  </si>
  <si>
    <t>Ярославль</t>
  </si>
  <si>
    <t>Use this page for 24 to 32 competitors</t>
  </si>
  <si>
    <t>G1</t>
  </si>
  <si>
    <t>G1 #1</t>
  </si>
  <si>
    <t>G2 #1</t>
  </si>
  <si>
    <t>G3 #2</t>
  </si>
  <si>
    <t>G4 #2</t>
  </si>
  <si>
    <t>G2</t>
  </si>
  <si>
    <t>G1 #2</t>
  </si>
  <si>
    <t>G2 #2</t>
  </si>
  <si>
    <t>G3 #1</t>
  </si>
  <si>
    <t>G4 #1</t>
  </si>
  <si>
    <t>G3</t>
  </si>
  <si>
    <t>G5 #1</t>
  </si>
  <si>
    <t>G6 #1</t>
  </si>
  <si>
    <t>G7 #2</t>
  </si>
  <si>
    <t>G8 #2</t>
  </si>
  <si>
    <t>G4</t>
  </si>
  <si>
    <t>G5 #2</t>
  </si>
  <si>
    <t>G6 #2</t>
  </si>
  <si>
    <t>G7 #1</t>
  </si>
  <si>
    <t>G8 #1</t>
  </si>
  <si>
    <t>G5</t>
  </si>
  <si>
    <t>G6</t>
  </si>
  <si>
    <t>G7</t>
  </si>
  <si>
    <t>G8</t>
  </si>
  <si>
    <t>Первый раунд</t>
  </si>
  <si>
    <t>Итоговые места в батле среди мужчин</t>
  </si>
  <si>
    <t>Слайды среди женщин</t>
  </si>
  <si>
    <t>Ли Людмила</t>
  </si>
  <si>
    <t>RUS20008</t>
  </si>
  <si>
    <t>Королёва Юлия</t>
  </si>
  <si>
    <t>RUS20024</t>
  </si>
  <si>
    <t>Реутова Ольга</t>
  </si>
  <si>
    <t>Use this page for 6 to 10 competitors</t>
  </si>
  <si>
    <t>Finals</t>
  </si>
  <si>
    <t>Country</t>
  </si>
  <si>
    <t>SF1#5</t>
  </si>
  <si>
    <t>SF2#5</t>
  </si>
  <si>
    <t>Final Ranking Slides Men/Women</t>
  </si>
  <si>
    <t>CЛАЙДЫ среди мужчин</t>
  </si>
  <si>
    <t>Ламцов Денис</t>
  </si>
  <si>
    <t>Черненко Илья</t>
  </si>
  <si>
    <t>Егоров Дмитрий</t>
  </si>
  <si>
    <t>RUS10055</t>
  </si>
  <si>
    <t>Василевский Борис</t>
  </si>
  <si>
    <t>RUS10057</t>
  </si>
  <si>
    <t>Ершов Сергей</t>
  </si>
  <si>
    <t>Золотухин Артём</t>
  </si>
  <si>
    <t>Курочкин Виталий</t>
  </si>
  <si>
    <t>RUS10059</t>
  </si>
  <si>
    <t>Лыков Дмитрий</t>
  </si>
  <si>
    <t>Use this page for 12 to 17 competitors</t>
  </si>
  <si>
    <t>Дугнист Владислав</t>
  </si>
  <si>
    <t>Final Ranking Slide Men/Women</t>
  </si>
  <si>
    <t>RUS10050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</si>
</sst>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4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rgb="FFFF00FF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26"/>
      </patternFill>
    </fill>
  </fills>
  <borders count="1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9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4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3" fontId="1" fillId="0" borderId="1" xfId="1" applyNumberFormat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3" fontId="1" fillId="0" borderId="1" xfId="1" applyNumberFormat="1" applyBorder="1"/>
    <xf numFmtId="0" fontId="1" fillId="2" borderId="0" xfId="1" applyFill="1"/>
    <xf numFmtId="0" fontId="3" fillId="2" borderId="0" xfId="1" applyFont="1" applyFill="1"/>
    <xf numFmtId="3" fontId="1" fillId="2" borderId="0" xfId="1" applyNumberFormat="1" applyFill="1" applyBorder="1"/>
    <xf numFmtId="0" fontId="1" fillId="2" borderId="0" xfId="1" applyFill="1" applyBorder="1"/>
    <xf numFmtId="0" fontId="3" fillId="2" borderId="0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/>
    </xf>
    <xf numFmtId="0" fontId="3" fillId="6" borderId="6" xfId="1" applyFont="1" applyFill="1" applyBorder="1"/>
    <xf numFmtId="0" fontId="3" fillId="6" borderId="7" xfId="1" applyFont="1" applyFill="1" applyBorder="1"/>
    <xf numFmtId="0" fontId="3" fillId="6" borderId="8" xfId="1" applyFont="1" applyFill="1" applyBorder="1"/>
    <xf numFmtId="0" fontId="1" fillId="0" borderId="0" xfId="1" applyFill="1"/>
    <xf numFmtId="0" fontId="5" fillId="6" borderId="10" xfId="1" applyFont="1" applyFill="1" applyBorder="1" applyProtection="1">
      <protection locked="0"/>
    </xf>
    <xf numFmtId="0" fontId="5" fillId="6" borderId="11" xfId="1" applyFont="1" applyFill="1" applyBorder="1" applyProtection="1">
      <protection locked="0"/>
    </xf>
    <xf numFmtId="0" fontId="4" fillId="6" borderId="12" xfId="1" applyFont="1" applyFill="1" applyBorder="1" applyProtection="1">
      <protection locked="0"/>
    </xf>
    <xf numFmtId="0" fontId="4" fillId="6" borderId="11" xfId="1" applyFont="1" applyFill="1" applyBorder="1" applyProtection="1">
      <protection locked="0"/>
    </xf>
    <xf numFmtId="0" fontId="3" fillId="2" borderId="0" xfId="1" applyFont="1" applyFill="1" applyBorder="1"/>
    <xf numFmtId="0" fontId="1" fillId="2" borderId="0" xfId="1" applyFont="1" applyFill="1" applyBorder="1"/>
    <xf numFmtId="0" fontId="1" fillId="0" borderId="0" xfId="1" applyFill="1" applyBorder="1"/>
    <xf numFmtId="0" fontId="6" fillId="2" borderId="0" xfId="1" applyFont="1" applyFill="1" applyBorder="1"/>
    <xf numFmtId="0" fontId="1" fillId="2" borderId="0" xfId="1" applyFill="1" applyProtection="1">
      <protection locked="0"/>
    </xf>
    <xf numFmtId="0" fontId="1" fillId="0" borderId="6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8" xfId="1" applyFont="1" applyFill="1" applyBorder="1" applyAlignment="1" applyProtection="1">
      <alignment horizontal="center"/>
      <protection locked="0"/>
    </xf>
    <xf numFmtId="0" fontId="1" fillId="0" borderId="1" xfId="1" applyBorder="1" applyAlignment="1"/>
    <xf numFmtId="0" fontId="7" fillId="0" borderId="0" xfId="1" applyFont="1" applyBorder="1"/>
    <xf numFmtId="0" fontId="8" fillId="0" borderId="0" xfId="1" applyFont="1" applyBorder="1"/>
    <xf numFmtId="14" fontId="7" fillId="0" borderId="0" xfId="1" applyNumberFormat="1" applyFont="1" applyBorder="1"/>
    <xf numFmtId="0" fontId="1" fillId="0" borderId="0" xfId="1" applyFont="1" applyFill="1" applyAlignment="1" applyProtection="1">
      <alignment horizontal="right"/>
      <protection locked="0"/>
    </xf>
    <xf numFmtId="0" fontId="2" fillId="10" borderId="0" xfId="0" applyFont="1" applyFill="1" applyAlignment="1">
      <alignment vertical="center"/>
    </xf>
    <xf numFmtId="0" fontId="0" fillId="0" borderId="0" xfId="0" applyFill="1" applyBorder="1"/>
    <xf numFmtId="14" fontId="9" fillId="1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10" borderId="14" xfId="0" applyFont="1" applyFill="1" applyBorder="1"/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0" fillId="2" borderId="0" xfId="0" applyFill="1"/>
    <xf numFmtId="0" fontId="0" fillId="0" borderId="18" xfId="0" applyFill="1" applyBorder="1"/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/>
    <xf numFmtId="0" fontId="0" fillId="0" borderId="20" xfId="0" applyFill="1" applyBorder="1"/>
    <xf numFmtId="0" fontId="0" fillId="0" borderId="19" xfId="0" applyFill="1" applyBorder="1"/>
    <xf numFmtId="0" fontId="0" fillId="0" borderId="18" xfId="0" applyFont="1" applyFill="1" applyBorder="1"/>
    <xf numFmtId="0" fontId="0" fillId="0" borderId="0" xfId="0" applyFont="1" applyFill="1" applyAlignment="1">
      <alignment horizontal="center"/>
    </xf>
    <xf numFmtId="0" fontId="0" fillId="11" borderId="0" xfId="0" applyFill="1"/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0" fillId="5" borderId="0" xfId="0" applyFill="1"/>
    <xf numFmtId="0" fontId="0" fillId="0" borderId="18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Border="1"/>
    <xf numFmtId="0" fontId="0" fillId="0" borderId="0" xfId="0" applyNumberFormat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23" xfId="0" applyFill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12" borderId="0" xfId="0" applyFill="1" applyAlignment="1">
      <alignment horizontal="left"/>
    </xf>
    <xf numFmtId="0" fontId="0" fillId="12" borderId="0" xfId="0" applyFill="1"/>
    <xf numFmtId="0" fontId="0" fillId="12" borderId="0" xfId="0" applyFill="1" applyAlignment="1">
      <alignment horizontal="right"/>
    </xf>
    <xf numFmtId="0" fontId="4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29" xfId="0" applyFont="1" applyBorder="1" applyAlignment="1">
      <alignment horizontal="center"/>
    </xf>
    <xf numFmtId="0" fontId="11" fillId="13" borderId="30" xfId="0" applyFont="1" applyFill="1" applyBorder="1" applyAlignment="1">
      <alignment horizontal="center"/>
    </xf>
    <xf numFmtId="0" fontId="12" fillId="14" borderId="31" xfId="0" applyFont="1" applyFill="1" applyBorder="1" applyAlignment="1">
      <alignment horizontal="center"/>
    </xf>
    <xf numFmtId="0" fontId="4" fillId="15" borderId="31" xfId="0" applyFont="1" applyFill="1" applyBorder="1" applyAlignment="1">
      <alignment horizontal="center"/>
    </xf>
    <xf numFmtId="0" fontId="13" fillId="16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6" fillId="18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3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Border="1"/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 horizontal="left"/>
    </xf>
    <xf numFmtId="0" fontId="0" fillId="19" borderId="23" xfId="0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4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19" borderId="21" xfId="0" applyFont="1" applyFill="1" applyBorder="1" applyAlignment="1">
      <alignment horizontal="center"/>
    </xf>
    <xf numFmtId="0" fontId="18" fillId="19" borderId="22" xfId="0" applyFont="1" applyFill="1" applyBorder="1" applyAlignment="1">
      <alignment horizontal="left"/>
    </xf>
    <xf numFmtId="0" fontId="18" fillId="19" borderId="23" xfId="0" applyFont="1" applyFill="1" applyBorder="1" applyAlignment="1">
      <alignment horizontal="left"/>
    </xf>
    <xf numFmtId="0" fontId="17" fillId="0" borderId="0" xfId="0" applyFont="1" applyBorder="1" applyAlignment="1"/>
    <xf numFmtId="0" fontId="2" fillId="9" borderId="22" xfId="0" applyFont="1" applyFill="1" applyBorder="1" applyAlignment="1">
      <alignment horizontal="left"/>
    </xf>
    <xf numFmtId="0" fontId="2" fillId="9" borderId="2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1" xfId="0" applyFont="1" applyFill="1" applyBorder="1"/>
    <xf numFmtId="0" fontId="2" fillId="9" borderId="42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left"/>
    </xf>
    <xf numFmtId="0" fontId="0" fillId="10" borderId="19" xfId="0" applyFont="1" applyFill="1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10" borderId="20" xfId="5" applyNumberFormat="1" applyFont="1" applyFill="1" applyBorder="1" applyAlignment="1" applyProtection="1">
      <alignment horizontal="center"/>
    </xf>
    <xf numFmtId="0" fontId="0" fillId="10" borderId="41" xfId="0" applyFont="1" applyFill="1" applyBorder="1" applyAlignment="1">
      <alignment horizontal="center"/>
    </xf>
    <xf numFmtId="0" fontId="0" fillId="10" borderId="41" xfId="0" applyFont="1" applyFill="1" applyBorder="1"/>
    <xf numFmtId="0" fontId="0" fillId="10" borderId="42" xfId="0" applyFont="1" applyFill="1" applyBorder="1" applyAlignment="1">
      <alignment horizontal="center"/>
    </xf>
    <xf numFmtId="0" fontId="0" fillId="10" borderId="53" xfId="0" applyFill="1" applyBorder="1"/>
    <xf numFmtId="0" fontId="2" fillId="10" borderId="18" xfId="5" applyNumberFormat="1" applyFont="1" applyFill="1" applyBorder="1" applyAlignment="1" applyProtection="1">
      <alignment horizontal="center"/>
    </xf>
    <xf numFmtId="0" fontId="0" fillId="10" borderId="54" xfId="0" applyFill="1" applyBorder="1"/>
    <xf numFmtId="0" fontId="2" fillId="10" borderId="21" xfId="5" applyNumberFormat="1" applyFont="1" applyFill="1" applyBorder="1" applyAlignment="1" applyProtection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left"/>
    </xf>
    <xf numFmtId="0" fontId="0" fillId="10" borderId="23" xfId="0" applyFont="1" applyFill="1" applyBorder="1" applyAlignment="1">
      <alignment horizontal="center"/>
    </xf>
    <xf numFmtId="0" fontId="0" fillId="10" borderId="55" xfId="0" applyFill="1" applyBorder="1"/>
    <xf numFmtId="2" fontId="0" fillId="0" borderId="0" xfId="0" applyNumberFormat="1" applyFill="1"/>
    <xf numFmtId="0" fontId="20" fillId="0" borderId="0" xfId="0" applyFont="1" applyFill="1" applyBorder="1" applyAlignment="1">
      <alignment vertical="center" wrapText="1"/>
    </xf>
    <xf numFmtId="0" fontId="22" fillId="21" borderId="32" xfId="0" applyFont="1" applyFill="1" applyBorder="1" applyAlignment="1">
      <alignment horizontal="center" vertical="center"/>
    </xf>
    <xf numFmtId="0" fontId="22" fillId="21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22" borderId="60" xfId="0" applyFont="1" applyFill="1" applyBorder="1" applyAlignment="1">
      <alignment horizontal="left" indent="1"/>
    </xf>
    <xf numFmtId="0" fontId="2" fillId="22" borderId="61" xfId="0" applyFont="1" applyFill="1" applyBorder="1"/>
    <xf numFmtId="0" fontId="2" fillId="22" borderId="61" xfId="0" applyFont="1" applyFill="1" applyBorder="1" applyAlignment="1">
      <alignment horizontal="left"/>
    </xf>
    <xf numFmtId="0" fontId="23" fillId="23" borderId="61" xfId="0" applyNumberFormat="1" applyFont="1" applyFill="1" applyBorder="1" applyAlignment="1">
      <alignment horizontal="center"/>
    </xf>
    <xf numFmtId="0" fontId="2" fillId="24" borderId="62" xfId="0" applyNumberFormat="1" applyFont="1" applyFill="1" applyBorder="1" applyAlignment="1">
      <alignment horizontal="center"/>
    </xf>
    <xf numFmtId="0" fontId="25" fillId="0" borderId="0" xfId="0" applyFont="1" applyBorder="1" applyAlignment="1"/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5" fillId="0" borderId="0" xfId="0" applyFont="1" applyBorder="1"/>
    <xf numFmtId="0" fontId="0" fillId="0" borderId="73" xfId="0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26" fillId="0" borderId="76" xfId="0" applyNumberFormat="1" applyFont="1" applyBorder="1"/>
    <xf numFmtId="0" fontId="27" fillId="0" borderId="77" xfId="0" applyFont="1" applyBorder="1"/>
    <xf numFmtId="0" fontId="28" fillId="0" borderId="74" xfId="0" applyFont="1" applyBorder="1"/>
    <xf numFmtId="0" fontId="2" fillId="0" borderId="78" xfId="0" applyFont="1" applyBorder="1"/>
    <xf numFmtId="0" fontId="2" fillId="0" borderId="79" xfId="0" applyFont="1" applyBorder="1" applyAlignment="1">
      <alignment horizontal="center"/>
    </xf>
    <xf numFmtId="0" fontId="3" fillId="0" borderId="0" xfId="0" applyFont="1" applyBorder="1"/>
    <xf numFmtId="0" fontId="0" fillId="0" borderId="8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" xfId="0" applyBorder="1"/>
    <xf numFmtId="0" fontId="0" fillId="0" borderId="83" xfId="0" applyBorder="1"/>
    <xf numFmtId="0" fontId="26" fillId="0" borderId="84" xfId="0" applyNumberFormat="1" applyFont="1" applyBorder="1"/>
    <xf numFmtId="0" fontId="27" fillId="0" borderId="3" xfId="0" applyFont="1" applyBorder="1"/>
    <xf numFmtId="0" fontId="28" fillId="0" borderId="1" xfId="0" applyFont="1" applyBorder="1"/>
    <xf numFmtId="0" fontId="2" fillId="0" borderId="5" xfId="0" applyFont="1" applyBorder="1"/>
    <xf numFmtId="0" fontId="2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1" xfId="0" applyBorder="1"/>
    <xf numFmtId="0" fontId="0" fillId="0" borderId="88" xfId="0" applyBorder="1"/>
    <xf numFmtId="0" fontId="26" fillId="0" borderId="89" xfId="0" applyNumberFormat="1" applyFont="1" applyBorder="1"/>
    <xf numFmtId="0" fontId="27" fillId="0" borderId="90" xfId="0" applyFont="1" applyBorder="1"/>
    <xf numFmtId="0" fontId="28" fillId="0" borderId="51" xfId="0" applyFont="1" applyBorder="1"/>
    <xf numFmtId="0" fontId="2" fillId="0" borderId="91" xfId="0" applyFont="1" applyBorder="1"/>
    <xf numFmtId="0" fontId="2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88" xfId="0" applyBorder="1" applyAlignment="1">
      <alignment horizontal="center"/>
    </xf>
    <xf numFmtId="0" fontId="3" fillId="0" borderId="95" xfId="0" applyFont="1" applyBorder="1"/>
    <xf numFmtId="0" fontId="0" fillId="0" borderId="0" xfId="0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6" xfId="0" applyFont="1" applyBorder="1"/>
    <xf numFmtId="0" fontId="0" fillId="0" borderId="73" xfId="0" applyBorder="1"/>
    <xf numFmtId="0" fontId="0" fillId="0" borderId="82" xfId="0" applyBorder="1"/>
    <xf numFmtId="0" fontId="0" fillId="0" borderId="78" xfId="0" applyBorder="1"/>
    <xf numFmtId="0" fontId="2" fillId="0" borderId="76" xfId="0" applyFont="1" applyBorder="1" applyAlignment="1">
      <alignment horizontal="center"/>
    </xf>
    <xf numFmtId="0" fontId="0" fillId="0" borderId="80" xfId="0" applyBorder="1"/>
    <xf numFmtId="0" fontId="0" fillId="0" borderId="4" xfId="0" applyBorder="1"/>
    <xf numFmtId="0" fontId="0" fillId="0" borderId="5" xfId="0" applyBorder="1"/>
    <xf numFmtId="0" fontId="2" fillId="0" borderId="84" xfId="0" applyFont="1" applyBorder="1" applyAlignment="1">
      <alignment horizontal="center"/>
    </xf>
    <xf numFmtId="0" fontId="0" fillId="0" borderId="87" xfId="0" applyBorder="1"/>
    <xf numFmtId="0" fontId="0" fillId="0" borderId="94" xfId="0" applyBorder="1"/>
    <xf numFmtId="0" fontId="0" fillId="0" borderId="91" xfId="0" applyBorder="1"/>
    <xf numFmtId="0" fontId="2" fillId="0" borderId="89" xfId="0" applyFont="1" applyBorder="1" applyAlignment="1">
      <alignment horizontal="center"/>
    </xf>
    <xf numFmtId="0" fontId="21" fillId="10" borderId="97" xfId="0" applyFont="1" applyFill="1" applyBorder="1" applyAlignment="1">
      <alignment horizontal="left"/>
    </xf>
    <xf numFmtId="0" fontId="0" fillId="10" borderId="98" xfId="0" applyFill="1" applyBorder="1" applyAlignment="1"/>
    <xf numFmtId="0" fontId="0" fillId="10" borderId="98" xfId="0" applyFill="1" applyBorder="1" applyAlignment="1">
      <alignment horizontal="center"/>
    </xf>
    <xf numFmtId="0" fontId="0" fillId="10" borderId="99" xfId="0" applyFill="1" applyBorder="1" applyAlignment="1">
      <alignment horizontal="center"/>
    </xf>
    <xf numFmtId="0" fontId="21" fillId="10" borderId="100" xfId="0" applyFont="1" applyFill="1" applyBorder="1" applyAlignment="1">
      <alignment horizontal="left"/>
    </xf>
    <xf numFmtId="14" fontId="0" fillId="10" borderId="57" xfId="0" applyNumberFormat="1" applyFill="1" applyBorder="1" applyAlignment="1">
      <alignment horizontal="center"/>
    </xf>
    <xf numFmtId="0" fontId="0" fillId="30" borderId="57" xfId="0" applyFill="1" applyBorder="1"/>
    <xf numFmtId="0" fontId="0" fillId="30" borderId="101" xfId="0" applyFill="1" applyBorder="1"/>
    <xf numFmtId="0" fontId="21" fillId="0" borderId="0" xfId="0" applyFont="1" applyAlignment="1">
      <alignment horizontal="left"/>
    </xf>
    <xf numFmtId="0" fontId="21" fillId="2" borderId="0" xfId="0" applyFont="1" applyFill="1" applyAlignment="1">
      <alignment horizontal="left"/>
    </xf>
    <xf numFmtId="0" fontId="21" fillId="30" borderId="0" xfId="0" applyFont="1" applyFill="1" applyAlignment="1">
      <alignment horizontal="center"/>
    </xf>
    <xf numFmtId="0" fontId="21" fillId="10" borderId="20" xfId="0" applyFont="1" applyFill="1" applyBorder="1" applyAlignment="1">
      <alignment horizontal="left"/>
    </xf>
    <xf numFmtId="0" fontId="21" fillId="10" borderId="41" xfId="0" applyFont="1" applyFill="1" applyBorder="1" applyAlignment="1"/>
    <xf numFmtId="0" fontId="21" fillId="10" borderId="42" xfId="0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9" fillId="0" borderId="0" xfId="0" applyFont="1" applyBorder="1" applyAlignment="1">
      <alignment horizontal="left"/>
    </xf>
    <xf numFmtId="0" fontId="21" fillId="12" borderId="0" xfId="0" applyFont="1" applyFill="1" applyAlignment="1">
      <alignment horizontal="center"/>
    </xf>
    <xf numFmtId="0" fontId="20" fillId="10" borderId="0" xfId="0" applyFont="1" applyFill="1" applyBorder="1" applyAlignment="1">
      <alignment horizontal="left"/>
    </xf>
    <xf numFmtId="0" fontId="20" fillId="10" borderId="97" xfId="0" applyFont="1" applyFill="1" applyBorder="1" applyAlignment="1">
      <alignment horizontal="left"/>
    </xf>
    <xf numFmtId="0" fontId="20" fillId="10" borderId="102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0" fillId="0" borderId="7" xfId="0" applyFont="1" applyBorder="1" applyAlignment="1">
      <alignment horizontal="center"/>
    </xf>
    <xf numFmtId="0" fontId="21" fillId="10" borderId="103" xfId="0" applyFont="1" applyFill="1" applyBorder="1" applyAlignment="1">
      <alignment horizontal="center"/>
    </xf>
    <xf numFmtId="0" fontId="21" fillId="10" borderId="104" xfId="0" applyFont="1" applyFill="1" applyBorder="1" applyAlignment="1">
      <alignment horizontal="center"/>
    </xf>
    <xf numFmtId="0" fontId="21" fillId="10" borderId="104" xfId="0" applyFont="1" applyFill="1" applyBorder="1" applyAlignment="1">
      <alignment horizontal="left"/>
    </xf>
    <xf numFmtId="0" fontId="0" fillId="31" borderId="105" xfId="0" applyFill="1" applyBorder="1" applyAlignment="1">
      <alignment horizontal="center"/>
    </xf>
    <xf numFmtId="0" fontId="0" fillId="32" borderId="109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120" xfId="0" applyFill="1" applyBorder="1" applyAlignment="1">
      <alignment horizontal="center"/>
    </xf>
    <xf numFmtId="0" fontId="0" fillId="31" borderId="2" xfId="0" applyFill="1" applyBorder="1" applyAlignment="1">
      <alignment horizontal="center"/>
    </xf>
    <xf numFmtId="0" fontId="0" fillId="33" borderId="97" xfId="0" applyFont="1" applyFill="1" applyBorder="1" applyAlignment="1">
      <alignment horizontal="left"/>
    </xf>
    <xf numFmtId="0" fontId="0" fillId="33" borderId="102" xfId="0" applyFill="1" applyBorder="1" applyAlignment="1">
      <alignment horizontal="left"/>
    </xf>
    <xf numFmtId="0" fontId="0" fillId="33" borderId="102" xfId="0" applyFill="1" applyBorder="1" applyAlignment="1">
      <alignment horizontal="center"/>
    </xf>
    <xf numFmtId="0" fontId="0" fillId="33" borderId="10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07" xfId="0" applyFont="1" applyFill="1" applyBorder="1" applyAlignment="1">
      <alignment horizontal="left"/>
    </xf>
    <xf numFmtId="0" fontId="0" fillId="18" borderId="108" xfId="0" applyFill="1" applyBorder="1" applyAlignment="1">
      <alignment horizontal="left"/>
    </xf>
    <xf numFmtId="0" fontId="0" fillId="18" borderId="108" xfId="0" applyFill="1" applyBorder="1" applyAlignment="1">
      <alignment horizontal="center"/>
    </xf>
    <xf numFmtId="0" fontId="0" fillId="33" borderId="1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0" xfId="0" applyFont="1" applyFill="1" applyBorder="1" applyAlignment="1">
      <alignment horizontal="left"/>
    </xf>
    <xf numFmtId="0" fontId="0" fillId="33" borderId="8" xfId="0" applyFont="1" applyFill="1" applyBorder="1" applyAlignment="1">
      <alignment horizontal="left"/>
    </xf>
    <xf numFmtId="0" fontId="0" fillId="33" borderId="7" xfId="0" applyFill="1" applyBorder="1" applyAlignment="1">
      <alignment horizontal="left"/>
    </xf>
    <xf numFmtId="0" fontId="0" fillId="33" borderId="7" xfId="0" applyFill="1" applyBorder="1" applyAlignment="1">
      <alignment horizontal="center"/>
    </xf>
    <xf numFmtId="0" fontId="21" fillId="33" borderId="106" xfId="0" applyFont="1" applyFill="1" applyBorder="1" applyAlignment="1">
      <alignment horizontal="center"/>
    </xf>
    <xf numFmtId="0" fontId="21" fillId="33" borderId="110" xfId="0" applyFont="1" applyFill="1" applyBorder="1" applyAlignment="1">
      <alignment horizontal="center"/>
    </xf>
    <xf numFmtId="0" fontId="21" fillId="33" borderId="113" xfId="0" applyFont="1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21" fillId="33" borderId="115" xfId="0" applyFont="1" applyFill="1" applyBorder="1" applyAlignment="1">
      <alignment horizontal="center"/>
    </xf>
    <xf numFmtId="0" fontId="0" fillId="33" borderId="41" xfId="0" applyFill="1" applyBorder="1" applyAlignment="1">
      <alignment horizontal="left"/>
    </xf>
    <xf numFmtId="0" fontId="21" fillId="33" borderId="117" xfId="0" applyFont="1" applyFill="1" applyBorder="1" applyAlignment="1">
      <alignment horizontal="center"/>
    </xf>
    <xf numFmtId="0" fontId="0" fillId="33" borderId="118" xfId="0" applyFill="1" applyBorder="1" applyAlignment="1">
      <alignment horizontal="left"/>
    </xf>
    <xf numFmtId="0" fontId="0" fillId="12" borderId="111" xfId="0" applyFill="1" applyBorder="1" applyAlignment="1">
      <alignment horizontal="center"/>
    </xf>
    <xf numFmtId="0" fontId="20" fillId="10" borderId="121" xfId="0" applyFont="1" applyFill="1" applyBorder="1" applyAlignment="1">
      <alignment horizontal="left"/>
    </xf>
    <xf numFmtId="0" fontId="21" fillId="10" borderId="122" xfId="0" applyFont="1" applyFill="1" applyBorder="1" applyAlignment="1">
      <alignment horizontal="center"/>
    </xf>
    <xf numFmtId="0" fontId="0" fillId="33" borderId="111" xfId="0" applyFill="1" applyBorder="1" applyAlignment="1">
      <alignment horizontal="center"/>
    </xf>
    <xf numFmtId="0" fontId="0" fillId="33" borderId="111" xfId="0" applyFont="1" applyFill="1" applyBorder="1" applyAlignment="1">
      <alignment horizontal="center"/>
    </xf>
    <xf numFmtId="0" fontId="0" fillId="33" borderId="114" xfId="0" applyFill="1" applyBorder="1" applyAlignment="1">
      <alignment horizontal="center"/>
    </xf>
    <xf numFmtId="0" fontId="0" fillId="33" borderId="116" xfId="0" applyFill="1" applyBorder="1" applyAlignment="1">
      <alignment horizontal="center"/>
    </xf>
    <xf numFmtId="0" fontId="0" fillId="33" borderId="1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102" xfId="0" applyFill="1" applyBorder="1" applyAlignment="1"/>
    <xf numFmtId="0" fontId="0" fillId="10" borderId="102" xfId="0" applyFill="1" applyBorder="1" applyAlignment="1">
      <alignment horizontal="center"/>
    </xf>
    <xf numFmtId="0" fontId="21" fillId="10" borderId="107" xfId="0" applyFont="1" applyFill="1" applyBorder="1" applyAlignment="1">
      <alignment horizontal="left"/>
    </xf>
    <xf numFmtId="14" fontId="0" fillId="10" borderId="108" xfId="0" applyNumberFormat="1" applyFill="1" applyBorder="1" applyAlignment="1">
      <alignment horizontal="center"/>
    </xf>
    <xf numFmtId="0" fontId="0" fillId="30" borderId="108" xfId="0" applyFill="1" applyBorder="1"/>
    <xf numFmtId="0" fontId="20" fillId="0" borderId="0" xfId="0" applyFont="1" applyFill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ont="1" applyFill="1" applyBorder="1"/>
    <xf numFmtId="0" fontId="21" fillId="2" borderId="124" xfId="0" applyFont="1" applyFill="1" applyBorder="1" applyAlignment="1">
      <alignment horizontal="center"/>
    </xf>
    <xf numFmtId="0" fontId="21" fillId="2" borderId="115" xfId="0" applyFont="1" applyFill="1" applyBorder="1" applyAlignment="1">
      <alignment horizontal="center"/>
    </xf>
    <xf numFmtId="0" fontId="0" fillId="2" borderId="41" xfId="0" applyFill="1" applyBorder="1" applyAlignment="1">
      <alignment horizontal="left"/>
    </xf>
    <xf numFmtId="0" fontId="0" fillId="32" borderId="105" xfId="0" applyFill="1" applyBorder="1" applyAlignment="1">
      <alignment horizontal="center"/>
    </xf>
    <xf numFmtId="0" fontId="21" fillId="2" borderId="125" xfId="0" applyFont="1" applyFill="1" applyBorder="1" applyAlignment="1">
      <alignment horizontal="center"/>
    </xf>
    <xf numFmtId="0" fontId="0" fillId="2" borderId="123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21" fillId="33" borderId="112" xfId="0" applyFont="1" applyFill="1" applyBorder="1" applyAlignment="1">
      <alignment horizontal="center"/>
    </xf>
    <xf numFmtId="0" fontId="21" fillId="33" borderId="124" xfId="0" applyFont="1" applyFill="1" applyBorder="1" applyAlignment="1">
      <alignment horizontal="center"/>
    </xf>
    <xf numFmtId="0" fontId="0" fillId="2" borderId="111" xfId="0" applyFill="1" applyBorder="1" applyAlignment="1">
      <alignment horizontal="center"/>
    </xf>
    <xf numFmtId="0" fontId="0" fillId="2" borderId="116" xfId="0" applyFill="1" applyBorder="1" applyAlignment="1">
      <alignment horizontal="center"/>
    </xf>
    <xf numFmtId="0" fontId="0" fillId="2" borderId="126" xfId="0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12" borderId="0" xfId="0" applyFont="1" applyFill="1" applyAlignment="1">
      <alignment horizontal="left"/>
    </xf>
    <xf numFmtId="0" fontId="30" fillId="12" borderId="0" xfId="0" applyFont="1" applyFill="1"/>
    <xf numFmtId="0" fontId="30" fillId="12" borderId="0" xfId="0" applyFont="1" applyFill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0" fillId="10" borderId="127" xfId="0" applyFont="1" applyFill="1" applyBorder="1" applyAlignment="1">
      <alignment horizontal="left"/>
    </xf>
    <xf numFmtId="0" fontId="20" fillId="10" borderId="128" xfId="0" applyFont="1" applyFill="1" applyBorder="1" applyAlignment="1">
      <alignment horizontal="left"/>
    </xf>
    <xf numFmtId="0" fontId="20" fillId="10" borderId="129" xfId="0" applyFont="1" applyFill="1" applyBorder="1" applyAlignment="1">
      <alignment horizontal="left"/>
    </xf>
    <xf numFmtId="0" fontId="29" fillId="0" borderId="0" xfId="0" applyFont="1"/>
    <xf numFmtId="0" fontId="21" fillId="10" borderId="130" xfId="0" applyFont="1" applyFill="1" applyBorder="1" applyAlignment="1">
      <alignment horizontal="center"/>
    </xf>
    <xf numFmtId="0" fontId="21" fillId="10" borderId="131" xfId="0" applyFont="1" applyFill="1" applyBorder="1" applyAlignment="1">
      <alignment horizontal="center"/>
    </xf>
    <xf numFmtId="0" fontId="21" fillId="10" borderId="131" xfId="0" applyFont="1" applyFill="1" applyBorder="1" applyAlignment="1">
      <alignment horizontal="left"/>
    </xf>
    <xf numFmtId="0" fontId="21" fillId="10" borderId="132" xfId="0" applyFont="1" applyFill="1" applyBorder="1" applyAlignment="1">
      <alignment horizontal="center"/>
    </xf>
    <xf numFmtId="0" fontId="0" fillId="31" borderId="133" xfId="0" applyFill="1" applyBorder="1" applyAlignment="1">
      <alignment horizontal="center"/>
    </xf>
    <xf numFmtId="0" fontId="0" fillId="31" borderId="135" xfId="0" applyFill="1" applyBorder="1" applyAlignment="1">
      <alignment horizontal="center"/>
    </xf>
    <xf numFmtId="0" fontId="0" fillId="31" borderId="13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31" borderId="135" xfId="0" applyFont="1" applyFill="1" applyBorder="1" applyAlignment="1">
      <alignment horizontal="center"/>
    </xf>
    <xf numFmtId="0" fontId="1" fillId="32" borderId="109" xfId="0" applyFont="1" applyFill="1" applyBorder="1" applyAlignment="1">
      <alignment horizontal="center"/>
    </xf>
    <xf numFmtId="0" fontId="0" fillId="33" borderId="127" xfId="0" applyFont="1" applyFill="1" applyBorder="1" applyAlignment="1">
      <alignment horizontal="left"/>
    </xf>
    <xf numFmtId="0" fontId="0" fillId="33" borderId="128" xfId="0" applyFill="1" applyBorder="1" applyAlignment="1">
      <alignment horizontal="left"/>
    </xf>
    <xf numFmtId="0" fontId="0" fillId="33" borderId="128" xfId="0" applyFill="1" applyBorder="1" applyAlignment="1">
      <alignment horizontal="center"/>
    </xf>
    <xf numFmtId="0" fontId="0" fillId="33" borderId="124" xfId="0" applyFont="1" applyFill="1" applyBorder="1" applyAlignment="1">
      <alignment horizontal="left"/>
    </xf>
    <xf numFmtId="0" fontId="0" fillId="33" borderId="125" xfId="0" applyFont="1" applyFill="1" applyBorder="1" applyAlignment="1">
      <alignment horizontal="left"/>
    </xf>
    <xf numFmtId="0" fontId="0" fillId="33" borderId="123" xfId="0" applyFill="1" applyBorder="1" applyAlignment="1">
      <alignment horizontal="left"/>
    </xf>
    <xf numFmtId="0" fontId="0" fillId="33" borderId="123" xfId="0" applyFill="1" applyBorder="1" applyAlignment="1">
      <alignment horizontal="center"/>
    </xf>
    <xf numFmtId="0" fontId="0" fillId="33" borderId="134" xfId="0" applyFill="1" applyBorder="1" applyAlignment="1">
      <alignment horizontal="left"/>
    </xf>
    <xf numFmtId="0" fontId="0" fillId="33" borderId="134" xfId="0" applyFill="1" applyBorder="1" applyAlignment="1">
      <alignment horizontal="center"/>
    </xf>
    <xf numFmtId="0" fontId="0" fillId="33" borderId="136" xfId="0" applyFont="1" applyFill="1" applyBorder="1" applyAlignment="1">
      <alignment horizontal="left"/>
    </xf>
    <xf numFmtId="0" fontId="0" fillId="33" borderId="97" xfId="0" applyFill="1" applyBorder="1" applyAlignment="1">
      <alignment horizontal="left"/>
    </xf>
    <xf numFmtId="0" fontId="0" fillId="33" borderId="107" xfId="0" applyFill="1" applyBorder="1" applyAlignment="1">
      <alignment horizontal="left"/>
    </xf>
    <xf numFmtId="0" fontId="21" fillId="33" borderId="125" xfId="0" applyFont="1" applyFill="1" applyBorder="1" applyAlignment="1">
      <alignment horizontal="center"/>
    </xf>
    <xf numFmtId="0" fontId="0" fillId="33" borderId="126" xfId="0" applyFill="1" applyBorder="1" applyAlignment="1">
      <alignment horizontal="center"/>
    </xf>
    <xf numFmtId="0" fontId="0" fillId="10" borderId="134" xfId="0" applyFill="1" applyBorder="1" applyAlignment="1"/>
    <xf numFmtId="0" fontId="0" fillId="10" borderId="134" xfId="0" applyFill="1" applyBorder="1" applyAlignment="1">
      <alignment horizontal="center"/>
    </xf>
    <xf numFmtId="0" fontId="0" fillId="31" borderId="139" xfId="0" applyFill="1" applyBorder="1" applyAlignment="1">
      <alignment horizontal="center"/>
    </xf>
    <xf numFmtId="0" fontId="21" fillId="33" borderId="138" xfId="0" applyFont="1" applyFill="1" applyBorder="1" applyAlignment="1">
      <alignment horizontal="center"/>
    </xf>
    <xf numFmtId="0" fontId="21" fillId="33" borderId="140" xfId="0" applyFont="1" applyFill="1" applyBorder="1" applyAlignment="1">
      <alignment horizontal="center"/>
    </xf>
    <xf numFmtId="0" fontId="0" fillId="33" borderId="141" xfId="0" applyFill="1" applyBorder="1" applyAlignment="1">
      <alignment horizontal="center"/>
    </xf>
    <xf numFmtId="0" fontId="0" fillId="33" borderId="142" xfId="0" applyFont="1" applyFill="1" applyBorder="1" applyAlignment="1">
      <alignment horizontal="center"/>
    </xf>
    <xf numFmtId="0" fontId="0" fillId="33" borderId="142" xfId="0" applyFill="1" applyBorder="1" applyAlignment="1">
      <alignment horizontal="center"/>
    </xf>
    <xf numFmtId="0" fontId="0" fillId="33" borderId="143" xfId="0" applyFill="1" applyBorder="1" applyAlignment="1">
      <alignment horizontal="center"/>
    </xf>
    <xf numFmtId="0" fontId="0" fillId="33" borderId="144" xfId="0" applyFill="1" applyBorder="1" applyAlignment="1">
      <alignment horizontal="center"/>
    </xf>
    <xf numFmtId="0" fontId="0" fillId="12" borderId="142" xfId="0" applyFill="1" applyBorder="1" applyAlignment="1">
      <alignment horizontal="center"/>
    </xf>
    <xf numFmtId="0" fontId="20" fillId="10" borderId="141" xfId="0" applyFont="1" applyFill="1" applyBorder="1" applyAlignment="1">
      <alignment horizontal="left"/>
    </xf>
    <xf numFmtId="0" fontId="21" fillId="10" borderId="145" xfId="0" applyFont="1" applyFill="1" applyBorder="1" applyAlignment="1">
      <alignment horizontal="center"/>
    </xf>
    <xf numFmtId="0" fontId="0" fillId="33" borderId="146" xfId="0" applyFill="1" applyBorder="1" applyAlignment="1">
      <alignment horizontal="center"/>
    </xf>
    <xf numFmtId="14" fontId="20" fillId="20" borderId="38" xfId="0" applyNumberFormat="1" applyFont="1" applyFill="1" applyBorder="1" applyAlignment="1">
      <alignment horizontal="center" vertical="center"/>
    </xf>
    <xf numFmtId="14" fontId="20" fillId="20" borderId="56" xfId="0" applyNumberFormat="1" applyFont="1" applyFill="1" applyBorder="1" applyAlignment="1">
      <alignment horizontal="center" vertical="center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57" xfId="0" applyFont="1" applyFill="1" applyBorder="1" applyAlignment="1">
      <alignment horizontal="center" vertical="center" wrapText="1"/>
    </xf>
    <xf numFmtId="0" fontId="20" fillId="20" borderId="58" xfId="0" applyFont="1" applyFill="1" applyBorder="1" applyAlignment="1">
      <alignment horizontal="center" vertical="center" wrapText="1"/>
    </xf>
    <xf numFmtId="0" fontId="21" fillId="21" borderId="59" xfId="0" applyFont="1" applyFill="1" applyBorder="1" applyAlignment="1">
      <alignment horizontal="center" vertical="center"/>
    </xf>
    <xf numFmtId="0" fontId="21" fillId="21" borderId="47" xfId="0" applyFont="1" applyFill="1" applyBorder="1" applyAlignment="1">
      <alignment horizontal="center" vertical="center"/>
    </xf>
    <xf numFmtId="0" fontId="2" fillId="29" borderId="44" xfId="0" applyFont="1" applyFill="1" applyBorder="1" applyAlignment="1">
      <alignment horizontal="center" vertical="center"/>
    </xf>
    <xf numFmtId="0" fontId="2" fillId="29" borderId="45" xfId="0" applyFont="1" applyFill="1" applyBorder="1" applyAlignment="1">
      <alignment horizontal="center" vertical="center"/>
    </xf>
    <xf numFmtId="0" fontId="24" fillId="28" borderId="68" xfId="0" applyFont="1" applyFill="1" applyBorder="1" applyAlignment="1">
      <alignment horizontal="center" wrapText="1"/>
    </xf>
    <xf numFmtId="0" fontId="24" fillId="28" borderId="36" xfId="0" applyFont="1" applyFill="1" applyBorder="1" applyAlignment="1">
      <alignment horizontal="center" wrapText="1"/>
    </xf>
    <xf numFmtId="0" fontId="24" fillId="28" borderId="69" xfId="0" applyFont="1" applyFill="1" applyBorder="1" applyAlignment="1">
      <alignment horizontal="center" wrapText="1"/>
    </xf>
    <xf numFmtId="0" fontId="24" fillId="28" borderId="72" xfId="0" applyFont="1" applyFill="1" applyBorder="1" applyAlignment="1">
      <alignment horizontal="center" wrapText="1"/>
    </xf>
    <xf numFmtId="0" fontId="24" fillId="28" borderId="44" xfId="0" applyFont="1" applyFill="1" applyBorder="1" applyAlignment="1">
      <alignment horizontal="center" wrapText="1"/>
    </xf>
    <xf numFmtId="0" fontId="24" fillId="28" borderId="45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9" fillId="6" borderId="66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/>
    </xf>
    <xf numFmtId="0" fontId="2" fillId="26" borderId="44" xfId="0" applyFont="1" applyFill="1" applyBorder="1" applyAlignment="1">
      <alignment horizontal="center"/>
    </xf>
    <xf numFmtId="0" fontId="2" fillId="27" borderId="44" xfId="0" applyFont="1" applyFill="1" applyBorder="1" applyAlignment="1">
      <alignment horizontal="center"/>
    </xf>
    <xf numFmtId="0" fontId="24" fillId="28" borderId="9" xfId="0" applyFont="1" applyFill="1" applyBorder="1" applyAlignment="1">
      <alignment horizontal="center" wrapText="1"/>
    </xf>
    <xf numFmtId="0" fontId="9" fillId="1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1" applyFont="1" applyBorder="1" applyAlignment="1">
      <alignment horizontal="center" vertical="center"/>
    </xf>
    <xf numFmtId="3" fontId="4" fillId="6" borderId="13" xfId="1" applyNumberFormat="1" applyFont="1" applyFill="1" applyBorder="1" applyAlignment="1">
      <alignment horizontal="center" vertical="center" wrapText="1"/>
    </xf>
    <xf numFmtId="3" fontId="4" fillId="6" borderId="2" xfId="1" applyNumberFormat="1" applyFont="1" applyFill="1" applyBorder="1" applyAlignment="1">
      <alignment horizontal="center" vertical="center" wrapText="1"/>
    </xf>
  </cellXfs>
  <cellStyles count="6">
    <cellStyle name="Grayed" xfId="2"/>
    <cellStyle name="Green" xfId="3"/>
    <cellStyle name="Normal" xfId="0" builtinId="0"/>
    <cellStyle name="Normal 2" xfId="1"/>
    <cellStyle name="Red" xfId="4"/>
    <cellStyle name="Yel_invis" xfId="5"/>
  </cellStyles>
  <dxfs count="88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872740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834640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30517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295650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activeCell="B23" sqref="B23"/>
    </sheetView>
  </sheetViews>
  <sheetFormatPr defaultRowHeight="15"/>
  <cols>
    <col min="1" max="1" width="13.7109375" customWidth="1"/>
    <col min="2" max="2" width="24.28515625" customWidth="1"/>
    <col min="3" max="3" width="12.140625" customWidth="1"/>
    <col min="4" max="4" width="6" customWidth="1"/>
    <col min="5" max="22" width="5.7109375" customWidth="1"/>
  </cols>
  <sheetData>
    <row r="1" spans="1:22" ht="12.75" customHeight="1">
      <c r="A1" s="396">
        <v>41482</v>
      </c>
      <c r="B1" s="398" t="s">
        <v>116</v>
      </c>
      <c r="C1" s="398"/>
      <c r="D1" s="398"/>
      <c r="E1" s="399"/>
      <c r="F1" s="184"/>
    </row>
    <row r="2" spans="1:22" ht="12.75" customHeight="1">
      <c r="A2" s="397"/>
      <c r="B2" s="400"/>
      <c r="C2" s="400"/>
      <c r="D2" s="400"/>
      <c r="E2" s="401"/>
      <c r="F2" s="184"/>
    </row>
    <row r="3" spans="1:22" ht="12.75" customHeight="1" thickBot="1">
      <c r="A3" s="402" t="s">
        <v>117</v>
      </c>
      <c r="B3" s="403"/>
      <c r="C3" s="403"/>
      <c r="D3" s="185" t="s">
        <v>118</v>
      </c>
      <c r="E3" s="186" t="s">
        <v>119</v>
      </c>
      <c r="F3" s="187"/>
    </row>
    <row r="4" spans="1:22" ht="12.75" customHeight="1" thickBot="1">
      <c r="A4" s="188" t="s">
        <v>120</v>
      </c>
      <c r="B4" s="189"/>
      <c r="C4" s="190"/>
      <c r="D4" s="191" t="s">
        <v>121</v>
      </c>
      <c r="E4" s="192">
        <v>125</v>
      </c>
    </row>
    <row r="5" spans="1:22" ht="12.75" customHeight="1">
      <c r="A5" s="49"/>
      <c r="R5" s="412" t="s">
        <v>122</v>
      </c>
      <c r="S5" s="413"/>
      <c r="T5" s="413"/>
      <c r="U5" s="413"/>
      <c r="V5" s="414"/>
    </row>
    <row r="6" spans="1:22" ht="12.75" customHeight="1" thickBot="1"/>
    <row r="7" spans="1:22" ht="12.75" customHeight="1" thickBot="1">
      <c r="A7" s="415" t="s">
        <v>8</v>
      </c>
      <c r="B7" s="417" t="s">
        <v>39</v>
      </c>
      <c r="C7" s="418" t="s">
        <v>123</v>
      </c>
      <c r="D7" s="419" t="s">
        <v>43</v>
      </c>
      <c r="E7" s="420" t="s">
        <v>124</v>
      </c>
      <c r="F7" s="420"/>
      <c r="G7" s="420"/>
      <c r="H7" s="420"/>
      <c r="I7" s="421" t="s">
        <v>125</v>
      </c>
      <c r="J7" s="421"/>
      <c r="K7" s="421"/>
      <c r="L7" s="421"/>
      <c r="M7" s="422" t="s">
        <v>126</v>
      </c>
      <c r="N7" s="422"/>
      <c r="O7" s="422"/>
      <c r="P7" s="422"/>
      <c r="Q7" s="193"/>
      <c r="R7" s="406" t="s">
        <v>130</v>
      </c>
      <c r="S7" s="407" t="s">
        <v>131</v>
      </c>
      <c r="T7" s="408" t="s">
        <v>128</v>
      </c>
      <c r="U7" s="410" t="s">
        <v>127</v>
      </c>
      <c r="V7" s="404" t="s">
        <v>129</v>
      </c>
    </row>
    <row r="8" spans="1:22" ht="12.75" customHeight="1" thickBot="1">
      <c r="A8" s="416"/>
      <c r="B8" s="417"/>
      <c r="C8" s="418"/>
      <c r="D8" s="419"/>
      <c r="E8" s="194" t="s">
        <v>132</v>
      </c>
      <c r="F8" s="195" t="s">
        <v>133</v>
      </c>
      <c r="G8" s="196" t="s">
        <v>134</v>
      </c>
      <c r="H8" s="197" t="s">
        <v>129</v>
      </c>
      <c r="I8" s="194" t="s">
        <v>132</v>
      </c>
      <c r="J8" s="195" t="s">
        <v>133</v>
      </c>
      <c r="K8" s="196" t="s">
        <v>134</v>
      </c>
      <c r="L8" s="197" t="s">
        <v>129</v>
      </c>
      <c r="M8" s="194" t="s">
        <v>132</v>
      </c>
      <c r="N8" s="195" t="s">
        <v>133</v>
      </c>
      <c r="O8" s="196" t="s">
        <v>134</v>
      </c>
      <c r="P8" s="197" t="s">
        <v>129</v>
      </c>
      <c r="Q8" s="198"/>
      <c r="R8" s="406"/>
      <c r="S8" s="407"/>
      <c r="T8" s="409"/>
      <c r="U8" s="411"/>
      <c r="V8" s="405"/>
    </row>
    <row r="9" spans="1:22" ht="12.75" customHeight="1">
      <c r="A9" s="199">
        <v>21511001018</v>
      </c>
      <c r="B9" s="200" t="s">
        <v>138</v>
      </c>
      <c r="C9" s="201" t="s">
        <v>16</v>
      </c>
      <c r="D9" s="202">
        <v>0.5</v>
      </c>
      <c r="E9" s="203">
        <v>54</v>
      </c>
      <c r="F9" s="204">
        <v>34</v>
      </c>
      <c r="G9" s="205">
        <v>87.5</v>
      </c>
      <c r="H9" s="206">
        <v>1</v>
      </c>
      <c r="I9" s="203">
        <v>54</v>
      </c>
      <c r="J9" s="204">
        <v>37</v>
      </c>
      <c r="K9" s="205">
        <v>90.5</v>
      </c>
      <c r="L9" s="206">
        <v>1</v>
      </c>
      <c r="M9" s="203">
        <v>52</v>
      </c>
      <c r="N9" s="204">
        <v>33</v>
      </c>
      <c r="O9" s="205">
        <v>84.5</v>
      </c>
      <c r="P9" s="206">
        <v>2</v>
      </c>
      <c r="Q9" s="207"/>
      <c r="R9" s="208">
        <v>4</v>
      </c>
      <c r="S9" s="209" t="s">
        <v>94</v>
      </c>
      <c r="T9" s="210" t="s">
        <v>94</v>
      </c>
      <c r="U9" s="211" t="s">
        <v>94</v>
      </c>
      <c r="V9" s="206">
        <v>1</v>
      </c>
    </row>
    <row r="10" spans="1:22" ht="12.75" customHeight="1">
      <c r="A10" s="212">
        <v>21511001011</v>
      </c>
      <c r="B10" s="213" t="s">
        <v>52</v>
      </c>
      <c r="C10" s="214" t="s">
        <v>16</v>
      </c>
      <c r="D10" s="215">
        <v>1</v>
      </c>
      <c r="E10" s="216">
        <v>53</v>
      </c>
      <c r="F10" s="217">
        <v>34</v>
      </c>
      <c r="G10" s="218">
        <v>86</v>
      </c>
      <c r="H10" s="219">
        <v>2</v>
      </c>
      <c r="I10" s="216">
        <v>56</v>
      </c>
      <c r="J10" s="217">
        <v>34</v>
      </c>
      <c r="K10" s="218">
        <v>89</v>
      </c>
      <c r="L10" s="219">
        <v>2</v>
      </c>
      <c r="M10" s="216">
        <v>54</v>
      </c>
      <c r="N10" s="217">
        <v>32</v>
      </c>
      <c r="O10" s="218">
        <v>85</v>
      </c>
      <c r="P10" s="219">
        <v>1</v>
      </c>
      <c r="Q10" s="207"/>
      <c r="R10" s="220">
        <v>5</v>
      </c>
      <c r="S10" s="221" t="s">
        <v>94</v>
      </c>
      <c r="T10" s="222" t="s">
        <v>94</v>
      </c>
      <c r="U10" s="223" t="s">
        <v>94</v>
      </c>
      <c r="V10" s="219">
        <v>2</v>
      </c>
    </row>
    <row r="11" spans="1:22" ht="12.75" customHeight="1">
      <c r="A11" s="212">
        <v>21511101213</v>
      </c>
      <c r="B11" s="213" t="s">
        <v>137</v>
      </c>
      <c r="C11" s="214" t="s">
        <v>16</v>
      </c>
      <c r="D11" s="215">
        <v>1.5</v>
      </c>
      <c r="E11" s="216">
        <v>43</v>
      </c>
      <c r="F11" s="217">
        <v>23</v>
      </c>
      <c r="G11" s="218">
        <v>64.5</v>
      </c>
      <c r="H11" s="219">
        <v>4</v>
      </c>
      <c r="I11" s="216">
        <v>47</v>
      </c>
      <c r="J11" s="217">
        <v>26</v>
      </c>
      <c r="K11" s="218">
        <v>71.5</v>
      </c>
      <c r="L11" s="219">
        <v>3</v>
      </c>
      <c r="M11" s="216">
        <v>43</v>
      </c>
      <c r="N11" s="217">
        <v>24</v>
      </c>
      <c r="O11" s="218">
        <v>65.5</v>
      </c>
      <c r="P11" s="219">
        <v>3</v>
      </c>
      <c r="Q11" s="207"/>
      <c r="R11" s="220">
        <v>10</v>
      </c>
      <c r="S11" s="221" t="s">
        <v>94</v>
      </c>
      <c r="T11" s="222" t="s">
        <v>94</v>
      </c>
      <c r="U11" s="223" t="s">
        <v>94</v>
      </c>
      <c r="V11" s="219">
        <v>3</v>
      </c>
    </row>
    <row r="12" spans="1:22" ht="12.75" customHeight="1">
      <c r="A12" s="212">
        <v>21511001014</v>
      </c>
      <c r="B12" s="213" t="s">
        <v>49</v>
      </c>
      <c r="C12" s="214" t="s">
        <v>16</v>
      </c>
      <c r="D12" s="215">
        <v>1.5</v>
      </c>
      <c r="E12" s="216">
        <v>36</v>
      </c>
      <c r="F12" s="217">
        <v>22</v>
      </c>
      <c r="G12" s="218">
        <v>56.5</v>
      </c>
      <c r="H12" s="219">
        <v>5</v>
      </c>
      <c r="I12" s="216">
        <v>44</v>
      </c>
      <c r="J12" s="217">
        <v>27</v>
      </c>
      <c r="K12" s="218">
        <v>69.5</v>
      </c>
      <c r="L12" s="219">
        <v>4</v>
      </c>
      <c r="M12" s="216">
        <v>40</v>
      </c>
      <c r="N12" s="217">
        <v>26</v>
      </c>
      <c r="O12" s="218">
        <v>64.5</v>
      </c>
      <c r="P12" s="219">
        <v>4</v>
      </c>
      <c r="Q12" s="207"/>
      <c r="R12" s="220">
        <v>13</v>
      </c>
      <c r="S12" s="221" t="s">
        <v>94</v>
      </c>
      <c r="T12" s="222" t="s">
        <v>94</v>
      </c>
      <c r="U12" s="223" t="s">
        <v>94</v>
      </c>
      <c r="V12" s="219">
        <v>4</v>
      </c>
    </row>
    <row r="13" spans="1:22" ht="12.75" customHeight="1">
      <c r="A13" s="212">
        <v>21511101216</v>
      </c>
      <c r="B13" s="213" t="s">
        <v>136</v>
      </c>
      <c r="C13" s="214" t="s">
        <v>16</v>
      </c>
      <c r="D13" s="215">
        <v>2</v>
      </c>
      <c r="E13" s="216">
        <v>42</v>
      </c>
      <c r="F13" s="217">
        <v>26</v>
      </c>
      <c r="G13" s="218">
        <v>66</v>
      </c>
      <c r="H13" s="219">
        <v>3</v>
      </c>
      <c r="I13" s="216">
        <v>37</v>
      </c>
      <c r="J13" s="217">
        <v>16</v>
      </c>
      <c r="K13" s="218">
        <v>51</v>
      </c>
      <c r="L13" s="219">
        <v>6</v>
      </c>
      <c r="M13" s="216">
        <v>36</v>
      </c>
      <c r="N13" s="217">
        <v>17</v>
      </c>
      <c r="O13" s="218">
        <v>51</v>
      </c>
      <c r="P13" s="219">
        <v>6</v>
      </c>
      <c r="Q13" s="207"/>
      <c r="R13" s="220">
        <v>15</v>
      </c>
      <c r="S13" s="221" t="s">
        <v>94</v>
      </c>
      <c r="T13" s="222" t="s">
        <v>94</v>
      </c>
      <c r="U13" s="223" t="s">
        <v>94</v>
      </c>
      <c r="V13" s="219">
        <v>5</v>
      </c>
    </row>
    <row r="14" spans="1:22" ht="12.75" customHeight="1">
      <c r="A14" s="212">
        <v>21511102204</v>
      </c>
      <c r="B14" s="213" t="s">
        <v>59</v>
      </c>
      <c r="C14" s="214" t="s">
        <v>16</v>
      </c>
      <c r="D14" s="215">
        <v>1</v>
      </c>
      <c r="E14" s="216">
        <v>39</v>
      </c>
      <c r="F14" s="217">
        <v>17</v>
      </c>
      <c r="G14" s="218">
        <v>55</v>
      </c>
      <c r="H14" s="219">
        <v>6</v>
      </c>
      <c r="I14" s="216">
        <v>45</v>
      </c>
      <c r="J14" s="217">
        <v>24</v>
      </c>
      <c r="K14" s="218">
        <v>68</v>
      </c>
      <c r="L14" s="219">
        <v>5</v>
      </c>
      <c r="M14" s="216">
        <v>37</v>
      </c>
      <c r="N14" s="217">
        <v>18</v>
      </c>
      <c r="O14" s="218">
        <v>54</v>
      </c>
      <c r="P14" s="219">
        <v>5</v>
      </c>
      <c r="Q14" s="207"/>
      <c r="R14" s="220">
        <v>16</v>
      </c>
      <c r="S14" s="221" t="s">
        <v>94</v>
      </c>
      <c r="T14" s="222" t="s">
        <v>94</v>
      </c>
      <c r="U14" s="223" t="s">
        <v>94</v>
      </c>
      <c r="V14" s="219">
        <v>6</v>
      </c>
    </row>
    <row r="15" spans="1:22" ht="12.75" customHeight="1">
      <c r="A15" s="212">
        <v>21511202555</v>
      </c>
      <c r="B15" s="213" t="s">
        <v>58</v>
      </c>
      <c r="C15" s="214" t="s">
        <v>16</v>
      </c>
      <c r="D15" s="215">
        <v>1.5</v>
      </c>
      <c r="E15" s="216">
        <v>19</v>
      </c>
      <c r="F15" s="217">
        <v>11</v>
      </c>
      <c r="G15" s="218">
        <v>28.5</v>
      </c>
      <c r="H15" s="219">
        <v>9</v>
      </c>
      <c r="I15" s="216">
        <v>33</v>
      </c>
      <c r="J15" s="217">
        <v>16</v>
      </c>
      <c r="K15" s="218">
        <v>47.5</v>
      </c>
      <c r="L15" s="219">
        <v>7</v>
      </c>
      <c r="M15" s="216">
        <v>33</v>
      </c>
      <c r="N15" s="217">
        <v>19</v>
      </c>
      <c r="O15" s="218">
        <v>50.5</v>
      </c>
      <c r="P15" s="219">
        <v>7</v>
      </c>
      <c r="Q15" s="207"/>
      <c r="R15" s="220">
        <v>23</v>
      </c>
      <c r="S15" s="221" t="s">
        <v>94</v>
      </c>
      <c r="T15" s="222" t="s">
        <v>94</v>
      </c>
      <c r="U15" s="223" t="s">
        <v>94</v>
      </c>
      <c r="V15" s="219">
        <v>7</v>
      </c>
    </row>
    <row r="16" spans="1:22" ht="12.75" customHeight="1">
      <c r="A16" s="212" t="s">
        <v>26</v>
      </c>
      <c r="B16" s="213" t="s">
        <v>27</v>
      </c>
      <c r="C16" s="214" t="s">
        <v>16</v>
      </c>
      <c r="D16" s="215">
        <v>2</v>
      </c>
      <c r="E16" s="216">
        <v>33</v>
      </c>
      <c r="F16" s="217">
        <v>18</v>
      </c>
      <c r="G16" s="218">
        <v>49</v>
      </c>
      <c r="H16" s="219">
        <v>7</v>
      </c>
      <c r="I16" s="216">
        <v>31</v>
      </c>
      <c r="J16" s="217">
        <v>17</v>
      </c>
      <c r="K16" s="218">
        <v>46</v>
      </c>
      <c r="L16" s="219">
        <v>8</v>
      </c>
      <c r="M16" s="216">
        <v>22</v>
      </c>
      <c r="N16" s="217">
        <v>11</v>
      </c>
      <c r="O16" s="218">
        <v>31</v>
      </c>
      <c r="P16" s="219">
        <v>9</v>
      </c>
      <c r="Q16" s="207"/>
      <c r="R16" s="220">
        <v>24</v>
      </c>
      <c r="S16" s="221" t="s">
        <v>94</v>
      </c>
      <c r="T16" s="222" t="s">
        <v>94</v>
      </c>
      <c r="U16" s="223" t="s">
        <v>94</v>
      </c>
      <c r="V16" s="219">
        <v>8</v>
      </c>
    </row>
    <row r="17" spans="1:22" ht="12.75" customHeight="1">
      <c r="A17" s="212" t="s">
        <v>55</v>
      </c>
      <c r="B17" s="213" t="s">
        <v>56</v>
      </c>
      <c r="C17" s="214" t="s">
        <v>57</v>
      </c>
      <c r="D17" s="215">
        <v>5</v>
      </c>
      <c r="E17" s="216">
        <v>32</v>
      </c>
      <c r="F17" s="217">
        <v>15</v>
      </c>
      <c r="G17" s="218">
        <v>42</v>
      </c>
      <c r="H17" s="219">
        <v>8</v>
      </c>
      <c r="I17" s="216">
        <v>32</v>
      </c>
      <c r="J17" s="217">
        <v>13</v>
      </c>
      <c r="K17" s="218">
        <v>40</v>
      </c>
      <c r="L17" s="219">
        <v>9</v>
      </c>
      <c r="M17" s="216">
        <v>32</v>
      </c>
      <c r="N17" s="217">
        <v>15</v>
      </c>
      <c r="O17" s="218">
        <v>42</v>
      </c>
      <c r="P17" s="219">
        <v>8</v>
      </c>
      <c r="Q17" s="207"/>
      <c r="R17" s="220">
        <v>25</v>
      </c>
      <c r="S17" s="221" t="s">
        <v>94</v>
      </c>
      <c r="T17" s="222" t="s">
        <v>94</v>
      </c>
      <c r="U17" s="223" t="s">
        <v>94</v>
      </c>
      <c r="V17" s="219">
        <v>9</v>
      </c>
    </row>
    <row r="18" spans="1:22" ht="12.75" customHeight="1">
      <c r="A18" s="212">
        <v>21511202689</v>
      </c>
      <c r="B18" s="213" t="s">
        <v>135</v>
      </c>
      <c r="C18" s="214" t="s">
        <v>16</v>
      </c>
      <c r="D18" s="215">
        <v>6</v>
      </c>
      <c r="E18" s="216">
        <v>21</v>
      </c>
      <c r="F18" s="217">
        <v>9</v>
      </c>
      <c r="G18" s="218">
        <v>24</v>
      </c>
      <c r="H18" s="219">
        <v>10</v>
      </c>
      <c r="I18" s="216">
        <v>23</v>
      </c>
      <c r="J18" s="217">
        <v>15</v>
      </c>
      <c r="K18" s="218">
        <v>32</v>
      </c>
      <c r="L18" s="219">
        <v>10</v>
      </c>
      <c r="M18" s="216">
        <v>28</v>
      </c>
      <c r="N18" s="217">
        <v>9</v>
      </c>
      <c r="O18" s="218">
        <v>31</v>
      </c>
      <c r="P18" s="219">
        <v>9</v>
      </c>
      <c r="Q18" s="207"/>
      <c r="R18" s="220">
        <v>29</v>
      </c>
      <c r="S18" s="221" t="s">
        <v>94</v>
      </c>
      <c r="T18" s="222" t="s">
        <v>94</v>
      </c>
      <c r="U18" s="223" t="s">
        <v>94</v>
      </c>
      <c r="V18" s="219">
        <v>10</v>
      </c>
    </row>
    <row r="19" spans="1:22" ht="12.75" customHeight="1">
      <c r="A19" s="212">
        <v>21511202688</v>
      </c>
      <c r="B19" s="213" t="s">
        <v>53</v>
      </c>
      <c r="C19" s="214" t="s">
        <v>16</v>
      </c>
      <c r="D19" s="215">
        <v>7.5</v>
      </c>
      <c r="E19" s="216">
        <v>18</v>
      </c>
      <c r="F19" s="217">
        <v>10</v>
      </c>
      <c r="G19" s="218">
        <v>20.5</v>
      </c>
      <c r="H19" s="219">
        <v>11</v>
      </c>
      <c r="I19" s="216">
        <v>20</v>
      </c>
      <c r="J19" s="217">
        <v>15</v>
      </c>
      <c r="K19" s="218">
        <v>27.5</v>
      </c>
      <c r="L19" s="219">
        <v>11</v>
      </c>
      <c r="M19" s="216">
        <v>15</v>
      </c>
      <c r="N19" s="217">
        <v>6</v>
      </c>
      <c r="O19" s="218">
        <v>13.5</v>
      </c>
      <c r="P19" s="219">
        <v>11</v>
      </c>
      <c r="Q19" s="207"/>
      <c r="R19" s="220">
        <v>33</v>
      </c>
      <c r="S19" s="221" t="s">
        <v>94</v>
      </c>
      <c r="T19" s="222" t="s">
        <v>94</v>
      </c>
      <c r="U19" s="223" t="s">
        <v>94</v>
      </c>
      <c r="V19" s="219">
        <v>11</v>
      </c>
    </row>
    <row r="20" spans="1:22" ht="12.75" customHeight="1">
      <c r="A20" s="212"/>
      <c r="B20" s="213"/>
      <c r="C20" s="214"/>
      <c r="D20" s="215"/>
      <c r="E20" s="216"/>
      <c r="F20" s="217"/>
      <c r="G20" s="218" t="s">
        <v>94</v>
      </c>
      <c r="H20" s="219" t="s">
        <v>94</v>
      </c>
      <c r="I20" s="216"/>
      <c r="J20" s="217"/>
      <c r="K20" s="218" t="s">
        <v>94</v>
      </c>
      <c r="L20" s="219" t="s">
        <v>94</v>
      </c>
      <c r="M20" s="216"/>
      <c r="N20" s="217"/>
      <c r="O20" s="218" t="s">
        <v>94</v>
      </c>
      <c r="P20" s="219" t="s">
        <v>94</v>
      </c>
      <c r="Q20" s="207"/>
      <c r="R20" s="220" t="s">
        <v>94</v>
      </c>
      <c r="S20" s="221" t="s">
        <v>94</v>
      </c>
      <c r="T20" s="222" t="s">
        <v>94</v>
      </c>
      <c r="U20" s="223" t="s">
        <v>94</v>
      </c>
      <c r="V20" s="219" t="s">
        <v>94</v>
      </c>
    </row>
    <row r="21" spans="1:22" ht="12.75" customHeight="1" thickBot="1">
      <c r="A21" s="224"/>
      <c r="B21" s="225"/>
      <c r="C21" s="226"/>
      <c r="D21" s="227"/>
      <c r="E21" s="228"/>
      <c r="F21" s="229"/>
      <c r="G21" s="230" t="s">
        <v>94</v>
      </c>
      <c r="H21" s="231" t="s">
        <v>94</v>
      </c>
      <c r="I21" s="228"/>
      <c r="J21" s="229"/>
      <c r="K21" s="230" t="s">
        <v>94</v>
      </c>
      <c r="L21" s="231" t="s">
        <v>94</v>
      </c>
      <c r="M21" s="228"/>
      <c r="N21" s="229"/>
      <c r="O21" s="230" t="s">
        <v>94</v>
      </c>
      <c r="P21" s="231" t="s">
        <v>94</v>
      </c>
      <c r="Q21" s="235"/>
      <c r="R21" s="232" t="s">
        <v>94</v>
      </c>
      <c r="S21" s="143" t="s">
        <v>94</v>
      </c>
      <c r="T21" s="233" t="s">
        <v>94</v>
      </c>
      <c r="U21" s="234" t="s">
        <v>94</v>
      </c>
      <c r="V21" s="231" t="s">
        <v>94</v>
      </c>
    </row>
  </sheetData>
  <sortState ref="A9:AC19">
    <sortCondition ref="V9:V19"/>
  </sortState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opLeftCell="A4" workbookViewId="0">
      <selection activeCell="F33" sqref="F33"/>
    </sheetView>
  </sheetViews>
  <sheetFormatPr defaultRowHeight="15"/>
  <cols>
    <col min="1" max="1" width="13.7109375" customWidth="1"/>
    <col min="2" max="2" width="20.28515625" customWidth="1"/>
    <col min="3" max="3" width="16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396">
        <v>41482</v>
      </c>
      <c r="B1" s="398" t="s">
        <v>116</v>
      </c>
      <c r="C1" s="398"/>
      <c r="D1" s="398"/>
      <c r="E1" s="399"/>
    </row>
    <row r="2" spans="1:22" ht="12.75" customHeight="1">
      <c r="A2" s="397"/>
      <c r="B2" s="400"/>
      <c r="C2" s="400"/>
      <c r="D2" s="400"/>
      <c r="E2" s="401"/>
    </row>
    <row r="3" spans="1:22" ht="12.75" customHeight="1" thickBot="1">
      <c r="A3" s="402" t="s">
        <v>117</v>
      </c>
      <c r="B3" s="403"/>
      <c r="C3" s="403"/>
      <c r="D3" s="185" t="s">
        <v>118</v>
      </c>
      <c r="E3" s="186" t="s">
        <v>119</v>
      </c>
    </row>
    <row r="4" spans="1:22" ht="12.75" customHeight="1" thickBot="1">
      <c r="A4" s="188" t="s">
        <v>120</v>
      </c>
      <c r="B4" s="189"/>
      <c r="C4" s="190"/>
      <c r="D4" s="191" t="s">
        <v>121</v>
      </c>
      <c r="E4" s="192">
        <v>125</v>
      </c>
    </row>
    <row r="5" spans="1:22" ht="12.75" customHeight="1">
      <c r="A5" s="49"/>
      <c r="R5" s="412" t="s">
        <v>122</v>
      </c>
      <c r="S5" s="413"/>
      <c r="T5" s="413"/>
      <c r="U5" s="413"/>
      <c r="V5" s="414"/>
    </row>
    <row r="6" spans="1:22" ht="12.75" customHeight="1" thickBot="1"/>
    <row r="7" spans="1:22" ht="12.75" customHeight="1" thickBot="1">
      <c r="A7" s="415" t="s">
        <v>8</v>
      </c>
      <c r="B7" s="417" t="s">
        <v>39</v>
      </c>
      <c r="C7" s="418" t="s">
        <v>123</v>
      </c>
      <c r="D7" s="419" t="s">
        <v>43</v>
      </c>
      <c r="E7" s="420" t="s">
        <v>124</v>
      </c>
      <c r="F7" s="420"/>
      <c r="G7" s="420"/>
      <c r="H7" s="420"/>
      <c r="I7" s="421" t="s">
        <v>125</v>
      </c>
      <c r="J7" s="421"/>
      <c r="K7" s="421"/>
      <c r="L7" s="421"/>
      <c r="M7" s="422" t="s">
        <v>126</v>
      </c>
      <c r="N7" s="422"/>
      <c r="O7" s="422"/>
      <c r="P7" s="422"/>
      <c r="Q7" s="237"/>
      <c r="R7" s="423" t="s">
        <v>130</v>
      </c>
      <c r="S7" s="410" t="s">
        <v>131</v>
      </c>
      <c r="T7" s="410" t="s">
        <v>127</v>
      </c>
      <c r="U7" s="410" t="s">
        <v>128</v>
      </c>
      <c r="V7" s="404" t="s">
        <v>129</v>
      </c>
    </row>
    <row r="8" spans="1:22" ht="12.75" customHeight="1" thickBot="1">
      <c r="A8" s="416"/>
      <c r="B8" s="417"/>
      <c r="C8" s="418"/>
      <c r="D8" s="419"/>
      <c r="E8" s="194" t="s">
        <v>139</v>
      </c>
      <c r="F8" s="195" t="s">
        <v>133</v>
      </c>
      <c r="G8" s="196" t="s">
        <v>134</v>
      </c>
      <c r="H8" s="197" t="s">
        <v>129</v>
      </c>
      <c r="I8" s="194" t="s">
        <v>139</v>
      </c>
      <c r="J8" s="195" t="s">
        <v>133</v>
      </c>
      <c r="K8" s="196" t="s">
        <v>134</v>
      </c>
      <c r="L8" s="197" t="s">
        <v>129</v>
      </c>
      <c r="M8" s="194" t="s">
        <v>139</v>
      </c>
      <c r="N8" s="195" t="s">
        <v>133</v>
      </c>
      <c r="O8" s="196" t="s">
        <v>134</v>
      </c>
      <c r="P8" s="197" t="s">
        <v>129</v>
      </c>
      <c r="Q8" s="237"/>
      <c r="R8" s="423"/>
      <c r="S8" s="411"/>
      <c r="T8" s="411"/>
      <c r="U8" s="411"/>
      <c r="V8" s="405"/>
    </row>
    <row r="9" spans="1:22" ht="12.75" customHeight="1">
      <c r="A9" s="199">
        <v>11511102195</v>
      </c>
      <c r="B9" s="200" t="s">
        <v>99</v>
      </c>
      <c r="C9" s="201" t="s">
        <v>16</v>
      </c>
      <c r="D9" s="202">
        <v>0.5</v>
      </c>
      <c r="E9" s="203">
        <v>54</v>
      </c>
      <c r="F9" s="204">
        <v>34</v>
      </c>
      <c r="G9" s="205">
        <v>87.5</v>
      </c>
      <c r="H9" s="206">
        <v>1</v>
      </c>
      <c r="I9" s="203">
        <v>50</v>
      </c>
      <c r="J9" s="204">
        <v>34</v>
      </c>
      <c r="K9" s="205">
        <v>83.5</v>
      </c>
      <c r="L9" s="206">
        <v>2</v>
      </c>
      <c r="M9" s="203">
        <v>53</v>
      </c>
      <c r="N9" s="204">
        <v>35</v>
      </c>
      <c r="O9" s="205">
        <v>87.5</v>
      </c>
      <c r="P9" s="206">
        <v>1</v>
      </c>
      <c r="Q9" s="238"/>
      <c r="R9" s="239">
        <v>4</v>
      </c>
      <c r="S9" s="240" t="s">
        <v>94</v>
      </c>
      <c r="T9" s="241" t="s">
        <v>94</v>
      </c>
      <c r="U9" s="201" t="s">
        <v>94</v>
      </c>
      <c r="V9" s="242">
        <v>1</v>
      </c>
    </row>
    <row r="10" spans="1:22" ht="12.75" customHeight="1">
      <c r="A10" s="212">
        <v>11511102194</v>
      </c>
      <c r="B10" s="213" t="s">
        <v>105</v>
      </c>
      <c r="C10" s="214" t="s">
        <v>16</v>
      </c>
      <c r="D10" s="215">
        <v>0</v>
      </c>
      <c r="E10" s="216">
        <v>52</v>
      </c>
      <c r="F10" s="217">
        <v>34</v>
      </c>
      <c r="G10" s="218">
        <v>86</v>
      </c>
      <c r="H10" s="219">
        <v>2</v>
      </c>
      <c r="I10" s="216">
        <v>52</v>
      </c>
      <c r="J10" s="217">
        <v>35</v>
      </c>
      <c r="K10" s="218">
        <v>87</v>
      </c>
      <c r="L10" s="219">
        <v>1</v>
      </c>
      <c r="M10" s="216">
        <v>52</v>
      </c>
      <c r="N10" s="217">
        <v>33</v>
      </c>
      <c r="O10" s="218">
        <v>85</v>
      </c>
      <c r="P10" s="219">
        <v>2</v>
      </c>
      <c r="Q10" s="238"/>
      <c r="R10" s="243">
        <v>5</v>
      </c>
      <c r="S10" s="244" t="s">
        <v>94</v>
      </c>
      <c r="T10" s="245" t="s">
        <v>94</v>
      </c>
      <c r="U10" s="214" t="s">
        <v>94</v>
      </c>
      <c r="V10" s="246">
        <v>2</v>
      </c>
    </row>
    <row r="11" spans="1:22" ht="12.75" customHeight="1">
      <c r="A11" s="212">
        <v>11511000652</v>
      </c>
      <c r="B11" s="213" t="s">
        <v>96</v>
      </c>
      <c r="C11" s="214" t="s">
        <v>16</v>
      </c>
      <c r="D11" s="215">
        <v>0</v>
      </c>
      <c r="E11" s="216">
        <v>53</v>
      </c>
      <c r="F11" s="217">
        <v>32</v>
      </c>
      <c r="G11" s="218">
        <v>85</v>
      </c>
      <c r="H11" s="219">
        <v>3</v>
      </c>
      <c r="I11" s="216">
        <v>50</v>
      </c>
      <c r="J11" s="217">
        <v>32</v>
      </c>
      <c r="K11" s="218">
        <v>82</v>
      </c>
      <c r="L11" s="219">
        <v>3</v>
      </c>
      <c r="M11" s="216">
        <v>51</v>
      </c>
      <c r="N11" s="217">
        <v>32</v>
      </c>
      <c r="O11" s="218">
        <v>83</v>
      </c>
      <c r="P11" s="219">
        <v>3</v>
      </c>
      <c r="Q11" s="238"/>
      <c r="R11" s="243">
        <v>9</v>
      </c>
      <c r="S11" s="244" t="s">
        <v>94</v>
      </c>
      <c r="T11" s="245" t="s">
        <v>94</v>
      </c>
      <c r="U11" s="214" t="s">
        <v>94</v>
      </c>
      <c r="V11" s="246">
        <v>3</v>
      </c>
    </row>
    <row r="12" spans="1:22" ht="12.75" customHeight="1">
      <c r="A12" s="212">
        <v>11511000478</v>
      </c>
      <c r="B12" s="213" t="s">
        <v>154</v>
      </c>
      <c r="C12" s="214" t="s">
        <v>153</v>
      </c>
      <c r="D12" s="215">
        <v>0</v>
      </c>
      <c r="E12" s="216">
        <v>50</v>
      </c>
      <c r="F12" s="217">
        <v>34</v>
      </c>
      <c r="G12" s="218">
        <v>84</v>
      </c>
      <c r="H12" s="219">
        <v>4</v>
      </c>
      <c r="I12" s="216">
        <v>44</v>
      </c>
      <c r="J12" s="217">
        <v>24</v>
      </c>
      <c r="K12" s="218">
        <v>68</v>
      </c>
      <c r="L12" s="219">
        <v>4</v>
      </c>
      <c r="M12" s="216">
        <v>48</v>
      </c>
      <c r="N12" s="217">
        <v>33</v>
      </c>
      <c r="O12" s="218">
        <v>81</v>
      </c>
      <c r="P12" s="219">
        <v>4</v>
      </c>
      <c r="Q12" s="238"/>
      <c r="R12" s="243">
        <v>12</v>
      </c>
      <c r="S12" s="244" t="s">
        <v>94</v>
      </c>
      <c r="T12" s="245" t="s">
        <v>94</v>
      </c>
      <c r="U12" s="214" t="s">
        <v>94</v>
      </c>
      <c r="V12" s="246">
        <v>4</v>
      </c>
    </row>
    <row r="13" spans="1:22" ht="12.75" customHeight="1">
      <c r="A13" s="212">
        <v>11511000645</v>
      </c>
      <c r="B13" s="213" t="s">
        <v>98</v>
      </c>
      <c r="C13" s="214" t="s">
        <v>16</v>
      </c>
      <c r="D13" s="215">
        <v>2.5</v>
      </c>
      <c r="E13" s="216">
        <v>49</v>
      </c>
      <c r="F13" s="217">
        <v>27</v>
      </c>
      <c r="G13" s="218">
        <v>73.5</v>
      </c>
      <c r="H13" s="219">
        <v>5</v>
      </c>
      <c r="I13" s="216">
        <v>44</v>
      </c>
      <c r="J13" s="217">
        <v>26</v>
      </c>
      <c r="K13" s="218">
        <v>67.5</v>
      </c>
      <c r="L13" s="219">
        <v>5</v>
      </c>
      <c r="M13" s="216">
        <v>45</v>
      </c>
      <c r="N13" s="217">
        <v>25</v>
      </c>
      <c r="O13" s="218">
        <v>67.5</v>
      </c>
      <c r="P13" s="219">
        <v>7</v>
      </c>
      <c r="Q13" s="238"/>
      <c r="R13" s="243">
        <v>17</v>
      </c>
      <c r="S13" s="244">
        <v>2</v>
      </c>
      <c r="T13" s="245" t="s">
        <v>94</v>
      </c>
      <c r="U13" s="214" t="s">
        <v>94</v>
      </c>
      <c r="V13" s="246">
        <v>5</v>
      </c>
    </row>
    <row r="14" spans="1:22" ht="12.75" customHeight="1">
      <c r="A14" s="212">
        <v>11511000725</v>
      </c>
      <c r="B14" s="213" t="s">
        <v>18</v>
      </c>
      <c r="C14" s="214" t="s">
        <v>16</v>
      </c>
      <c r="D14" s="215">
        <v>2</v>
      </c>
      <c r="E14" s="216">
        <v>48</v>
      </c>
      <c r="F14" s="217">
        <v>25</v>
      </c>
      <c r="G14" s="218">
        <v>71</v>
      </c>
      <c r="H14" s="219">
        <v>6</v>
      </c>
      <c r="I14" s="216">
        <v>42</v>
      </c>
      <c r="J14" s="217">
        <v>27</v>
      </c>
      <c r="K14" s="218">
        <v>67</v>
      </c>
      <c r="L14" s="219">
        <v>6</v>
      </c>
      <c r="M14" s="216">
        <v>44</v>
      </c>
      <c r="N14" s="217">
        <v>27</v>
      </c>
      <c r="O14" s="218">
        <v>69</v>
      </c>
      <c r="P14" s="219">
        <v>5</v>
      </c>
      <c r="Q14" s="238"/>
      <c r="R14" s="243">
        <v>17</v>
      </c>
      <c r="S14" s="244">
        <v>1</v>
      </c>
      <c r="T14" s="245" t="s">
        <v>94</v>
      </c>
      <c r="U14" s="214" t="s">
        <v>94</v>
      </c>
      <c r="V14" s="246">
        <v>6</v>
      </c>
    </row>
    <row r="15" spans="1:22" ht="12.75" customHeight="1">
      <c r="A15" s="212">
        <v>11511000315</v>
      </c>
      <c r="B15" s="213" t="s">
        <v>106</v>
      </c>
      <c r="C15" s="214" t="s">
        <v>16</v>
      </c>
      <c r="D15" s="215">
        <v>1</v>
      </c>
      <c r="E15" s="216">
        <v>45</v>
      </c>
      <c r="F15" s="217">
        <v>26</v>
      </c>
      <c r="G15" s="218">
        <v>70</v>
      </c>
      <c r="H15" s="219">
        <v>7</v>
      </c>
      <c r="I15" s="216">
        <v>41</v>
      </c>
      <c r="J15" s="217">
        <v>25</v>
      </c>
      <c r="K15" s="218">
        <v>65</v>
      </c>
      <c r="L15" s="219">
        <v>7</v>
      </c>
      <c r="M15" s="216">
        <v>43</v>
      </c>
      <c r="N15" s="217">
        <v>26</v>
      </c>
      <c r="O15" s="218">
        <v>68</v>
      </c>
      <c r="P15" s="219">
        <v>6</v>
      </c>
      <c r="Q15" s="238"/>
      <c r="R15" s="243">
        <v>20</v>
      </c>
      <c r="S15" s="244" t="s">
        <v>94</v>
      </c>
      <c r="T15" s="245" t="s">
        <v>94</v>
      </c>
      <c r="U15" s="214" t="s">
        <v>94</v>
      </c>
      <c r="V15" s="246">
        <v>7</v>
      </c>
    </row>
    <row r="16" spans="1:22" ht="12.75" customHeight="1">
      <c r="A16" s="212">
        <v>11511000749</v>
      </c>
      <c r="B16" s="213" t="s">
        <v>152</v>
      </c>
      <c r="C16" s="214" t="s">
        <v>153</v>
      </c>
      <c r="D16" s="215">
        <v>2.5</v>
      </c>
      <c r="E16" s="216">
        <v>41</v>
      </c>
      <c r="F16" s="217">
        <v>24</v>
      </c>
      <c r="G16" s="218">
        <v>62.5</v>
      </c>
      <c r="H16" s="219">
        <v>8</v>
      </c>
      <c r="I16" s="216">
        <v>40</v>
      </c>
      <c r="J16" s="217">
        <v>22</v>
      </c>
      <c r="K16" s="218">
        <v>59.5</v>
      </c>
      <c r="L16" s="219">
        <v>8</v>
      </c>
      <c r="M16" s="216">
        <v>43</v>
      </c>
      <c r="N16" s="217">
        <v>22</v>
      </c>
      <c r="O16" s="218">
        <v>62.5</v>
      </c>
      <c r="P16" s="219">
        <v>8</v>
      </c>
      <c r="Q16" s="238"/>
      <c r="R16" s="243">
        <v>24</v>
      </c>
      <c r="S16" s="244" t="s">
        <v>94</v>
      </c>
      <c r="T16" s="245" t="s">
        <v>94</v>
      </c>
      <c r="U16" s="214" t="s">
        <v>94</v>
      </c>
      <c r="V16" s="246">
        <v>8</v>
      </c>
    </row>
    <row r="17" spans="1:22" ht="12.75" customHeight="1">
      <c r="A17" s="212">
        <v>11511000732</v>
      </c>
      <c r="B17" s="213" t="s">
        <v>142</v>
      </c>
      <c r="C17" s="214" t="s">
        <v>16</v>
      </c>
      <c r="D17" s="215">
        <v>7.5</v>
      </c>
      <c r="E17" s="216">
        <v>35</v>
      </c>
      <c r="F17" s="217">
        <v>17</v>
      </c>
      <c r="G17" s="218">
        <v>44.5</v>
      </c>
      <c r="H17" s="219">
        <v>13</v>
      </c>
      <c r="I17" s="216">
        <v>38</v>
      </c>
      <c r="J17" s="217">
        <v>17</v>
      </c>
      <c r="K17" s="218">
        <v>47.5</v>
      </c>
      <c r="L17" s="219">
        <v>10</v>
      </c>
      <c r="M17" s="216">
        <v>42</v>
      </c>
      <c r="N17" s="217">
        <v>26</v>
      </c>
      <c r="O17" s="218">
        <v>60.5</v>
      </c>
      <c r="P17" s="219">
        <v>9</v>
      </c>
      <c r="Q17" s="238"/>
      <c r="R17" s="243">
        <v>32</v>
      </c>
      <c r="S17" s="244">
        <v>2</v>
      </c>
      <c r="T17" s="245" t="s">
        <v>94</v>
      </c>
      <c r="U17" s="214" t="s">
        <v>94</v>
      </c>
      <c r="V17" s="246">
        <v>9</v>
      </c>
    </row>
    <row r="18" spans="1:22" ht="12.75" customHeight="1">
      <c r="A18" s="212">
        <v>11511101222</v>
      </c>
      <c r="B18" s="213" t="s">
        <v>151</v>
      </c>
      <c r="C18" s="214" t="s">
        <v>16</v>
      </c>
      <c r="D18" s="215">
        <v>2</v>
      </c>
      <c r="E18" s="216">
        <v>43</v>
      </c>
      <c r="F18" s="217">
        <v>20</v>
      </c>
      <c r="G18" s="218">
        <v>61</v>
      </c>
      <c r="H18" s="219">
        <v>9</v>
      </c>
      <c r="I18" s="216">
        <v>28</v>
      </c>
      <c r="J18" s="217">
        <v>13</v>
      </c>
      <c r="K18" s="218">
        <v>39</v>
      </c>
      <c r="L18" s="219">
        <v>13</v>
      </c>
      <c r="M18" s="216">
        <v>40</v>
      </c>
      <c r="N18" s="217">
        <v>22</v>
      </c>
      <c r="O18" s="218">
        <v>60</v>
      </c>
      <c r="P18" s="219">
        <v>10</v>
      </c>
      <c r="Q18" s="238"/>
      <c r="R18" s="243">
        <v>32</v>
      </c>
      <c r="S18" s="244">
        <v>1</v>
      </c>
      <c r="T18" s="245" t="s">
        <v>94</v>
      </c>
      <c r="U18" s="214" t="s">
        <v>94</v>
      </c>
      <c r="V18" s="246">
        <v>10</v>
      </c>
    </row>
    <row r="19" spans="1:22" ht="12.75" customHeight="1">
      <c r="A19" s="212">
        <v>11511303279</v>
      </c>
      <c r="B19" s="213" t="s">
        <v>111</v>
      </c>
      <c r="C19" s="214" t="s">
        <v>16</v>
      </c>
      <c r="D19" s="215">
        <v>5</v>
      </c>
      <c r="E19" s="216">
        <v>42</v>
      </c>
      <c r="F19" s="217">
        <v>18</v>
      </c>
      <c r="G19" s="218">
        <v>55</v>
      </c>
      <c r="H19" s="219">
        <v>10</v>
      </c>
      <c r="I19" s="216">
        <v>35</v>
      </c>
      <c r="J19" s="217">
        <v>15</v>
      </c>
      <c r="K19" s="218">
        <v>45</v>
      </c>
      <c r="L19" s="219">
        <v>12</v>
      </c>
      <c r="M19" s="216">
        <v>43</v>
      </c>
      <c r="N19" s="217">
        <v>20</v>
      </c>
      <c r="O19" s="218">
        <v>58</v>
      </c>
      <c r="P19" s="219">
        <v>11</v>
      </c>
      <c r="Q19" s="238"/>
      <c r="R19" s="243">
        <v>33</v>
      </c>
      <c r="S19" s="244" t="s">
        <v>94</v>
      </c>
      <c r="T19" s="245" t="s">
        <v>94</v>
      </c>
      <c r="U19" s="214" t="s">
        <v>94</v>
      </c>
      <c r="V19" s="246">
        <v>11</v>
      </c>
    </row>
    <row r="20" spans="1:22" ht="12.75" customHeight="1">
      <c r="A20" s="212">
        <v>11511000557</v>
      </c>
      <c r="B20" s="213" t="s">
        <v>148</v>
      </c>
      <c r="C20" s="214" t="s">
        <v>16</v>
      </c>
      <c r="D20" s="215">
        <v>2</v>
      </c>
      <c r="E20" s="216">
        <v>34</v>
      </c>
      <c r="F20" s="217">
        <v>14</v>
      </c>
      <c r="G20" s="218">
        <v>46</v>
      </c>
      <c r="H20" s="219">
        <v>12</v>
      </c>
      <c r="I20" s="216">
        <v>34</v>
      </c>
      <c r="J20" s="217">
        <v>16</v>
      </c>
      <c r="K20" s="218">
        <v>48</v>
      </c>
      <c r="L20" s="219">
        <v>9</v>
      </c>
      <c r="M20" s="216">
        <v>34</v>
      </c>
      <c r="N20" s="217">
        <v>14</v>
      </c>
      <c r="O20" s="218">
        <v>46</v>
      </c>
      <c r="P20" s="219">
        <v>13</v>
      </c>
      <c r="Q20" s="238"/>
      <c r="R20" s="243">
        <v>34</v>
      </c>
      <c r="S20" s="244" t="s">
        <v>94</v>
      </c>
      <c r="T20" s="245" t="s">
        <v>94</v>
      </c>
      <c r="U20" s="214" t="s">
        <v>94</v>
      </c>
      <c r="V20" s="246">
        <v>12</v>
      </c>
    </row>
    <row r="21" spans="1:22" ht="12.75" customHeight="1">
      <c r="A21" s="212">
        <v>11511000791</v>
      </c>
      <c r="B21" s="213" t="s">
        <v>150</v>
      </c>
      <c r="C21" s="214" t="s">
        <v>16</v>
      </c>
      <c r="D21" s="215">
        <v>3.5</v>
      </c>
      <c r="E21" s="216">
        <v>36</v>
      </c>
      <c r="F21" s="217">
        <v>15</v>
      </c>
      <c r="G21" s="218">
        <v>47.5</v>
      </c>
      <c r="H21" s="219">
        <v>11</v>
      </c>
      <c r="I21" s="216">
        <v>25</v>
      </c>
      <c r="J21" s="217">
        <v>12</v>
      </c>
      <c r="K21" s="218">
        <v>33.5</v>
      </c>
      <c r="L21" s="219">
        <v>14</v>
      </c>
      <c r="M21" s="216">
        <v>38</v>
      </c>
      <c r="N21" s="217">
        <v>14</v>
      </c>
      <c r="O21" s="218">
        <v>48.5</v>
      </c>
      <c r="P21" s="219">
        <v>12</v>
      </c>
      <c r="Q21" s="238"/>
      <c r="R21" s="243">
        <v>37</v>
      </c>
      <c r="S21" s="244" t="s">
        <v>94</v>
      </c>
      <c r="T21" s="245" t="s">
        <v>94</v>
      </c>
      <c r="U21" s="214" t="s">
        <v>94</v>
      </c>
      <c r="V21" s="246">
        <v>13</v>
      </c>
    </row>
    <row r="22" spans="1:22" ht="12.75" customHeight="1">
      <c r="A22" s="212" t="s">
        <v>101</v>
      </c>
      <c r="B22" s="213" t="s">
        <v>102</v>
      </c>
      <c r="C22" s="214" t="s">
        <v>103</v>
      </c>
      <c r="D22" s="215">
        <v>6.5</v>
      </c>
      <c r="E22" s="216">
        <v>32</v>
      </c>
      <c r="F22" s="217">
        <v>14</v>
      </c>
      <c r="G22" s="218">
        <v>39.5</v>
      </c>
      <c r="H22" s="219">
        <v>14</v>
      </c>
      <c r="I22" s="216">
        <v>36</v>
      </c>
      <c r="J22" s="217">
        <v>16</v>
      </c>
      <c r="K22" s="218">
        <v>45.5</v>
      </c>
      <c r="L22" s="219">
        <v>11</v>
      </c>
      <c r="M22" s="216">
        <v>29</v>
      </c>
      <c r="N22" s="217">
        <v>15</v>
      </c>
      <c r="O22" s="218">
        <v>37.5</v>
      </c>
      <c r="P22" s="219">
        <v>16</v>
      </c>
      <c r="Q22" s="238"/>
      <c r="R22" s="243">
        <v>41</v>
      </c>
      <c r="S22" s="244" t="s">
        <v>94</v>
      </c>
      <c r="T22" s="245" t="s">
        <v>94</v>
      </c>
      <c r="U22" s="214" t="s">
        <v>94</v>
      </c>
      <c r="V22" s="246">
        <v>14</v>
      </c>
    </row>
    <row r="23" spans="1:22" ht="12.75" customHeight="1">
      <c r="A23" s="212" t="s">
        <v>140</v>
      </c>
      <c r="B23" s="213" t="s">
        <v>141</v>
      </c>
      <c r="C23" s="214" t="s">
        <v>16</v>
      </c>
      <c r="D23" s="215">
        <v>1</v>
      </c>
      <c r="E23" s="216">
        <v>29</v>
      </c>
      <c r="F23" s="217">
        <v>10</v>
      </c>
      <c r="G23" s="218">
        <v>38</v>
      </c>
      <c r="H23" s="219">
        <v>15</v>
      </c>
      <c r="I23" s="216">
        <v>23</v>
      </c>
      <c r="J23" s="217">
        <v>11</v>
      </c>
      <c r="K23" s="218">
        <v>33</v>
      </c>
      <c r="L23" s="219">
        <v>15</v>
      </c>
      <c r="M23" s="216">
        <v>28</v>
      </c>
      <c r="N23" s="217">
        <v>11</v>
      </c>
      <c r="O23" s="218">
        <v>38</v>
      </c>
      <c r="P23" s="219">
        <v>15</v>
      </c>
      <c r="Q23" s="238"/>
      <c r="R23" s="243">
        <v>45</v>
      </c>
      <c r="S23" s="244" t="s">
        <v>94</v>
      </c>
      <c r="T23" s="245" t="s">
        <v>94</v>
      </c>
      <c r="U23" s="214" t="s">
        <v>94</v>
      </c>
      <c r="V23" s="246">
        <v>15</v>
      </c>
    </row>
    <row r="24" spans="1:22" ht="12.75" customHeight="1">
      <c r="A24" s="212">
        <v>11511102200</v>
      </c>
      <c r="B24" s="213" t="s">
        <v>149</v>
      </c>
      <c r="C24" s="214" t="s">
        <v>57</v>
      </c>
      <c r="D24" s="215">
        <v>2</v>
      </c>
      <c r="E24" s="216">
        <v>20</v>
      </c>
      <c r="F24" s="217">
        <v>9</v>
      </c>
      <c r="G24" s="218">
        <v>27</v>
      </c>
      <c r="H24" s="219">
        <v>16</v>
      </c>
      <c r="I24" s="216">
        <v>18</v>
      </c>
      <c r="J24" s="217">
        <v>9</v>
      </c>
      <c r="K24" s="218">
        <v>25</v>
      </c>
      <c r="L24" s="219">
        <v>17</v>
      </c>
      <c r="M24" s="216">
        <v>33</v>
      </c>
      <c r="N24" s="217">
        <v>13</v>
      </c>
      <c r="O24" s="218">
        <v>44</v>
      </c>
      <c r="P24" s="219">
        <v>14</v>
      </c>
      <c r="Q24" s="238"/>
      <c r="R24" s="243">
        <v>47</v>
      </c>
      <c r="S24" s="244" t="s">
        <v>94</v>
      </c>
      <c r="T24" s="245" t="s">
        <v>94</v>
      </c>
      <c r="U24" s="214" t="s">
        <v>94</v>
      </c>
      <c r="V24" s="246">
        <v>16</v>
      </c>
    </row>
    <row r="25" spans="1:22" ht="12.75" customHeight="1">
      <c r="A25" s="212">
        <v>11511202654</v>
      </c>
      <c r="B25" s="213" t="s">
        <v>147</v>
      </c>
      <c r="C25" s="214" t="s">
        <v>146</v>
      </c>
      <c r="D25" s="215">
        <v>4</v>
      </c>
      <c r="E25" s="216">
        <v>22</v>
      </c>
      <c r="F25" s="217">
        <v>9</v>
      </c>
      <c r="G25" s="218">
        <v>27</v>
      </c>
      <c r="H25" s="219">
        <v>16</v>
      </c>
      <c r="I25" s="216">
        <v>20</v>
      </c>
      <c r="J25" s="217">
        <v>7</v>
      </c>
      <c r="K25" s="218">
        <v>23</v>
      </c>
      <c r="L25" s="219">
        <v>18</v>
      </c>
      <c r="M25" s="216">
        <v>24</v>
      </c>
      <c r="N25" s="217">
        <v>11</v>
      </c>
      <c r="O25" s="218">
        <v>31</v>
      </c>
      <c r="P25" s="219">
        <v>17</v>
      </c>
      <c r="Q25" s="238"/>
      <c r="R25" s="243">
        <v>51</v>
      </c>
      <c r="S25" s="244" t="s">
        <v>94</v>
      </c>
      <c r="T25" s="245" t="s">
        <v>94</v>
      </c>
      <c r="U25" s="214" t="s">
        <v>94</v>
      </c>
      <c r="V25" s="246">
        <v>17</v>
      </c>
    </row>
    <row r="26" spans="1:22" ht="12.75" customHeight="1">
      <c r="A26" s="212">
        <v>11511101589</v>
      </c>
      <c r="B26" s="213" t="s">
        <v>108</v>
      </c>
      <c r="C26" s="214" t="s">
        <v>109</v>
      </c>
      <c r="D26" s="215">
        <v>4</v>
      </c>
      <c r="E26" s="216">
        <v>18</v>
      </c>
      <c r="F26" s="217">
        <v>7</v>
      </c>
      <c r="G26" s="218">
        <v>21</v>
      </c>
      <c r="H26" s="219">
        <v>19</v>
      </c>
      <c r="I26" s="216">
        <v>23</v>
      </c>
      <c r="J26" s="217">
        <v>10</v>
      </c>
      <c r="K26" s="218">
        <v>29</v>
      </c>
      <c r="L26" s="219">
        <v>16</v>
      </c>
      <c r="M26" s="216">
        <v>22</v>
      </c>
      <c r="N26" s="217">
        <v>10</v>
      </c>
      <c r="O26" s="218">
        <v>28</v>
      </c>
      <c r="P26" s="219">
        <v>18</v>
      </c>
      <c r="Q26" s="238"/>
      <c r="R26" s="243">
        <v>53</v>
      </c>
      <c r="S26" s="244" t="s">
        <v>94</v>
      </c>
      <c r="T26" s="245" t="s">
        <v>94</v>
      </c>
      <c r="U26" s="214" t="s">
        <v>94</v>
      </c>
      <c r="V26" s="246">
        <v>18</v>
      </c>
    </row>
    <row r="27" spans="1:22" ht="12.75" customHeight="1">
      <c r="A27" s="212" t="s">
        <v>143</v>
      </c>
      <c r="B27" s="213" t="s">
        <v>144</v>
      </c>
      <c r="C27" s="214" t="s">
        <v>16</v>
      </c>
      <c r="D27" s="215">
        <v>5</v>
      </c>
      <c r="E27" s="216">
        <v>21</v>
      </c>
      <c r="F27" s="217">
        <v>8</v>
      </c>
      <c r="G27" s="218">
        <v>24</v>
      </c>
      <c r="H27" s="219">
        <v>18</v>
      </c>
      <c r="I27" s="216">
        <v>20</v>
      </c>
      <c r="J27" s="217">
        <v>8</v>
      </c>
      <c r="K27" s="218">
        <v>23</v>
      </c>
      <c r="L27" s="219">
        <v>18</v>
      </c>
      <c r="M27" s="216">
        <v>22</v>
      </c>
      <c r="N27" s="217">
        <v>9</v>
      </c>
      <c r="O27" s="218">
        <v>26</v>
      </c>
      <c r="P27" s="219">
        <v>19</v>
      </c>
      <c r="Q27" s="238"/>
      <c r="R27" s="243">
        <v>55</v>
      </c>
      <c r="S27" s="244" t="s">
        <v>94</v>
      </c>
      <c r="T27" s="245" t="s">
        <v>94</v>
      </c>
      <c r="U27" s="214" t="s">
        <v>94</v>
      </c>
      <c r="V27" s="246">
        <v>19</v>
      </c>
    </row>
    <row r="28" spans="1:22" ht="12.75" customHeight="1">
      <c r="A28" s="212">
        <v>11511202627</v>
      </c>
      <c r="B28" s="213" t="s">
        <v>145</v>
      </c>
      <c r="C28" s="214" t="s">
        <v>146</v>
      </c>
      <c r="D28" s="215">
        <v>4.5</v>
      </c>
      <c r="E28" s="216">
        <v>14</v>
      </c>
      <c r="F28" s="217">
        <v>6</v>
      </c>
      <c r="G28" s="218">
        <v>15.5</v>
      </c>
      <c r="H28" s="219">
        <v>20</v>
      </c>
      <c r="I28" s="216">
        <v>18</v>
      </c>
      <c r="J28" s="217">
        <v>7</v>
      </c>
      <c r="K28" s="218">
        <v>20.5</v>
      </c>
      <c r="L28" s="219">
        <v>20</v>
      </c>
      <c r="M28" s="216">
        <v>20</v>
      </c>
      <c r="N28" s="217">
        <v>8</v>
      </c>
      <c r="O28" s="218">
        <v>23.5</v>
      </c>
      <c r="P28" s="219">
        <v>20</v>
      </c>
      <c r="Q28" s="238"/>
      <c r="R28" s="243">
        <v>60</v>
      </c>
      <c r="S28" s="244" t="s">
        <v>94</v>
      </c>
      <c r="T28" s="245" t="s">
        <v>94</v>
      </c>
      <c r="U28" s="214" t="s">
        <v>94</v>
      </c>
      <c r="V28" s="246">
        <v>20</v>
      </c>
    </row>
    <row r="29" spans="1:22" ht="12.75" customHeight="1">
      <c r="A29" s="212"/>
      <c r="B29" s="213"/>
      <c r="C29" s="214"/>
      <c r="D29" s="215"/>
      <c r="E29" s="216"/>
      <c r="F29" s="217"/>
      <c r="G29" s="218" t="s">
        <v>94</v>
      </c>
      <c r="H29" s="219" t="s">
        <v>94</v>
      </c>
      <c r="I29" s="216"/>
      <c r="J29" s="217"/>
      <c r="K29" s="218" t="s">
        <v>94</v>
      </c>
      <c r="L29" s="219" t="s">
        <v>94</v>
      </c>
      <c r="M29" s="216"/>
      <c r="N29" s="217"/>
      <c r="O29" s="218" t="s">
        <v>94</v>
      </c>
      <c r="P29" s="219" t="s">
        <v>94</v>
      </c>
      <c r="Q29" s="238"/>
      <c r="R29" s="243" t="s">
        <v>94</v>
      </c>
      <c r="S29" s="244" t="s">
        <v>94</v>
      </c>
      <c r="T29" s="245" t="s">
        <v>94</v>
      </c>
      <c r="U29" s="214" t="s">
        <v>94</v>
      </c>
      <c r="V29" s="246" t="s">
        <v>94</v>
      </c>
    </row>
    <row r="30" spans="1:22" ht="12.75" customHeight="1" thickBot="1">
      <c r="A30" s="224"/>
      <c r="B30" s="225"/>
      <c r="C30" s="226"/>
      <c r="D30" s="227"/>
      <c r="E30" s="228"/>
      <c r="F30" s="229"/>
      <c r="G30" s="230" t="s">
        <v>94</v>
      </c>
      <c r="H30" s="231" t="s">
        <v>94</v>
      </c>
      <c r="I30" s="228"/>
      <c r="J30" s="229"/>
      <c r="K30" s="230" t="s">
        <v>94</v>
      </c>
      <c r="L30" s="231" t="s">
        <v>94</v>
      </c>
      <c r="M30" s="228"/>
      <c r="N30" s="229"/>
      <c r="O30" s="230" t="s">
        <v>94</v>
      </c>
      <c r="P30" s="231" t="s">
        <v>94</v>
      </c>
      <c r="Q30" s="238"/>
      <c r="R30" s="247" t="s">
        <v>94</v>
      </c>
      <c r="S30" s="248" t="s">
        <v>94</v>
      </c>
      <c r="T30" s="249" t="s">
        <v>94</v>
      </c>
      <c r="U30" s="226" t="s">
        <v>94</v>
      </c>
      <c r="V30" s="250" t="s">
        <v>94</v>
      </c>
    </row>
  </sheetData>
  <sortState ref="A9:AC28">
    <sortCondition ref="V9:V28"/>
  </sortState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0"/>
  <sheetViews>
    <sheetView topLeftCell="Q1" workbookViewId="0">
      <selection activeCell="Y3" sqref="Y3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style="97" customWidth="1"/>
    <col min="4" max="4" width="15.5703125" style="236" customWidth="1"/>
    <col min="5" max="5" width="9" style="236" customWidth="1"/>
    <col min="6" max="6" width="10.42578125" customWidth="1"/>
    <col min="7" max="7" width="5.140625" style="97" customWidth="1"/>
    <col min="8" max="8" width="5.140625" style="97" hidden="1" customWidth="1"/>
    <col min="9" max="9" width="20.7109375" bestFit="1" customWidth="1"/>
    <col min="10" max="10" width="14.28515625" bestFit="1" customWidth="1"/>
    <col min="11" max="11" width="5.85546875" customWidth="1"/>
    <col min="12" max="12" width="7.5703125" customWidth="1"/>
    <col min="13" max="13" width="7.28515625" bestFit="1" customWidth="1"/>
    <col min="14" max="14" width="7.28515625" hidden="1" customWidth="1"/>
    <col min="15" max="15" width="22.28515625" customWidth="1"/>
    <col min="16" max="16" width="14.28515625" bestFit="1" customWidth="1"/>
    <col min="17" max="17" width="5.85546875" customWidth="1"/>
    <col min="18" max="18" width="7.85546875" customWidth="1"/>
    <col min="19" max="19" width="6.140625" customWidth="1"/>
    <col min="20" max="20" width="6.140625" hidden="1" customWidth="1"/>
    <col min="21" max="21" width="23" customWidth="1"/>
    <col min="22" max="22" width="13.140625" customWidth="1"/>
    <col min="23" max="23" width="5.85546875" customWidth="1"/>
    <col min="24" max="24" width="11.7109375"/>
    <col min="25" max="25" width="6.140625" customWidth="1"/>
    <col min="26" max="26" width="12.42578125" bestFit="1" customWidth="1"/>
    <col min="27" max="27" width="28.28515625" style="97" customWidth="1"/>
    <col min="28" max="28" width="14.28515625" style="236" bestFit="1" customWidth="1"/>
  </cols>
  <sheetData>
    <row r="1" spans="1:28" ht="12" customHeight="1">
      <c r="G1" s="276"/>
      <c r="H1" s="276"/>
      <c r="I1" s="97"/>
      <c r="J1" s="97"/>
      <c r="K1" s="97"/>
      <c r="L1" s="97"/>
    </row>
    <row r="2" spans="1:28" ht="12" customHeight="1">
      <c r="G2" s="87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77"/>
      <c r="Z2" s="277"/>
      <c r="AA2" s="87"/>
      <c r="AB2" s="317">
        <v>1</v>
      </c>
    </row>
    <row r="3" spans="1:28" ht="12" customHeight="1">
      <c r="G3" s="278" t="s">
        <v>175</v>
      </c>
      <c r="H3" s="278"/>
      <c r="I3" s="278"/>
      <c r="J3" s="278"/>
      <c r="K3" s="278"/>
      <c r="M3" s="278" t="s">
        <v>176</v>
      </c>
      <c r="N3" s="278"/>
      <c r="O3" s="278"/>
      <c r="P3" s="278"/>
      <c r="Q3" s="278"/>
      <c r="S3" s="278" t="s">
        <v>177</v>
      </c>
      <c r="T3" s="278"/>
      <c r="U3" s="278"/>
      <c r="V3" s="278"/>
      <c r="W3" s="278"/>
      <c r="Y3" s="279" t="s">
        <v>178</v>
      </c>
      <c r="Z3" s="280"/>
      <c r="AA3" s="280"/>
      <c r="AB3" s="318"/>
    </row>
    <row r="4" spans="1:28" ht="12" customHeight="1">
      <c r="G4" s="281" t="s">
        <v>67</v>
      </c>
      <c r="H4" s="281"/>
      <c r="I4" s="97"/>
      <c r="J4" s="236"/>
      <c r="K4" s="282" t="s">
        <v>91</v>
      </c>
      <c r="O4" s="97"/>
      <c r="P4" s="236"/>
      <c r="U4" s="97"/>
      <c r="V4" s="236"/>
      <c r="Y4" s="283" t="s">
        <v>3</v>
      </c>
      <c r="Z4" s="284" t="s">
        <v>8</v>
      </c>
      <c r="AA4" s="285" t="s">
        <v>2</v>
      </c>
      <c r="AB4" s="319" t="s">
        <v>7</v>
      </c>
    </row>
    <row r="5" spans="1:28" ht="12" customHeight="1">
      <c r="G5" s="292">
        <v>1</v>
      </c>
      <c r="H5" s="293">
        <v>21511001011</v>
      </c>
      <c r="I5" s="293" t="s">
        <v>52</v>
      </c>
      <c r="J5" s="294" t="s">
        <v>16</v>
      </c>
      <c r="K5" s="286">
        <v>1</v>
      </c>
      <c r="M5" s="281" t="s">
        <v>81</v>
      </c>
      <c r="N5" s="281"/>
      <c r="O5" s="97"/>
      <c r="P5" s="236"/>
      <c r="Q5" s="282" t="s">
        <v>91</v>
      </c>
      <c r="S5" s="281" t="s">
        <v>82</v>
      </c>
      <c r="T5" s="281"/>
      <c r="U5" s="97"/>
      <c r="V5" s="236"/>
      <c r="W5" s="282" t="s">
        <v>91</v>
      </c>
      <c r="Y5" s="309">
        <v>1</v>
      </c>
      <c r="Z5" s="296">
        <v>21511001011</v>
      </c>
      <c r="AA5" s="296" t="s">
        <v>52</v>
      </c>
      <c r="AB5" s="320" t="s">
        <v>16</v>
      </c>
    </row>
    <row r="6" spans="1:28" ht="12" customHeight="1">
      <c r="B6" s="251" t="s">
        <v>155</v>
      </c>
      <c r="C6" s="252" t="s">
        <v>33</v>
      </c>
      <c r="D6" s="253"/>
      <c r="E6" s="254"/>
      <c r="G6" s="295">
        <v>8</v>
      </c>
      <c r="H6" s="296" t="s">
        <v>55</v>
      </c>
      <c r="I6" s="296" t="s">
        <v>56</v>
      </c>
      <c r="J6" s="297" t="s">
        <v>57</v>
      </c>
      <c r="K6" s="286">
        <v>3</v>
      </c>
      <c r="M6" s="292" t="s">
        <v>163</v>
      </c>
      <c r="N6" s="293">
        <v>21511001011</v>
      </c>
      <c r="O6" s="293" t="s">
        <v>52</v>
      </c>
      <c r="P6" s="294" t="s">
        <v>16</v>
      </c>
      <c r="Q6" s="286">
        <v>1</v>
      </c>
      <c r="S6" s="292" t="s">
        <v>83</v>
      </c>
      <c r="T6" s="293">
        <v>21511001011</v>
      </c>
      <c r="U6" s="293" t="s">
        <v>52</v>
      </c>
      <c r="V6" s="294" t="s">
        <v>16</v>
      </c>
      <c r="W6" s="286">
        <v>1</v>
      </c>
      <c r="Y6" s="309">
        <v>2</v>
      </c>
      <c r="Z6" s="296">
        <v>21511001018</v>
      </c>
      <c r="AA6" s="296" t="s">
        <v>138</v>
      </c>
      <c r="AB6" s="321" t="s">
        <v>16</v>
      </c>
    </row>
    <row r="7" spans="1:28" ht="12" customHeight="1">
      <c r="B7" s="255" t="s">
        <v>156</v>
      </c>
      <c r="C7" s="256">
        <v>41483</v>
      </c>
      <c r="D7" s="257"/>
      <c r="E7" s="258"/>
      <c r="G7" s="295">
        <v>9</v>
      </c>
      <c r="H7" s="296">
        <v>21511102204</v>
      </c>
      <c r="I7" s="296" t="s">
        <v>59</v>
      </c>
      <c r="J7" s="297" t="s">
        <v>16</v>
      </c>
      <c r="K7" s="286">
        <v>2</v>
      </c>
      <c r="M7" s="295" t="s">
        <v>164</v>
      </c>
      <c r="N7" s="296">
        <v>21511101213</v>
      </c>
      <c r="O7" s="296" t="s">
        <v>137</v>
      </c>
      <c r="P7" s="297" t="s">
        <v>16</v>
      </c>
      <c r="Q7" s="286">
        <v>2</v>
      </c>
      <c r="S7" s="295" t="s">
        <v>85</v>
      </c>
      <c r="T7" s="296">
        <v>21511001018</v>
      </c>
      <c r="U7" s="296" t="s">
        <v>138</v>
      </c>
      <c r="V7" s="297" t="s">
        <v>16</v>
      </c>
      <c r="W7" s="286">
        <v>2</v>
      </c>
      <c r="Y7" s="309">
        <v>3</v>
      </c>
      <c r="Z7" s="296">
        <v>21511101213</v>
      </c>
      <c r="AA7" s="296" t="s">
        <v>137</v>
      </c>
      <c r="AB7" s="321" t="s">
        <v>16</v>
      </c>
    </row>
    <row r="8" spans="1:28" ht="12" customHeight="1">
      <c r="B8" s="259" t="s">
        <v>157</v>
      </c>
      <c r="C8" s="236"/>
      <c r="D8"/>
      <c r="E8"/>
      <c r="G8" s="298">
        <v>16</v>
      </c>
      <c r="H8" s="299" t="s">
        <v>94</v>
      </c>
      <c r="I8" s="299" t="s">
        <v>94</v>
      </c>
      <c r="J8" s="300" t="s">
        <v>94</v>
      </c>
      <c r="K8" s="287"/>
      <c r="M8" s="295" t="s">
        <v>165</v>
      </c>
      <c r="N8" s="296">
        <v>21511101216</v>
      </c>
      <c r="O8" s="296" t="s">
        <v>136</v>
      </c>
      <c r="P8" s="297" t="s">
        <v>16</v>
      </c>
      <c r="Q8" s="286">
        <v>3</v>
      </c>
      <c r="S8" s="295" t="s">
        <v>87</v>
      </c>
      <c r="T8" s="296">
        <v>21511101213</v>
      </c>
      <c r="U8" s="296" t="s">
        <v>137</v>
      </c>
      <c r="V8" s="297" t="s">
        <v>16</v>
      </c>
      <c r="W8" s="286">
        <v>3</v>
      </c>
      <c r="Y8" s="309">
        <v>4</v>
      </c>
      <c r="Z8" s="296">
        <v>21511102204</v>
      </c>
      <c r="AA8" s="296" t="s">
        <v>59</v>
      </c>
      <c r="AB8" s="321" t="s">
        <v>16</v>
      </c>
    </row>
    <row r="9" spans="1:28" ht="12" customHeight="1">
      <c r="B9" s="260" t="s">
        <v>158</v>
      </c>
      <c r="C9" s="259"/>
      <c r="D9"/>
      <c r="E9"/>
      <c r="H9"/>
      <c r="M9" s="298" t="s">
        <v>166</v>
      </c>
      <c r="N9" s="299">
        <v>21511202702</v>
      </c>
      <c r="O9" s="299" t="s">
        <v>60</v>
      </c>
      <c r="P9" s="300" t="s">
        <v>61</v>
      </c>
      <c r="Q9" s="287">
        <v>4</v>
      </c>
      <c r="S9" s="298" t="s">
        <v>88</v>
      </c>
      <c r="T9" s="299">
        <v>21511102204</v>
      </c>
      <c r="U9" s="299" t="s">
        <v>59</v>
      </c>
      <c r="V9" s="300" t="s">
        <v>16</v>
      </c>
      <c r="W9" s="287">
        <v>4</v>
      </c>
      <c r="Y9" s="310">
        <v>5</v>
      </c>
      <c r="Z9" s="296">
        <v>21511001014</v>
      </c>
      <c r="AA9" s="296" t="s">
        <v>49</v>
      </c>
      <c r="AB9" s="320" t="s">
        <v>16</v>
      </c>
    </row>
    <row r="10" spans="1:28" ht="12" customHeight="1">
      <c r="A10" s="261" t="s">
        <v>159</v>
      </c>
      <c r="B10" s="261" t="s">
        <v>8</v>
      </c>
      <c r="C10" s="262" t="s">
        <v>2</v>
      </c>
      <c r="D10" s="263" t="s">
        <v>7</v>
      </c>
      <c r="E10" s="264" t="s">
        <v>160</v>
      </c>
      <c r="G10" s="281" t="s">
        <v>74</v>
      </c>
      <c r="H10" s="281"/>
      <c r="I10" s="97"/>
      <c r="J10" s="236"/>
      <c r="K10" s="282" t="s">
        <v>91</v>
      </c>
      <c r="N10" s="97"/>
      <c r="O10" s="97"/>
      <c r="P10" s="236"/>
      <c r="T10" s="97"/>
      <c r="U10" s="97"/>
      <c r="V10" s="236"/>
      <c r="Y10" s="310">
        <v>6</v>
      </c>
      <c r="Z10" s="296">
        <v>21511101216</v>
      </c>
      <c r="AA10" s="296" t="s">
        <v>136</v>
      </c>
      <c r="AB10" s="320" t="s">
        <v>16</v>
      </c>
    </row>
    <row r="11" spans="1:28" ht="12" customHeight="1">
      <c r="A11" s="236">
        <f>IF(ISBLANK(C11),"",ROW()-10)</f>
        <v>1</v>
      </c>
      <c r="B11" s="265">
        <v>21511001011</v>
      </c>
      <c r="C11" s="266" t="s">
        <v>52</v>
      </c>
      <c r="D11" s="266" t="s">
        <v>16</v>
      </c>
      <c r="E11" s="58">
        <v>1</v>
      </c>
      <c r="G11" s="292">
        <v>4</v>
      </c>
      <c r="H11" s="293">
        <v>21511101213</v>
      </c>
      <c r="I11" s="293" t="s">
        <v>137</v>
      </c>
      <c r="J11" s="294" t="s">
        <v>16</v>
      </c>
      <c r="K11" s="286">
        <v>1</v>
      </c>
      <c r="M11" s="281" t="s">
        <v>84</v>
      </c>
      <c r="N11" s="281"/>
      <c r="O11" s="97"/>
      <c r="P11" s="236"/>
      <c r="Q11" s="282" t="s">
        <v>91</v>
      </c>
      <c r="S11" s="281" t="s">
        <v>86</v>
      </c>
      <c r="T11" s="281"/>
      <c r="U11" s="97"/>
      <c r="V11" s="236"/>
      <c r="W11" s="282" t="s">
        <v>91</v>
      </c>
      <c r="Y11" s="310">
        <v>7</v>
      </c>
      <c r="Z11" s="296">
        <v>21511202688</v>
      </c>
      <c r="AA11" s="296" t="s">
        <v>53</v>
      </c>
      <c r="AB11" s="320" t="s">
        <v>16</v>
      </c>
    </row>
    <row r="12" spans="1:28" ht="12" customHeight="1">
      <c r="A12" s="236">
        <f t="shared" ref="A12:A75" si="0">IF(ISBLANK(C12),"",ROW()-10)</f>
        <v>2</v>
      </c>
      <c r="B12" s="265">
        <v>21511001018</v>
      </c>
      <c r="C12" s="266" t="s">
        <v>138</v>
      </c>
      <c r="D12" s="266" t="s">
        <v>16</v>
      </c>
      <c r="E12" s="58">
        <v>2</v>
      </c>
      <c r="G12" s="301">
        <v>5</v>
      </c>
      <c r="H12" s="296">
        <v>21511101217</v>
      </c>
      <c r="I12" s="296" t="s">
        <v>161</v>
      </c>
      <c r="J12" s="297" t="s">
        <v>162</v>
      </c>
      <c r="K12" s="286">
        <v>3</v>
      </c>
      <c r="M12" s="292" t="s">
        <v>167</v>
      </c>
      <c r="N12" s="293">
        <v>21511102204</v>
      </c>
      <c r="O12" s="293" t="s">
        <v>59</v>
      </c>
      <c r="P12" s="294" t="s">
        <v>16</v>
      </c>
      <c r="Q12" s="286">
        <v>2</v>
      </c>
      <c r="S12" s="292" t="s">
        <v>168</v>
      </c>
      <c r="T12" s="293">
        <v>21511101216</v>
      </c>
      <c r="U12" s="293" t="s">
        <v>136</v>
      </c>
      <c r="V12" s="294" t="s">
        <v>16</v>
      </c>
      <c r="W12" s="286">
        <v>2</v>
      </c>
      <c r="Y12" s="311">
        <v>8</v>
      </c>
      <c r="Z12" s="312">
        <v>21511202702</v>
      </c>
      <c r="AA12" s="312" t="s">
        <v>60</v>
      </c>
      <c r="AB12" s="322" t="s">
        <v>61</v>
      </c>
    </row>
    <row r="13" spans="1:28" ht="12" customHeight="1">
      <c r="A13" s="236">
        <f t="shared" si="0"/>
        <v>3</v>
      </c>
      <c r="B13" s="265">
        <v>21511001014</v>
      </c>
      <c r="C13" s="266" t="s">
        <v>49</v>
      </c>
      <c r="D13" s="266" t="s">
        <v>16</v>
      </c>
      <c r="E13" s="58">
        <v>3</v>
      </c>
      <c r="G13" s="301">
        <v>12</v>
      </c>
      <c r="H13" s="296">
        <v>21511202688</v>
      </c>
      <c r="I13" s="296" t="s">
        <v>53</v>
      </c>
      <c r="J13" s="297" t="s">
        <v>16</v>
      </c>
      <c r="K13" s="286">
        <v>2</v>
      </c>
      <c r="M13" s="301" t="s">
        <v>169</v>
      </c>
      <c r="N13" s="296">
        <v>21511202688</v>
      </c>
      <c r="O13" s="296" t="s">
        <v>53</v>
      </c>
      <c r="P13" s="297" t="s">
        <v>16</v>
      </c>
      <c r="Q13" s="286">
        <v>4</v>
      </c>
      <c r="S13" s="301" t="s">
        <v>170</v>
      </c>
      <c r="T13" s="296">
        <v>21511001014</v>
      </c>
      <c r="U13" s="296" t="s">
        <v>49</v>
      </c>
      <c r="V13" s="297" t="s">
        <v>16</v>
      </c>
      <c r="W13" s="286">
        <v>1</v>
      </c>
      <c r="Y13" s="313">
        <v>9</v>
      </c>
      <c r="Z13" s="314" t="s">
        <v>55</v>
      </c>
      <c r="AA13" s="314" t="s">
        <v>56</v>
      </c>
      <c r="AB13" s="323" t="s">
        <v>57</v>
      </c>
    </row>
    <row r="14" spans="1:28" ht="12" customHeight="1">
      <c r="A14" s="236">
        <f t="shared" si="0"/>
        <v>4</v>
      </c>
      <c r="B14" s="265">
        <v>21511101213</v>
      </c>
      <c r="C14" s="266" t="s">
        <v>137</v>
      </c>
      <c r="D14" s="266" t="s">
        <v>16</v>
      </c>
      <c r="E14" s="58">
        <v>5</v>
      </c>
      <c r="G14" s="298">
        <v>13</v>
      </c>
      <c r="H14" s="299" t="s">
        <v>94</v>
      </c>
      <c r="I14" s="299" t="s">
        <v>94</v>
      </c>
      <c r="J14" s="300" t="s">
        <v>94</v>
      </c>
      <c r="K14" s="287"/>
      <c r="M14" s="301" t="s">
        <v>171</v>
      </c>
      <c r="N14" s="296">
        <v>21511001014</v>
      </c>
      <c r="O14" s="296" t="s">
        <v>49</v>
      </c>
      <c r="P14" s="297" t="s">
        <v>16</v>
      </c>
      <c r="Q14" s="286">
        <v>3</v>
      </c>
      <c r="S14" s="301" t="s">
        <v>172</v>
      </c>
      <c r="T14" s="296">
        <v>21511202702</v>
      </c>
      <c r="U14" s="296" t="s">
        <v>60</v>
      </c>
      <c r="V14" s="297" t="s">
        <v>61</v>
      </c>
      <c r="W14" s="286">
        <v>4</v>
      </c>
      <c r="Y14" s="310">
        <v>9</v>
      </c>
      <c r="Z14" s="296">
        <v>21511101217</v>
      </c>
      <c r="AA14" s="296" t="s">
        <v>161</v>
      </c>
      <c r="AB14" s="320" t="s">
        <v>162</v>
      </c>
    </row>
    <row r="15" spans="1:28" ht="12" customHeight="1">
      <c r="A15" s="236">
        <f t="shared" si="0"/>
        <v>5</v>
      </c>
      <c r="B15" s="265">
        <v>21511101217</v>
      </c>
      <c r="C15" s="266" t="s">
        <v>161</v>
      </c>
      <c r="D15" s="266" t="s">
        <v>162</v>
      </c>
      <c r="E15" s="58">
        <v>6</v>
      </c>
      <c r="I15" s="97"/>
      <c r="J15" s="236"/>
      <c r="M15" s="298" t="s">
        <v>173</v>
      </c>
      <c r="N15" s="299">
        <v>21511001018</v>
      </c>
      <c r="O15" s="299" t="s">
        <v>138</v>
      </c>
      <c r="P15" s="300" t="s">
        <v>16</v>
      </c>
      <c r="Q15" s="287">
        <v>1</v>
      </c>
      <c r="S15" s="298" t="s">
        <v>174</v>
      </c>
      <c r="T15" s="299">
        <v>21511202688</v>
      </c>
      <c r="U15" s="299" t="s">
        <v>53</v>
      </c>
      <c r="V15" s="300" t="s">
        <v>16</v>
      </c>
      <c r="W15" s="287">
        <v>3</v>
      </c>
      <c r="Y15" s="310">
        <v>9</v>
      </c>
      <c r="Z15" s="296" t="s">
        <v>26</v>
      </c>
      <c r="AA15" s="296" t="s">
        <v>27</v>
      </c>
      <c r="AB15" s="320" t="s">
        <v>16</v>
      </c>
    </row>
    <row r="16" spans="1:28" ht="12" customHeight="1">
      <c r="A16" s="236">
        <f t="shared" si="0"/>
        <v>6</v>
      </c>
      <c r="B16" s="265">
        <v>21511101216</v>
      </c>
      <c r="C16" s="266" t="s">
        <v>136</v>
      </c>
      <c r="D16" s="267" t="s">
        <v>16</v>
      </c>
      <c r="E16" s="58">
        <v>8</v>
      </c>
      <c r="G16" s="281" t="s">
        <v>76</v>
      </c>
      <c r="H16" s="281"/>
      <c r="I16" s="97"/>
      <c r="J16" s="236"/>
      <c r="K16" s="282" t="s">
        <v>91</v>
      </c>
      <c r="N16" s="97"/>
      <c r="O16" s="97"/>
      <c r="P16" s="236"/>
      <c r="Y16" s="311">
        <v>9</v>
      </c>
      <c r="Z16" s="312">
        <v>21511202555</v>
      </c>
      <c r="AA16" s="312" t="s">
        <v>58</v>
      </c>
      <c r="AB16" s="322" t="s">
        <v>16</v>
      </c>
    </row>
    <row r="17" spans="1:28" ht="12" customHeight="1">
      <c r="A17" s="236">
        <f t="shared" si="0"/>
        <v>7</v>
      </c>
      <c r="B17" s="265">
        <v>21511202555</v>
      </c>
      <c r="C17" s="266" t="s">
        <v>58</v>
      </c>
      <c r="D17" s="267" t="s">
        <v>16</v>
      </c>
      <c r="E17" s="58">
        <v>9</v>
      </c>
      <c r="G17" s="292">
        <v>3</v>
      </c>
      <c r="H17" s="293">
        <v>21511001014</v>
      </c>
      <c r="I17" s="293" t="s">
        <v>49</v>
      </c>
      <c r="J17" s="294" t="s">
        <v>16</v>
      </c>
      <c r="K17" s="286">
        <v>1</v>
      </c>
      <c r="O17" s="97"/>
      <c r="P17" s="236"/>
      <c r="Y17" s="313">
        <v>13</v>
      </c>
      <c r="Z17" s="314" t="s">
        <v>94</v>
      </c>
      <c r="AA17" s="314" t="s">
        <v>94</v>
      </c>
      <c r="AB17" s="323" t="s">
        <v>94</v>
      </c>
    </row>
    <row r="18" spans="1:28" ht="12" customHeight="1">
      <c r="A18" s="236">
        <f t="shared" si="0"/>
        <v>8</v>
      </c>
      <c r="B18" s="265" t="s">
        <v>55</v>
      </c>
      <c r="C18" s="266" t="s">
        <v>56</v>
      </c>
      <c r="D18" s="267" t="s">
        <v>57</v>
      </c>
      <c r="E18" s="58">
        <v>15</v>
      </c>
      <c r="G18" s="301">
        <v>6</v>
      </c>
      <c r="H18" s="296">
        <v>21511101216</v>
      </c>
      <c r="I18" s="296" t="s">
        <v>136</v>
      </c>
      <c r="J18" s="297" t="s">
        <v>16</v>
      </c>
      <c r="K18" s="286">
        <v>2</v>
      </c>
      <c r="O18" s="97"/>
      <c r="P18" s="236"/>
      <c r="Y18" s="310">
        <v>13</v>
      </c>
      <c r="Z18" s="296" t="s">
        <v>94</v>
      </c>
      <c r="AA18" s="296" t="s">
        <v>94</v>
      </c>
      <c r="AB18" s="320" t="s">
        <v>94</v>
      </c>
    </row>
    <row r="19" spans="1:28" ht="12" customHeight="1">
      <c r="A19" s="236">
        <f t="shared" si="0"/>
        <v>9</v>
      </c>
      <c r="B19" s="265">
        <v>21511102204</v>
      </c>
      <c r="C19" s="266" t="s">
        <v>59</v>
      </c>
      <c r="D19" s="267" t="s">
        <v>16</v>
      </c>
      <c r="E19" s="58">
        <v>19</v>
      </c>
      <c r="G19" s="301">
        <v>11</v>
      </c>
      <c r="H19" s="296" t="s">
        <v>26</v>
      </c>
      <c r="I19" s="296" t="s">
        <v>27</v>
      </c>
      <c r="J19" s="297" t="s">
        <v>16</v>
      </c>
      <c r="K19" s="286">
        <v>3</v>
      </c>
      <c r="O19" s="97"/>
      <c r="P19" s="236"/>
      <c r="Y19" s="310">
        <v>13</v>
      </c>
      <c r="Z19" s="296" t="s">
        <v>94</v>
      </c>
      <c r="AA19" s="296" t="s">
        <v>94</v>
      </c>
      <c r="AB19" s="320" t="s">
        <v>94</v>
      </c>
    </row>
    <row r="20" spans="1:28" ht="12" customHeight="1">
      <c r="A20" s="236">
        <f t="shared" si="0"/>
        <v>10</v>
      </c>
      <c r="B20" s="265">
        <v>21511202702</v>
      </c>
      <c r="C20" s="266" t="s">
        <v>60</v>
      </c>
      <c r="D20" s="267" t="s">
        <v>61</v>
      </c>
      <c r="E20" s="58">
        <v>25</v>
      </c>
      <c r="G20" s="298">
        <v>14</v>
      </c>
      <c r="H20" s="299" t="s">
        <v>94</v>
      </c>
      <c r="I20" s="299" t="s">
        <v>94</v>
      </c>
      <c r="J20" s="300" t="s">
        <v>94</v>
      </c>
      <c r="K20" s="287"/>
      <c r="Y20" s="310">
        <v>13</v>
      </c>
      <c r="Z20" s="296" t="s">
        <v>94</v>
      </c>
      <c r="AA20" s="296" t="s">
        <v>94</v>
      </c>
      <c r="AB20" s="320" t="s">
        <v>94</v>
      </c>
    </row>
    <row r="21" spans="1:28" ht="12" customHeight="1">
      <c r="A21" s="236">
        <f t="shared" si="0"/>
        <v>11</v>
      </c>
      <c r="B21" s="265" t="s">
        <v>26</v>
      </c>
      <c r="C21" s="267" t="s">
        <v>27</v>
      </c>
      <c r="D21" s="267" t="s">
        <v>16</v>
      </c>
      <c r="E21" s="58">
        <v>27</v>
      </c>
      <c r="I21" s="97"/>
      <c r="J21" s="236"/>
      <c r="Y21" s="315">
        <v>17</v>
      </c>
      <c r="Z21" s="316" t="s">
        <v>94</v>
      </c>
      <c r="AA21" s="316" t="s">
        <v>94</v>
      </c>
      <c r="AB21" s="324" t="s">
        <v>94</v>
      </c>
    </row>
    <row r="22" spans="1:28" ht="12" customHeight="1">
      <c r="A22" s="236">
        <f t="shared" si="0"/>
        <v>12</v>
      </c>
      <c r="B22" s="265">
        <v>21511202688</v>
      </c>
      <c r="C22" s="267" t="s">
        <v>53</v>
      </c>
      <c r="D22" s="267" t="s">
        <v>16</v>
      </c>
      <c r="E22" s="58">
        <v>29</v>
      </c>
      <c r="G22" s="281" t="s">
        <v>78</v>
      </c>
      <c r="I22" s="97"/>
      <c r="J22" s="236"/>
      <c r="K22" s="288" t="s">
        <v>91</v>
      </c>
    </row>
    <row r="23" spans="1:28" ht="12" customHeight="1">
      <c r="A23" s="236" t="str">
        <f t="shared" si="0"/>
        <v/>
      </c>
      <c r="B23" s="265"/>
      <c r="C23" s="267"/>
      <c r="D23" s="267"/>
      <c r="E23" s="58"/>
      <c r="G23" s="302">
        <v>2</v>
      </c>
      <c r="H23" s="303">
        <v>21511001018</v>
      </c>
      <c r="I23" s="303" t="s">
        <v>138</v>
      </c>
      <c r="J23" s="304" t="s">
        <v>16</v>
      </c>
      <c r="K23" s="289">
        <v>1</v>
      </c>
    </row>
    <row r="24" spans="1:28" ht="12" customHeight="1">
      <c r="A24" s="236" t="str">
        <f t="shared" si="0"/>
        <v/>
      </c>
      <c r="B24" s="265"/>
      <c r="C24" s="267"/>
      <c r="D24" s="267"/>
      <c r="E24" s="58"/>
      <c r="G24" s="305">
        <v>7</v>
      </c>
      <c r="H24" s="296">
        <v>21511202555</v>
      </c>
      <c r="I24" s="296" t="s">
        <v>58</v>
      </c>
      <c r="J24" s="297" t="s">
        <v>16</v>
      </c>
      <c r="K24" s="290">
        <v>3</v>
      </c>
    </row>
    <row r="25" spans="1:28" ht="12" customHeight="1">
      <c r="A25" s="236" t="str">
        <f t="shared" si="0"/>
        <v/>
      </c>
      <c r="B25" s="265"/>
      <c r="C25" s="267"/>
      <c r="D25" s="267"/>
      <c r="E25" s="58"/>
      <c r="G25" s="305">
        <v>10</v>
      </c>
      <c r="H25" s="296">
        <v>21511202702</v>
      </c>
      <c r="I25" s="296" t="s">
        <v>60</v>
      </c>
      <c r="J25" s="297" t="s">
        <v>61</v>
      </c>
      <c r="K25" s="290">
        <v>2</v>
      </c>
      <c r="O25" s="97"/>
      <c r="P25" s="236"/>
    </row>
    <row r="26" spans="1:28" ht="12" customHeight="1">
      <c r="A26" s="236" t="str">
        <f t="shared" si="0"/>
        <v/>
      </c>
      <c r="B26" s="265"/>
      <c r="C26" s="267"/>
      <c r="D26" s="267"/>
      <c r="E26" s="58"/>
      <c r="G26" s="305">
        <v>15</v>
      </c>
      <c r="H26" s="296" t="s">
        <v>94</v>
      </c>
      <c r="I26" s="296" t="s">
        <v>94</v>
      </c>
      <c r="J26" s="297" t="s">
        <v>94</v>
      </c>
      <c r="K26" s="290"/>
      <c r="O26" s="97"/>
      <c r="P26" s="236"/>
    </row>
    <row r="27" spans="1:28" ht="12" customHeight="1">
      <c r="A27" s="236" t="str">
        <f t="shared" si="0"/>
        <v/>
      </c>
      <c r="B27" s="265"/>
      <c r="C27" s="267"/>
      <c r="D27" s="267"/>
      <c r="E27" s="58"/>
      <c r="G27" s="306">
        <v>17</v>
      </c>
      <c r="H27" s="307" t="s">
        <v>94</v>
      </c>
      <c r="I27" s="307" t="s">
        <v>94</v>
      </c>
      <c r="J27" s="308" t="s">
        <v>94</v>
      </c>
      <c r="K27" s="291"/>
      <c r="O27" s="97"/>
      <c r="P27" s="236"/>
    </row>
    <row r="28" spans="1:28" ht="12" customHeight="1">
      <c r="A28" s="236" t="str">
        <f t="shared" si="0"/>
        <v/>
      </c>
      <c r="B28" s="268"/>
      <c r="C28" s="266"/>
      <c r="D28" s="266"/>
      <c r="E28" s="58"/>
      <c r="G28"/>
      <c r="H28"/>
      <c r="O28" s="97"/>
      <c r="P28" s="236"/>
    </row>
    <row r="29" spans="1:28" ht="12" customHeight="1">
      <c r="A29" s="236" t="str">
        <f t="shared" si="0"/>
        <v/>
      </c>
      <c r="B29" s="268"/>
      <c r="C29" s="266"/>
      <c r="D29" s="266"/>
      <c r="E29" s="58"/>
      <c r="G29"/>
      <c r="H29"/>
      <c r="O29" s="97"/>
      <c r="P29" s="236"/>
    </row>
    <row r="30" spans="1:28" ht="12" customHeight="1">
      <c r="A30" s="236" t="str">
        <f t="shared" si="0"/>
        <v/>
      </c>
      <c r="B30" s="268"/>
      <c r="C30" s="266"/>
      <c r="D30" s="266"/>
      <c r="E30" s="58"/>
      <c r="G30"/>
      <c r="H30"/>
      <c r="O30" s="97"/>
      <c r="P30" s="236"/>
    </row>
    <row r="31" spans="1:28" ht="12" customHeight="1">
      <c r="A31" s="236" t="str">
        <f t="shared" si="0"/>
        <v/>
      </c>
      <c r="B31" s="268"/>
      <c r="C31" s="266"/>
      <c r="D31" s="266"/>
      <c r="E31" s="58"/>
      <c r="G31"/>
      <c r="H31"/>
    </row>
    <row r="32" spans="1:28" ht="12" customHeight="1">
      <c r="A32" s="236" t="str">
        <f t="shared" si="0"/>
        <v/>
      </c>
      <c r="B32" s="268"/>
      <c r="C32" s="266"/>
      <c r="D32" s="266"/>
      <c r="E32" s="58"/>
      <c r="G32"/>
      <c r="H32"/>
    </row>
    <row r="33" spans="1:16" ht="12" customHeight="1">
      <c r="A33" s="236" t="str">
        <f t="shared" si="0"/>
        <v/>
      </c>
      <c r="B33" s="268"/>
      <c r="C33" s="266"/>
      <c r="D33" s="266"/>
      <c r="E33" s="58"/>
      <c r="G33"/>
      <c r="H33"/>
    </row>
    <row r="34" spans="1:16" ht="12" customHeight="1">
      <c r="A34" s="236" t="str">
        <f t="shared" si="0"/>
        <v/>
      </c>
      <c r="B34" s="268"/>
      <c r="C34" s="266"/>
      <c r="D34" s="266"/>
      <c r="E34" s="58"/>
      <c r="G34"/>
      <c r="H34"/>
    </row>
    <row r="35" spans="1:16">
      <c r="A35" s="236" t="str">
        <f t="shared" si="0"/>
        <v/>
      </c>
      <c r="B35" s="268"/>
      <c r="C35" s="266"/>
      <c r="D35" s="266"/>
      <c r="E35" s="58"/>
      <c r="G35"/>
      <c r="H35"/>
    </row>
    <row r="36" spans="1:16">
      <c r="A36" s="236" t="str">
        <f t="shared" si="0"/>
        <v/>
      </c>
      <c r="B36" s="268"/>
      <c r="C36" s="266"/>
      <c r="D36" s="266"/>
      <c r="E36" s="58"/>
      <c r="G36"/>
      <c r="H36"/>
      <c r="O36" s="97"/>
      <c r="P36" s="236"/>
    </row>
    <row r="37" spans="1:16">
      <c r="A37" s="236" t="str">
        <f t="shared" si="0"/>
        <v/>
      </c>
      <c r="B37" s="268"/>
      <c r="C37" s="266"/>
      <c r="D37" s="266"/>
      <c r="E37" s="58"/>
      <c r="G37"/>
      <c r="H37"/>
      <c r="O37" s="97"/>
      <c r="P37" s="236"/>
    </row>
    <row r="38" spans="1:16">
      <c r="A38" s="236" t="str">
        <f t="shared" si="0"/>
        <v/>
      </c>
      <c r="B38" s="268"/>
      <c r="C38" s="266"/>
      <c r="D38" s="266"/>
      <c r="E38" s="58"/>
      <c r="G38"/>
      <c r="H38"/>
      <c r="O38" s="97"/>
      <c r="P38" s="236"/>
    </row>
    <row r="39" spans="1:16">
      <c r="A39" s="236" t="str">
        <f t="shared" si="0"/>
        <v/>
      </c>
      <c r="B39" s="268"/>
      <c r="C39" s="266"/>
      <c r="D39" s="266"/>
      <c r="E39" s="58"/>
      <c r="I39" s="97"/>
      <c r="J39" s="236"/>
      <c r="O39" s="97"/>
      <c r="P39" s="236"/>
    </row>
    <row r="40" spans="1:16">
      <c r="A40" s="236" t="str">
        <f t="shared" si="0"/>
        <v/>
      </c>
      <c r="B40" s="268"/>
      <c r="C40" s="266"/>
      <c r="D40" s="266"/>
      <c r="E40" s="58"/>
      <c r="I40" s="97"/>
      <c r="J40" s="236"/>
      <c r="O40" s="97"/>
      <c r="P40" s="236"/>
    </row>
    <row r="41" spans="1:16">
      <c r="A41" s="236" t="str">
        <f t="shared" si="0"/>
        <v/>
      </c>
      <c r="B41" s="268"/>
      <c r="C41" s="266"/>
      <c r="D41" s="266"/>
      <c r="E41" s="58"/>
      <c r="I41" s="97"/>
      <c r="J41" s="236"/>
      <c r="O41" s="97"/>
      <c r="P41" s="236"/>
    </row>
    <row r="42" spans="1:16">
      <c r="A42" s="236" t="str">
        <f t="shared" si="0"/>
        <v/>
      </c>
      <c r="B42" s="268"/>
      <c r="C42" s="266"/>
      <c r="D42" s="266"/>
      <c r="E42" s="58"/>
      <c r="I42" s="97"/>
      <c r="J42" s="236"/>
      <c r="O42" s="97"/>
      <c r="P42" s="236"/>
    </row>
    <row r="43" spans="1:16">
      <c r="A43" s="236" t="str">
        <f t="shared" si="0"/>
        <v/>
      </c>
      <c r="B43" s="268"/>
      <c r="C43" s="266"/>
      <c r="D43" s="266"/>
      <c r="E43" s="58"/>
      <c r="I43" s="97"/>
      <c r="J43" s="236"/>
    </row>
    <row r="44" spans="1:16">
      <c r="A44" s="236" t="str">
        <f t="shared" si="0"/>
        <v/>
      </c>
      <c r="B44" s="268"/>
      <c r="C44" s="266"/>
      <c r="D44" s="266"/>
      <c r="E44" s="58"/>
      <c r="I44" s="97"/>
      <c r="J44" s="236"/>
    </row>
    <row r="45" spans="1:16">
      <c r="A45" s="236" t="str">
        <f t="shared" si="0"/>
        <v/>
      </c>
      <c r="B45" s="268"/>
      <c r="C45" s="266"/>
      <c r="D45" s="266"/>
      <c r="E45" s="58"/>
      <c r="G45"/>
      <c r="H45"/>
    </row>
    <row r="46" spans="1:16">
      <c r="A46" s="236" t="str">
        <f t="shared" si="0"/>
        <v/>
      </c>
      <c r="B46" s="268"/>
      <c r="C46" s="266"/>
      <c r="D46" s="266"/>
      <c r="E46" s="58"/>
      <c r="G46"/>
      <c r="H46"/>
    </row>
    <row r="47" spans="1:16">
      <c r="A47" s="236" t="str">
        <f t="shared" si="0"/>
        <v/>
      </c>
      <c r="B47" s="268"/>
      <c r="C47" s="266"/>
      <c r="D47" s="266"/>
      <c r="E47" s="58"/>
      <c r="G47"/>
      <c r="H47"/>
    </row>
    <row r="48" spans="1:16">
      <c r="A48" s="236" t="str">
        <f t="shared" si="0"/>
        <v/>
      </c>
      <c r="B48" s="268"/>
      <c r="C48" s="266"/>
      <c r="D48" s="266"/>
      <c r="E48" s="58"/>
      <c r="G48"/>
      <c r="H48"/>
    </row>
    <row r="49" spans="1:10">
      <c r="A49" s="236" t="str">
        <f t="shared" si="0"/>
        <v/>
      </c>
      <c r="B49" s="268"/>
      <c r="C49" s="266"/>
      <c r="D49" s="266"/>
      <c r="E49" s="58"/>
      <c r="G49"/>
      <c r="H49"/>
    </row>
    <row r="50" spans="1:10">
      <c r="A50" s="236" t="str">
        <f t="shared" si="0"/>
        <v/>
      </c>
      <c r="B50" s="268"/>
      <c r="C50" s="266"/>
      <c r="D50" s="266"/>
      <c r="E50" s="58"/>
      <c r="I50" s="97"/>
      <c r="J50" s="236"/>
    </row>
    <row r="51" spans="1:10">
      <c r="A51" s="236" t="str">
        <f t="shared" si="0"/>
        <v/>
      </c>
      <c r="B51" s="268"/>
      <c r="C51" s="266"/>
      <c r="D51" s="266"/>
      <c r="E51" s="58"/>
    </row>
    <row r="52" spans="1:10">
      <c r="A52" s="236" t="str">
        <f t="shared" si="0"/>
        <v/>
      </c>
      <c r="B52" s="268"/>
      <c r="C52" s="266"/>
      <c r="D52" s="266"/>
      <c r="E52" s="58"/>
    </row>
    <row r="53" spans="1:10">
      <c r="A53" s="236" t="str">
        <f t="shared" si="0"/>
        <v/>
      </c>
      <c r="B53" s="268"/>
      <c r="C53" s="266"/>
      <c r="D53" s="266"/>
      <c r="E53" s="58"/>
    </row>
    <row r="54" spans="1:10">
      <c r="A54" s="236" t="str">
        <f t="shared" si="0"/>
        <v/>
      </c>
      <c r="B54" s="268"/>
      <c r="C54" s="266"/>
      <c r="D54" s="266"/>
      <c r="E54" s="58"/>
    </row>
    <row r="55" spans="1:10">
      <c r="A55" s="236" t="str">
        <f t="shared" si="0"/>
        <v/>
      </c>
      <c r="B55" s="268"/>
      <c r="C55" s="266"/>
      <c r="D55" s="266"/>
      <c r="E55" s="58"/>
    </row>
    <row r="56" spans="1:10">
      <c r="A56" s="236" t="str">
        <f t="shared" si="0"/>
        <v/>
      </c>
      <c r="B56" s="268"/>
      <c r="C56" s="266"/>
      <c r="D56" s="266"/>
      <c r="E56" s="58"/>
    </row>
    <row r="57" spans="1:10">
      <c r="A57" s="236" t="str">
        <f t="shared" si="0"/>
        <v/>
      </c>
      <c r="B57" s="268"/>
      <c r="C57" s="266"/>
      <c r="D57" s="266"/>
      <c r="E57" s="58"/>
    </row>
    <row r="58" spans="1:10">
      <c r="A58" s="236" t="str">
        <f t="shared" si="0"/>
        <v/>
      </c>
      <c r="B58" s="268"/>
      <c r="C58" s="266"/>
      <c r="D58" s="266"/>
      <c r="E58" s="58"/>
    </row>
    <row r="59" spans="1:10">
      <c r="A59" s="236" t="str">
        <f t="shared" si="0"/>
        <v/>
      </c>
      <c r="B59" s="269"/>
      <c r="C59" s="270"/>
      <c r="D59" s="57"/>
      <c r="E59" s="58"/>
    </row>
    <row r="60" spans="1:10">
      <c r="A60" s="236" t="str">
        <f t="shared" si="0"/>
        <v/>
      </c>
      <c r="B60" s="269"/>
      <c r="C60" s="270"/>
      <c r="D60" s="57"/>
      <c r="E60" s="58"/>
    </row>
    <row r="61" spans="1:10">
      <c r="A61" s="236" t="str">
        <f t="shared" si="0"/>
        <v/>
      </c>
      <c r="B61" s="269"/>
      <c r="C61" s="270"/>
      <c r="D61" s="57"/>
      <c r="E61" s="58"/>
    </row>
    <row r="62" spans="1:10">
      <c r="A62" s="236" t="str">
        <f t="shared" si="0"/>
        <v/>
      </c>
      <c r="B62" s="269"/>
      <c r="C62" s="270"/>
      <c r="D62" s="57"/>
      <c r="E62" s="58"/>
    </row>
    <row r="63" spans="1:10">
      <c r="A63" s="236" t="str">
        <f t="shared" si="0"/>
        <v/>
      </c>
      <c r="B63" s="269"/>
      <c r="C63" s="270"/>
      <c r="D63" s="57"/>
      <c r="E63" s="58"/>
    </row>
    <row r="64" spans="1:10">
      <c r="A64" s="236" t="str">
        <f t="shared" si="0"/>
        <v/>
      </c>
      <c r="B64" s="269"/>
      <c r="C64" s="270"/>
      <c r="D64" s="57"/>
      <c r="E64" s="58"/>
    </row>
    <row r="65" spans="1:5">
      <c r="A65" s="236" t="str">
        <f t="shared" si="0"/>
        <v/>
      </c>
      <c r="B65" s="269"/>
      <c r="C65" s="270"/>
      <c r="D65" s="57"/>
      <c r="E65" s="58"/>
    </row>
    <row r="66" spans="1:5">
      <c r="A66" s="236" t="str">
        <f t="shared" si="0"/>
        <v/>
      </c>
      <c r="B66" s="269"/>
      <c r="C66" s="270"/>
      <c r="D66" s="57"/>
      <c r="E66" s="58"/>
    </row>
    <row r="67" spans="1:5">
      <c r="A67" s="236" t="str">
        <f t="shared" si="0"/>
        <v/>
      </c>
      <c r="B67" s="269"/>
      <c r="C67" s="270"/>
      <c r="D67" s="57"/>
      <c r="E67" s="58"/>
    </row>
    <row r="68" spans="1:5">
      <c r="A68" s="236" t="str">
        <f t="shared" si="0"/>
        <v/>
      </c>
      <c r="B68" s="269"/>
      <c r="C68" s="270"/>
      <c r="D68" s="57"/>
      <c r="E68" s="58"/>
    </row>
    <row r="69" spans="1:5">
      <c r="A69" s="236" t="str">
        <f t="shared" si="0"/>
        <v/>
      </c>
      <c r="B69" s="269"/>
      <c r="C69" s="270"/>
      <c r="D69" s="57"/>
      <c r="E69" s="58"/>
    </row>
    <row r="70" spans="1:5">
      <c r="A70" s="236" t="str">
        <f t="shared" si="0"/>
        <v/>
      </c>
      <c r="B70" s="269"/>
      <c r="C70" s="270"/>
      <c r="D70" s="57"/>
      <c r="E70" s="58"/>
    </row>
    <row r="71" spans="1:5">
      <c r="A71" s="236" t="str">
        <f t="shared" si="0"/>
        <v/>
      </c>
      <c r="B71" s="269"/>
      <c r="C71" s="270"/>
      <c r="D71" s="57"/>
      <c r="E71" s="58"/>
    </row>
    <row r="72" spans="1:5">
      <c r="A72" s="236" t="str">
        <f t="shared" si="0"/>
        <v/>
      </c>
      <c r="B72" s="269"/>
      <c r="C72" s="270"/>
      <c r="D72" s="57"/>
      <c r="E72" s="58"/>
    </row>
    <row r="73" spans="1:5">
      <c r="A73" s="236" t="str">
        <f t="shared" si="0"/>
        <v/>
      </c>
      <c r="B73" s="269"/>
      <c r="C73" s="270"/>
      <c r="D73" s="57"/>
      <c r="E73" s="58"/>
    </row>
    <row r="74" spans="1:5">
      <c r="A74" s="236" t="str">
        <f t="shared" si="0"/>
        <v/>
      </c>
      <c r="B74" s="269"/>
      <c r="C74" s="270"/>
      <c r="D74" s="57"/>
      <c r="E74" s="58"/>
    </row>
    <row r="75" spans="1:5">
      <c r="A75" s="236" t="str">
        <f t="shared" si="0"/>
        <v/>
      </c>
      <c r="B75" s="57"/>
      <c r="C75" s="271"/>
      <c r="D75" s="272"/>
      <c r="E75" s="273"/>
    </row>
    <row r="76" spans="1:5">
      <c r="A76" s="236" t="str">
        <f t="shared" ref="A76:A110" si="1">IF(ISBLANK(C76),"",ROW()-10)</f>
        <v/>
      </c>
      <c r="B76" s="236"/>
      <c r="C76" s="274"/>
      <c r="E76" s="73"/>
    </row>
    <row r="77" spans="1:5">
      <c r="A77" s="236" t="str">
        <f t="shared" si="1"/>
        <v/>
      </c>
      <c r="B77" s="236"/>
      <c r="C77" s="274"/>
      <c r="E77" s="73"/>
    </row>
    <row r="78" spans="1:5">
      <c r="A78" s="236" t="str">
        <f t="shared" si="1"/>
        <v/>
      </c>
      <c r="B78" s="236"/>
      <c r="C78" s="274"/>
      <c r="E78" s="73"/>
    </row>
    <row r="79" spans="1:5">
      <c r="A79" s="236" t="str">
        <f t="shared" si="1"/>
        <v/>
      </c>
      <c r="B79" s="236"/>
      <c r="C79" s="274"/>
      <c r="E79" s="73"/>
    </row>
    <row r="80" spans="1:5">
      <c r="A80" s="236" t="str">
        <f t="shared" si="1"/>
        <v/>
      </c>
      <c r="B80" s="236"/>
      <c r="C80" s="274"/>
      <c r="E80" s="73"/>
    </row>
    <row r="81" spans="1:5">
      <c r="A81" s="236" t="str">
        <f t="shared" si="1"/>
        <v/>
      </c>
      <c r="B81" s="236"/>
      <c r="C81" s="274"/>
      <c r="E81" s="73"/>
    </row>
    <row r="82" spans="1:5">
      <c r="A82" s="236" t="str">
        <f t="shared" si="1"/>
        <v/>
      </c>
      <c r="B82" s="236"/>
      <c r="C82" s="274"/>
      <c r="E82" s="73"/>
    </row>
    <row r="83" spans="1:5">
      <c r="A83" s="236" t="str">
        <f t="shared" si="1"/>
        <v/>
      </c>
      <c r="B83" s="236"/>
      <c r="C83" s="274"/>
      <c r="E83" s="73"/>
    </row>
    <row r="84" spans="1:5">
      <c r="A84" s="236" t="str">
        <f t="shared" si="1"/>
        <v/>
      </c>
      <c r="B84" s="236"/>
      <c r="C84" s="274"/>
      <c r="E84" s="73"/>
    </row>
    <row r="85" spans="1:5">
      <c r="A85" s="236" t="str">
        <f t="shared" si="1"/>
        <v/>
      </c>
      <c r="B85" s="236"/>
      <c r="C85" s="274"/>
      <c r="E85" s="73"/>
    </row>
    <row r="86" spans="1:5">
      <c r="A86" s="236" t="str">
        <f t="shared" si="1"/>
        <v/>
      </c>
      <c r="B86" s="236"/>
      <c r="C86" s="274"/>
      <c r="E86" s="73"/>
    </row>
    <row r="87" spans="1:5">
      <c r="A87" s="236" t="str">
        <f t="shared" si="1"/>
        <v/>
      </c>
      <c r="B87" s="236"/>
      <c r="C87" s="274"/>
      <c r="E87" s="73"/>
    </row>
    <row r="88" spans="1:5">
      <c r="A88" s="236" t="str">
        <f t="shared" si="1"/>
        <v/>
      </c>
      <c r="B88" s="236"/>
      <c r="C88" s="274"/>
      <c r="E88" s="73"/>
    </row>
    <row r="89" spans="1:5">
      <c r="A89" s="236" t="str">
        <f t="shared" si="1"/>
        <v/>
      </c>
      <c r="B89" s="236"/>
      <c r="C89" s="274"/>
      <c r="E89" s="73"/>
    </row>
    <row r="90" spans="1:5">
      <c r="A90" s="236" t="str">
        <f t="shared" si="1"/>
        <v/>
      </c>
      <c r="B90" s="236"/>
      <c r="C90" s="274"/>
      <c r="E90" s="73"/>
    </row>
    <row r="91" spans="1:5">
      <c r="A91" s="236" t="str">
        <f t="shared" si="1"/>
        <v/>
      </c>
      <c r="B91" s="236"/>
      <c r="C91" s="274"/>
      <c r="E91" s="73"/>
    </row>
    <row r="92" spans="1:5">
      <c r="A92" s="236" t="str">
        <f t="shared" si="1"/>
        <v/>
      </c>
      <c r="B92" s="236"/>
      <c r="C92" s="274"/>
      <c r="E92" s="73"/>
    </row>
    <row r="93" spans="1:5">
      <c r="A93" s="236" t="str">
        <f t="shared" si="1"/>
        <v/>
      </c>
      <c r="B93" s="236"/>
      <c r="C93" s="274"/>
      <c r="E93" s="73"/>
    </row>
    <row r="94" spans="1:5">
      <c r="A94" s="236" t="str">
        <f t="shared" si="1"/>
        <v/>
      </c>
      <c r="B94" s="236"/>
      <c r="C94" s="274"/>
      <c r="E94" s="73"/>
    </row>
    <row r="95" spans="1:5">
      <c r="A95" s="236" t="str">
        <f t="shared" si="1"/>
        <v/>
      </c>
      <c r="B95" s="236"/>
      <c r="C95" s="274"/>
      <c r="E95" s="73"/>
    </row>
    <row r="96" spans="1:5">
      <c r="A96" s="236" t="str">
        <f t="shared" si="1"/>
        <v/>
      </c>
      <c r="B96" s="236"/>
      <c r="C96" s="274"/>
      <c r="E96" s="73"/>
    </row>
    <row r="97" spans="1:5">
      <c r="A97" s="236" t="str">
        <f t="shared" si="1"/>
        <v/>
      </c>
      <c r="B97" s="236"/>
      <c r="C97" s="274"/>
      <c r="E97" s="73"/>
    </row>
    <row r="98" spans="1:5">
      <c r="A98" s="236" t="str">
        <f t="shared" si="1"/>
        <v/>
      </c>
      <c r="B98" s="236"/>
      <c r="C98" s="274"/>
      <c r="E98" s="73"/>
    </row>
    <row r="99" spans="1:5">
      <c r="A99" s="236" t="str">
        <f t="shared" si="1"/>
        <v/>
      </c>
      <c r="B99" s="236"/>
      <c r="C99" s="274"/>
      <c r="E99" s="73"/>
    </row>
    <row r="100" spans="1:5">
      <c r="A100" s="236" t="str">
        <f t="shared" si="1"/>
        <v/>
      </c>
      <c r="B100" s="236"/>
      <c r="C100" s="274"/>
      <c r="E100" s="73"/>
    </row>
    <row r="101" spans="1:5">
      <c r="A101" s="236" t="str">
        <f t="shared" si="1"/>
        <v/>
      </c>
      <c r="B101" s="236"/>
      <c r="C101" s="274"/>
      <c r="E101" s="73"/>
    </row>
    <row r="102" spans="1:5">
      <c r="A102" s="236" t="str">
        <f t="shared" si="1"/>
        <v/>
      </c>
      <c r="B102" s="236"/>
      <c r="C102" s="274"/>
      <c r="E102" s="73"/>
    </row>
    <row r="103" spans="1:5">
      <c r="A103" s="236" t="str">
        <f t="shared" si="1"/>
        <v/>
      </c>
      <c r="B103" s="236"/>
      <c r="C103" s="274"/>
      <c r="E103" s="73"/>
    </row>
    <row r="104" spans="1:5">
      <c r="A104" s="236" t="str">
        <f t="shared" si="1"/>
        <v/>
      </c>
      <c r="B104" s="236"/>
      <c r="C104" s="274"/>
      <c r="E104" s="73"/>
    </row>
    <row r="105" spans="1:5">
      <c r="A105" s="236" t="str">
        <f t="shared" si="1"/>
        <v/>
      </c>
      <c r="B105" s="236"/>
      <c r="C105" s="274"/>
      <c r="E105" s="73"/>
    </row>
    <row r="106" spans="1:5">
      <c r="A106" s="236" t="str">
        <f t="shared" si="1"/>
        <v/>
      </c>
      <c r="B106" s="236"/>
      <c r="C106" s="274"/>
      <c r="E106" s="73"/>
    </row>
    <row r="107" spans="1:5">
      <c r="A107" s="236" t="str">
        <f t="shared" si="1"/>
        <v/>
      </c>
      <c r="B107" s="236"/>
      <c r="C107" s="274"/>
      <c r="E107" s="73"/>
    </row>
    <row r="108" spans="1:5">
      <c r="A108" s="236" t="str">
        <f t="shared" si="1"/>
        <v/>
      </c>
      <c r="B108" s="236"/>
      <c r="C108" s="274"/>
      <c r="E108" s="73"/>
    </row>
    <row r="109" spans="1:5">
      <c r="A109" s="236" t="str">
        <f t="shared" si="1"/>
        <v/>
      </c>
      <c r="B109" s="236"/>
      <c r="C109" s="274"/>
      <c r="E109" s="73"/>
    </row>
    <row r="110" spans="1:5">
      <c r="A110" s="236" t="str">
        <f t="shared" si="1"/>
        <v/>
      </c>
      <c r="B110" s="236"/>
      <c r="C110" s="275"/>
      <c r="D110" s="78"/>
      <c r="E110" s="79"/>
    </row>
  </sheetData>
  <conditionalFormatting sqref="A11:E110">
    <cfRule type="expression" dxfId="885" priority="1">
      <formula>ROW()/2-INT(ROW()/2)=0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0"/>
  <sheetViews>
    <sheetView topLeftCell="W10" workbookViewId="0">
      <selection activeCell="AF32" sqref="AF32:AH32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style="97" customWidth="1"/>
    <col min="4" max="4" width="15" style="325" customWidth="1"/>
    <col min="5" max="5" width="9" style="325" customWidth="1"/>
    <col min="7" max="7" width="4" style="97" customWidth="1"/>
    <col min="8" max="8" width="4" style="97" hidden="1" customWidth="1"/>
    <col min="9" max="9" width="19.5703125" bestFit="1" customWidth="1"/>
    <col min="10" max="10" width="16" bestFit="1" customWidth="1"/>
    <col min="11" max="11" width="5.85546875" customWidth="1"/>
    <col min="12" max="13" width="7" customWidth="1"/>
    <col min="14" max="14" width="12.28515625" hidden="1" customWidth="1"/>
    <col min="15" max="15" width="19.5703125" bestFit="1" customWidth="1"/>
    <col min="16" max="16" width="16" bestFit="1" customWidth="1"/>
    <col min="17" max="18" width="5.85546875" customWidth="1"/>
    <col min="19" max="19" width="8" customWidth="1"/>
    <col min="20" max="20" width="12.28515625" hidden="1" customWidth="1"/>
    <col min="21" max="21" width="19.5703125" bestFit="1" customWidth="1"/>
    <col min="22" max="22" width="16" bestFit="1" customWidth="1"/>
    <col min="23" max="23" width="5.85546875" customWidth="1"/>
    <col min="24" max="25" width="7" customWidth="1"/>
    <col min="26" max="26" width="12.28515625" hidden="1" customWidth="1"/>
    <col min="27" max="27" width="19.5703125" bestFit="1" customWidth="1"/>
    <col min="28" max="28" width="16" bestFit="1" customWidth="1"/>
    <col min="29" max="29" width="5.85546875" customWidth="1"/>
    <col min="30" max="30" width="11.7109375"/>
    <col min="31" max="31" width="6.140625" customWidth="1"/>
    <col min="32" max="32" width="12.28515625" bestFit="1" customWidth="1"/>
    <col min="33" max="33" width="19.5703125" customWidth="1"/>
    <col min="34" max="34" width="16" style="325" bestFit="1" customWidth="1"/>
  </cols>
  <sheetData>
    <row r="1" spans="1:34" ht="12" customHeight="1">
      <c r="G1" s="276" t="s">
        <v>186</v>
      </c>
      <c r="H1" s="276"/>
      <c r="I1" s="97"/>
      <c r="J1" s="97"/>
      <c r="K1" s="97"/>
      <c r="L1" s="97"/>
      <c r="M1" s="97"/>
      <c r="N1" s="97"/>
    </row>
    <row r="2" spans="1:34" ht="12" customHeight="1">
      <c r="G2" s="87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277"/>
      <c r="AF2" s="277"/>
      <c r="AG2" s="88"/>
      <c r="AH2" s="317"/>
    </row>
    <row r="3" spans="1:34" ht="12" customHeight="1">
      <c r="G3" s="278" t="s">
        <v>211</v>
      </c>
      <c r="H3" s="278"/>
      <c r="I3" s="278"/>
      <c r="J3" s="278"/>
      <c r="K3" s="278"/>
      <c r="M3" s="278" t="s">
        <v>175</v>
      </c>
      <c r="N3" s="278"/>
      <c r="O3" s="278"/>
      <c r="P3" s="278"/>
      <c r="Q3" s="278"/>
      <c r="R3" s="332"/>
      <c r="S3" s="278" t="s">
        <v>176</v>
      </c>
      <c r="T3" s="278"/>
      <c r="U3" s="278"/>
      <c r="V3" s="278"/>
      <c r="W3" s="278"/>
      <c r="Y3" s="278" t="s">
        <v>177</v>
      </c>
      <c r="Z3" s="278"/>
      <c r="AA3" s="278"/>
      <c r="AB3" s="278"/>
      <c r="AC3" s="278"/>
      <c r="AE3" s="279" t="s">
        <v>212</v>
      </c>
      <c r="AF3" s="280"/>
      <c r="AG3" s="280"/>
      <c r="AH3" s="318"/>
    </row>
    <row r="4" spans="1:34" ht="12" customHeight="1">
      <c r="G4" s="281" t="s">
        <v>187</v>
      </c>
      <c r="H4" s="281"/>
      <c r="I4" s="97"/>
      <c r="J4" s="325"/>
      <c r="K4" s="333" t="s">
        <v>91</v>
      </c>
      <c r="O4" s="97"/>
      <c r="P4" s="325"/>
      <c r="R4" s="68"/>
      <c r="U4" s="97"/>
      <c r="V4" s="325"/>
      <c r="AA4" s="97"/>
      <c r="AB4" s="325"/>
      <c r="AE4" s="283" t="s">
        <v>3</v>
      </c>
      <c r="AF4" s="284" t="s">
        <v>8</v>
      </c>
      <c r="AG4" s="285" t="s">
        <v>2</v>
      </c>
      <c r="AH4" s="319" t="s">
        <v>7</v>
      </c>
    </row>
    <row r="5" spans="1:34" ht="12" customHeight="1">
      <c r="G5" s="292">
        <v>1</v>
      </c>
      <c r="H5" s="293">
        <v>11511000478</v>
      </c>
      <c r="I5" s="293" t="s">
        <v>154</v>
      </c>
      <c r="J5" s="294" t="s">
        <v>153</v>
      </c>
      <c r="K5" s="286">
        <v>1</v>
      </c>
      <c r="M5" s="281" t="s">
        <v>67</v>
      </c>
      <c r="N5" s="281"/>
      <c r="O5" s="97"/>
      <c r="P5" s="325"/>
      <c r="Q5" s="333" t="s">
        <v>91</v>
      </c>
      <c r="R5" s="68"/>
      <c r="S5" s="281" t="s">
        <v>81</v>
      </c>
      <c r="T5" s="281"/>
      <c r="U5" s="97"/>
      <c r="V5" s="325"/>
      <c r="W5" s="333" t="s">
        <v>91</v>
      </c>
      <c r="Y5" s="281" t="s">
        <v>82</v>
      </c>
      <c r="Z5" s="281"/>
      <c r="AA5" s="97"/>
      <c r="AB5" s="325"/>
      <c r="AC5" s="333" t="s">
        <v>91</v>
      </c>
      <c r="AE5" s="344">
        <v>1</v>
      </c>
      <c r="AF5" s="296">
        <v>11511000652</v>
      </c>
      <c r="AG5" s="296" t="s">
        <v>96</v>
      </c>
      <c r="AH5" s="320" t="s">
        <v>16</v>
      </c>
    </row>
    <row r="6" spans="1:34" ht="12" customHeight="1">
      <c r="B6" s="251" t="s">
        <v>155</v>
      </c>
      <c r="C6" s="327" t="s">
        <v>33</v>
      </c>
      <c r="D6" s="328"/>
      <c r="E6" s="254"/>
      <c r="G6" s="301">
        <v>16</v>
      </c>
      <c r="H6" s="296">
        <v>11511102196</v>
      </c>
      <c r="I6" s="296" t="s">
        <v>181</v>
      </c>
      <c r="J6" s="297" t="s">
        <v>16</v>
      </c>
      <c r="K6" s="286">
        <v>2</v>
      </c>
      <c r="M6" s="292" t="s">
        <v>188</v>
      </c>
      <c r="N6" s="293">
        <v>11511000478</v>
      </c>
      <c r="O6" s="293" t="s">
        <v>154</v>
      </c>
      <c r="P6" s="294" t="s">
        <v>153</v>
      </c>
      <c r="Q6" s="286">
        <v>1</v>
      </c>
      <c r="R6" s="68"/>
      <c r="S6" s="292" t="s">
        <v>163</v>
      </c>
      <c r="T6" s="293">
        <v>11511000478</v>
      </c>
      <c r="U6" s="293" t="s">
        <v>154</v>
      </c>
      <c r="V6" s="294" t="s">
        <v>153</v>
      </c>
      <c r="W6" s="286">
        <v>3</v>
      </c>
      <c r="Y6" s="292" t="s">
        <v>83</v>
      </c>
      <c r="Z6" s="293">
        <v>11511102194</v>
      </c>
      <c r="AA6" s="293" t="s">
        <v>105</v>
      </c>
      <c r="AB6" s="294" t="s">
        <v>16</v>
      </c>
      <c r="AC6" s="286">
        <v>2</v>
      </c>
      <c r="AE6" s="344">
        <v>2</v>
      </c>
      <c r="AF6" s="296">
        <v>11511102194</v>
      </c>
      <c r="AG6" s="296" t="s">
        <v>105</v>
      </c>
      <c r="AH6" s="321" t="s">
        <v>16</v>
      </c>
    </row>
    <row r="7" spans="1:34" ht="12" customHeight="1">
      <c r="B7" s="329" t="s">
        <v>156</v>
      </c>
      <c r="C7" s="330">
        <v>41483</v>
      </c>
      <c r="D7" s="331"/>
      <c r="E7" s="258"/>
      <c r="G7" s="301">
        <v>17</v>
      </c>
      <c r="H7" s="296">
        <v>11511102202</v>
      </c>
      <c r="I7" s="296" t="s">
        <v>100</v>
      </c>
      <c r="J7" s="297" t="s">
        <v>16</v>
      </c>
      <c r="K7" s="286">
        <v>3</v>
      </c>
      <c r="M7" s="301" t="s">
        <v>189</v>
      </c>
      <c r="N7" s="296">
        <v>11511000645</v>
      </c>
      <c r="O7" s="296" t="s">
        <v>98</v>
      </c>
      <c r="P7" s="297" t="s">
        <v>16</v>
      </c>
      <c r="Q7" s="286">
        <v>2</v>
      </c>
      <c r="R7" s="335"/>
      <c r="S7" s="301" t="s">
        <v>164</v>
      </c>
      <c r="T7" s="296">
        <v>11511102194</v>
      </c>
      <c r="U7" s="296" t="s">
        <v>105</v>
      </c>
      <c r="V7" s="297" t="s">
        <v>16</v>
      </c>
      <c r="W7" s="286">
        <v>1</v>
      </c>
      <c r="Y7" s="301" t="s">
        <v>85</v>
      </c>
      <c r="Z7" s="296">
        <v>11511000652</v>
      </c>
      <c r="AA7" s="296" t="s">
        <v>96</v>
      </c>
      <c r="AB7" s="297" t="s">
        <v>16</v>
      </c>
      <c r="AC7" s="286">
        <v>1</v>
      </c>
      <c r="AE7" s="344">
        <v>3</v>
      </c>
      <c r="AF7" s="296">
        <v>11511102195</v>
      </c>
      <c r="AG7" s="296" t="s">
        <v>99</v>
      </c>
      <c r="AH7" s="321" t="s">
        <v>16</v>
      </c>
    </row>
    <row r="8" spans="1:34" ht="12" customHeight="1">
      <c r="B8" s="259" t="s">
        <v>179</v>
      </c>
      <c r="C8" s="325"/>
      <c r="D8"/>
      <c r="E8"/>
      <c r="G8" s="298">
        <v>32</v>
      </c>
      <c r="H8" s="299" t="s">
        <v>94</v>
      </c>
      <c r="I8" s="299" t="s">
        <v>94</v>
      </c>
      <c r="J8" s="300" t="s">
        <v>94</v>
      </c>
      <c r="K8" s="287"/>
      <c r="M8" s="301" t="s">
        <v>190</v>
      </c>
      <c r="N8" s="296">
        <v>11511000791</v>
      </c>
      <c r="O8" s="296" t="s">
        <v>150</v>
      </c>
      <c r="P8" s="297" t="s">
        <v>16</v>
      </c>
      <c r="Q8" s="286">
        <v>3</v>
      </c>
      <c r="R8" s="46"/>
      <c r="S8" s="301" t="s">
        <v>165</v>
      </c>
      <c r="T8" s="296">
        <v>11511102195</v>
      </c>
      <c r="U8" s="296" t="s">
        <v>99</v>
      </c>
      <c r="V8" s="297" t="s">
        <v>16</v>
      </c>
      <c r="W8" s="286">
        <v>2</v>
      </c>
      <c r="Y8" s="301" t="s">
        <v>87</v>
      </c>
      <c r="Z8" s="296">
        <v>11511102195</v>
      </c>
      <c r="AA8" s="296" t="s">
        <v>99</v>
      </c>
      <c r="AB8" s="297" t="s">
        <v>16</v>
      </c>
      <c r="AC8" s="286">
        <v>3</v>
      </c>
      <c r="AE8" s="344">
        <v>4</v>
      </c>
      <c r="AF8" s="296">
        <v>11511000725</v>
      </c>
      <c r="AG8" s="296" t="s">
        <v>18</v>
      </c>
      <c r="AH8" s="321" t="s">
        <v>16</v>
      </c>
    </row>
    <row r="9" spans="1:34" ht="12" customHeight="1">
      <c r="B9" s="260" t="s">
        <v>158</v>
      </c>
      <c r="C9" s="259"/>
      <c r="D9"/>
      <c r="E9"/>
      <c r="I9" s="97"/>
      <c r="J9" s="325"/>
      <c r="M9" s="298" t="s">
        <v>191</v>
      </c>
      <c r="N9" s="299">
        <v>11511102200</v>
      </c>
      <c r="O9" s="299" t="s">
        <v>149</v>
      </c>
      <c r="P9" s="300" t="s">
        <v>57</v>
      </c>
      <c r="Q9" s="287">
        <v>4</v>
      </c>
      <c r="R9" s="46"/>
      <c r="S9" s="298" t="s">
        <v>166</v>
      </c>
      <c r="T9" s="299">
        <v>11511000732</v>
      </c>
      <c r="U9" s="299" t="s">
        <v>142</v>
      </c>
      <c r="V9" s="300" t="s">
        <v>16</v>
      </c>
      <c r="W9" s="287">
        <v>4</v>
      </c>
      <c r="Y9" s="298" t="s">
        <v>88</v>
      </c>
      <c r="Z9" s="299">
        <v>11511000725</v>
      </c>
      <c r="AA9" s="299" t="s">
        <v>18</v>
      </c>
      <c r="AB9" s="300" t="s">
        <v>16</v>
      </c>
      <c r="AC9" s="287">
        <v>4</v>
      </c>
      <c r="AE9" s="345">
        <v>5</v>
      </c>
      <c r="AF9" s="296">
        <v>11511000315</v>
      </c>
      <c r="AG9" s="296" t="s">
        <v>106</v>
      </c>
      <c r="AH9" s="320" t="s">
        <v>16</v>
      </c>
    </row>
    <row r="10" spans="1:34" ht="12" customHeight="1">
      <c r="A10" s="261" t="s">
        <v>159</v>
      </c>
      <c r="B10" s="261" t="s">
        <v>8</v>
      </c>
      <c r="C10" s="262" t="s">
        <v>2</v>
      </c>
      <c r="D10" s="263" t="s">
        <v>7</v>
      </c>
      <c r="E10" s="264" t="s">
        <v>160</v>
      </c>
      <c r="G10" s="281" t="s">
        <v>192</v>
      </c>
      <c r="H10" s="281"/>
      <c r="I10" s="97"/>
      <c r="J10" s="325"/>
      <c r="K10" s="333" t="s">
        <v>91</v>
      </c>
      <c r="R10" s="46"/>
      <c r="T10" s="97"/>
      <c r="U10" s="97"/>
      <c r="V10" s="325"/>
      <c r="Z10" s="97"/>
      <c r="AA10" s="97"/>
      <c r="AB10" s="325"/>
      <c r="AE10" s="345">
        <v>6</v>
      </c>
      <c r="AF10" s="296">
        <v>11511000478</v>
      </c>
      <c r="AG10" s="296" t="s">
        <v>154</v>
      </c>
      <c r="AH10" s="320" t="s">
        <v>153</v>
      </c>
    </row>
    <row r="11" spans="1:34" ht="12" customHeight="1">
      <c r="A11" s="325">
        <f>IF(ISBLANK(C11),"",ROW()-10)</f>
        <v>1</v>
      </c>
      <c r="B11" s="265">
        <v>11511000478</v>
      </c>
      <c r="C11" s="266" t="s">
        <v>154</v>
      </c>
      <c r="D11" s="266" t="s">
        <v>153</v>
      </c>
      <c r="E11" s="58">
        <v>1</v>
      </c>
      <c r="G11" s="292">
        <v>8</v>
      </c>
      <c r="H11" s="293">
        <v>11511000645</v>
      </c>
      <c r="I11" s="293" t="s">
        <v>98</v>
      </c>
      <c r="J11" s="294" t="s">
        <v>16</v>
      </c>
      <c r="K11" s="286">
        <v>1</v>
      </c>
      <c r="M11" s="281" t="s">
        <v>74</v>
      </c>
      <c r="N11" s="281"/>
      <c r="O11" s="97"/>
      <c r="P11" s="325"/>
      <c r="Q11" s="333" t="s">
        <v>91</v>
      </c>
      <c r="R11" s="46"/>
      <c r="S11" s="281" t="s">
        <v>84</v>
      </c>
      <c r="T11" s="281"/>
      <c r="U11" s="97"/>
      <c r="V11" s="325"/>
      <c r="W11" s="333" t="s">
        <v>91</v>
      </c>
      <c r="Y11" s="281" t="s">
        <v>86</v>
      </c>
      <c r="Z11" s="281"/>
      <c r="AA11" s="97"/>
      <c r="AB11" s="325"/>
      <c r="AC11" s="333" t="s">
        <v>91</v>
      </c>
      <c r="AE11" s="345">
        <v>7</v>
      </c>
      <c r="AF11" s="296">
        <v>11511000732</v>
      </c>
      <c r="AG11" s="296" t="s">
        <v>142</v>
      </c>
      <c r="AH11" s="320" t="s">
        <v>16</v>
      </c>
    </row>
    <row r="12" spans="1:34" ht="12" customHeight="1">
      <c r="A12" s="325">
        <f t="shared" ref="A12:A75" si="0">IF(ISBLANK(C12),"",ROW()-10)</f>
        <v>2</v>
      </c>
      <c r="B12" s="265">
        <v>11511000652</v>
      </c>
      <c r="C12" s="266" t="s">
        <v>96</v>
      </c>
      <c r="D12" s="266" t="s">
        <v>16</v>
      </c>
      <c r="E12" s="58">
        <v>2</v>
      </c>
      <c r="G12" s="301">
        <v>9</v>
      </c>
      <c r="H12" s="296">
        <v>11511000046</v>
      </c>
      <c r="I12" s="296" t="s">
        <v>180</v>
      </c>
      <c r="J12" s="297" t="s">
        <v>16</v>
      </c>
      <c r="K12" s="286">
        <v>4</v>
      </c>
      <c r="M12" s="292" t="s">
        <v>193</v>
      </c>
      <c r="N12" s="293">
        <v>11511102196</v>
      </c>
      <c r="O12" s="293" t="s">
        <v>181</v>
      </c>
      <c r="P12" s="294" t="s">
        <v>16</v>
      </c>
      <c r="Q12" s="286">
        <v>3</v>
      </c>
      <c r="R12" s="68"/>
      <c r="S12" s="292" t="s">
        <v>167</v>
      </c>
      <c r="T12" s="293">
        <v>11511000645</v>
      </c>
      <c r="U12" s="293" t="s">
        <v>98</v>
      </c>
      <c r="V12" s="294" t="s">
        <v>16</v>
      </c>
      <c r="W12" s="286">
        <v>4</v>
      </c>
      <c r="Y12" s="292" t="s">
        <v>168</v>
      </c>
      <c r="Z12" s="293">
        <v>11511000478</v>
      </c>
      <c r="AA12" s="293" t="s">
        <v>154</v>
      </c>
      <c r="AB12" s="294" t="s">
        <v>153</v>
      </c>
      <c r="AC12" s="286">
        <v>2</v>
      </c>
      <c r="AE12" s="311">
        <v>8</v>
      </c>
      <c r="AF12" s="312">
        <v>11511000645</v>
      </c>
      <c r="AG12" s="312" t="s">
        <v>98</v>
      </c>
      <c r="AH12" s="322" t="s">
        <v>16</v>
      </c>
    </row>
    <row r="13" spans="1:34" ht="12" customHeight="1">
      <c r="A13" s="325">
        <f t="shared" si="0"/>
        <v>3</v>
      </c>
      <c r="B13" s="265">
        <v>11511102195</v>
      </c>
      <c r="C13" s="266" t="s">
        <v>99</v>
      </c>
      <c r="D13" s="266" t="s">
        <v>16</v>
      </c>
      <c r="E13" s="58">
        <v>3</v>
      </c>
      <c r="G13" s="301">
        <v>24</v>
      </c>
      <c r="H13" s="296">
        <v>11511000386</v>
      </c>
      <c r="I13" s="296" t="s">
        <v>182</v>
      </c>
      <c r="J13" s="297" t="s">
        <v>16</v>
      </c>
      <c r="K13" s="286">
        <v>2</v>
      </c>
      <c r="M13" s="301" t="s">
        <v>194</v>
      </c>
      <c r="N13" s="296">
        <v>11511000386</v>
      </c>
      <c r="O13" s="296" t="s">
        <v>182</v>
      </c>
      <c r="P13" s="297" t="s">
        <v>16</v>
      </c>
      <c r="Q13" s="286">
        <v>4</v>
      </c>
      <c r="R13" s="68"/>
      <c r="S13" s="301" t="s">
        <v>169</v>
      </c>
      <c r="T13" s="296">
        <v>11511000315</v>
      </c>
      <c r="U13" s="296" t="s">
        <v>106</v>
      </c>
      <c r="V13" s="297" t="s">
        <v>16</v>
      </c>
      <c r="W13" s="286">
        <v>3</v>
      </c>
      <c r="Y13" s="301" t="s">
        <v>170</v>
      </c>
      <c r="Z13" s="296">
        <v>11511000315</v>
      </c>
      <c r="AA13" s="296" t="s">
        <v>106</v>
      </c>
      <c r="AB13" s="297" t="s">
        <v>16</v>
      </c>
      <c r="AC13" s="286">
        <v>1</v>
      </c>
      <c r="AE13" s="313">
        <v>9</v>
      </c>
      <c r="AF13" s="314">
        <v>11511000791</v>
      </c>
      <c r="AG13" s="314" t="s">
        <v>150</v>
      </c>
      <c r="AH13" s="323" t="s">
        <v>16</v>
      </c>
    </row>
    <row r="14" spans="1:34" ht="12" customHeight="1">
      <c r="A14" s="325">
        <f t="shared" si="0"/>
        <v>4</v>
      </c>
      <c r="B14" s="265">
        <v>11511102194</v>
      </c>
      <c r="C14" s="266" t="s">
        <v>105</v>
      </c>
      <c r="D14" s="266" t="s">
        <v>16</v>
      </c>
      <c r="E14" s="58">
        <v>4</v>
      </c>
      <c r="G14" s="298">
        <v>25</v>
      </c>
      <c r="H14" s="299">
        <v>11511202676</v>
      </c>
      <c r="I14" s="299" t="s">
        <v>104</v>
      </c>
      <c r="J14" s="300" t="s">
        <v>61</v>
      </c>
      <c r="K14" s="287">
        <v>3</v>
      </c>
      <c r="M14" s="301" t="s">
        <v>195</v>
      </c>
      <c r="N14" s="296">
        <v>11511000315</v>
      </c>
      <c r="O14" s="296" t="s">
        <v>106</v>
      </c>
      <c r="P14" s="297" t="s">
        <v>16</v>
      </c>
      <c r="Q14" s="286">
        <v>2</v>
      </c>
      <c r="R14" s="68"/>
      <c r="S14" s="301" t="s">
        <v>171</v>
      </c>
      <c r="T14" s="296">
        <v>11511000725</v>
      </c>
      <c r="U14" s="296" t="s">
        <v>18</v>
      </c>
      <c r="V14" s="297" t="s">
        <v>16</v>
      </c>
      <c r="W14" s="286">
        <v>2</v>
      </c>
      <c r="Y14" s="301" t="s">
        <v>172</v>
      </c>
      <c r="Z14" s="296">
        <v>11511000732</v>
      </c>
      <c r="AA14" s="296" t="s">
        <v>142</v>
      </c>
      <c r="AB14" s="297" t="s">
        <v>16</v>
      </c>
      <c r="AC14" s="286">
        <v>3</v>
      </c>
      <c r="AE14" s="345">
        <v>9</v>
      </c>
      <c r="AF14" s="296">
        <v>11511102196</v>
      </c>
      <c r="AG14" s="296" t="s">
        <v>181</v>
      </c>
      <c r="AH14" s="320" t="s">
        <v>16</v>
      </c>
    </row>
    <row r="15" spans="1:34" ht="12" customHeight="1">
      <c r="A15" s="325">
        <f t="shared" si="0"/>
        <v>5</v>
      </c>
      <c r="B15" s="265">
        <v>11511000315</v>
      </c>
      <c r="C15" s="266" t="s">
        <v>106</v>
      </c>
      <c r="D15" s="266" t="s">
        <v>16</v>
      </c>
      <c r="E15" s="58">
        <v>5</v>
      </c>
      <c r="G15"/>
      <c r="H15"/>
      <c r="M15" s="298" t="s">
        <v>196</v>
      </c>
      <c r="N15" s="299">
        <v>11511102194</v>
      </c>
      <c r="O15" s="299" t="s">
        <v>105</v>
      </c>
      <c r="P15" s="300" t="s">
        <v>16</v>
      </c>
      <c r="Q15" s="287">
        <v>1</v>
      </c>
      <c r="R15" s="68"/>
      <c r="S15" s="298" t="s">
        <v>173</v>
      </c>
      <c r="T15" s="299">
        <v>11511000652</v>
      </c>
      <c r="U15" s="299" t="s">
        <v>96</v>
      </c>
      <c r="V15" s="300" t="s">
        <v>16</v>
      </c>
      <c r="W15" s="287">
        <v>1</v>
      </c>
      <c r="Y15" s="298" t="s">
        <v>174</v>
      </c>
      <c r="Z15" s="299">
        <v>11511000645</v>
      </c>
      <c r="AA15" s="299" t="s">
        <v>98</v>
      </c>
      <c r="AB15" s="300" t="s">
        <v>16</v>
      </c>
      <c r="AC15" s="287">
        <v>4</v>
      </c>
      <c r="AE15" s="345">
        <v>9</v>
      </c>
      <c r="AF15" s="296">
        <v>11511303279</v>
      </c>
      <c r="AG15" s="296" t="s">
        <v>111</v>
      </c>
      <c r="AH15" s="320" t="s">
        <v>16</v>
      </c>
    </row>
    <row r="16" spans="1:34" ht="12" customHeight="1">
      <c r="A16" s="325">
        <f t="shared" si="0"/>
        <v>6</v>
      </c>
      <c r="B16" s="265">
        <v>11511000725</v>
      </c>
      <c r="C16" s="266" t="s">
        <v>18</v>
      </c>
      <c r="D16" s="267" t="s">
        <v>16</v>
      </c>
      <c r="E16" s="58">
        <v>8</v>
      </c>
      <c r="G16" s="281" t="s">
        <v>197</v>
      </c>
      <c r="H16" s="281"/>
      <c r="I16" s="97"/>
      <c r="J16" s="325"/>
      <c r="K16" s="333" t="s">
        <v>91</v>
      </c>
      <c r="R16" s="68"/>
      <c r="U16" s="97"/>
      <c r="V16" s="325"/>
      <c r="AE16" s="311">
        <v>9</v>
      </c>
      <c r="AF16" s="312">
        <v>11511000749</v>
      </c>
      <c r="AG16" s="312" t="s">
        <v>152</v>
      </c>
      <c r="AH16" s="322" t="s">
        <v>153</v>
      </c>
    </row>
    <row r="17" spans="1:34" ht="12" customHeight="1">
      <c r="A17" s="325">
        <f t="shared" si="0"/>
        <v>7</v>
      </c>
      <c r="B17" s="265">
        <v>11511000749</v>
      </c>
      <c r="C17" s="266" t="s">
        <v>152</v>
      </c>
      <c r="D17" s="267" t="s">
        <v>153</v>
      </c>
      <c r="E17" s="58">
        <v>9</v>
      </c>
      <c r="G17" s="292">
        <v>5</v>
      </c>
      <c r="H17" s="293">
        <v>11511000315</v>
      </c>
      <c r="I17" s="293" t="s">
        <v>106</v>
      </c>
      <c r="J17" s="294" t="s">
        <v>16</v>
      </c>
      <c r="K17" s="286">
        <v>1</v>
      </c>
      <c r="M17" s="281" t="s">
        <v>76</v>
      </c>
      <c r="N17" s="281"/>
      <c r="O17" s="97"/>
      <c r="P17" s="325"/>
      <c r="Q17" s="333" t="s">
        <v>91</v>
      </c>
      <c r="R17" s="68"/>
      <c r="U17" s="97"/>
      <c r="V17" s="325"/>
      <c r="AA17" s="97"/>
      <c r="AB17" s="325"/>
      <c r="AE17" s="313">
        <v>13</v>
      </c>
      <c r="AF17" s="314">
        <v>11511102200</v>
      </c>
      <c r="AG17" s="314" t="s">
        <v>149</v>
      </c>
      <c r="AH17" s="323" t="s">
        <v>57</v>
      </c>
    </row>
    <row r="18" spans="1:34" ht="12" customHeight="1">
      <c r="A18" s="325">
        <f t="shared" si="0"/>
        <v>8</v>
      </c>
      <c r="B18" s="265">
        <v>11511000645</v>
      </c>
      <c r="C18" s="266" t="s">
        <v>98</v>
      </c>
      <c r="D18" s="267" t="s">
        <v>16</v>
      </c>
      <c r="E18" s="58">
        <v>10</v>
      </c>
      <c r="G18" s="301">
        <v>12</v>
      </c>
      <c r="H18" s="296">
        <v>11511000791</v>
      </c>
      <c r="I18" s="296" t="s">
        <v>150</v>
      </c>
      <c r="J18" s="297" t="s">
        <v>16</v>
      </c>
      <c r="K18" s="286">
        <v>2</v>
      </c>
      <c r="M18" s="292" t="s">
        <v>198</v>
      </c>
      <c r="N18" s="293">
        <v>11511102195</v>
      </c>
      <c r="O18" s="293" t="s">
        <v>99</v>
      </c>
      <c r="P18" s="294" t="s">
        <v>16</v>
      </c>
      <c r="Q18" s="286">
        <v>2</v>
      </c>
      <c r="R18" s="68"/>
      <c r="U18" s="97"/>
      <c r="V18" s="325"/>
      <c r="AA18" s="97"/>
      <c r="AB18" s="325"/>
      <c r="AE18" s="345">
        <v>13</v>
      </c>
      <c r="AF18" s="296">
        <v>11511000386</v>
      </c>
      <c r="AG18" s="296" t="s">
        <v>182</v>
      </c>
      <c r="AH18" s="320" t="s">
        <v>16</v>
      </c>
    </row>
    <row r="19" spans="1:34" ht="12" customHeight="1">
      <c r="A19" s="325">
        <f t="shared" si="0"/>
        <v>9</v>
      </c>
      <c r="B19" s="265">
        <v>11511000046</v>
      </c>
      <c r="C19" s="266" t="s">
        <v>180</v>
      </c>
      <c r="D19" s="267" t="s">
        <v>16</v>
      </c>
      <c r="E19" s="58">
        <v>11</v>
      </c>
      <c r="G19" s="301">
        <v>21</v>
      </c>
      <c r="H19" s="296">
        <v>11511202627</v>
      </c>
      <c r="I19" s="296" t="s">
        <v>145</v>
      </c>
      <c r="J19" s="297" t="s">
        <v>146</v>
      </c>
      <c r="K19" s="286">
        <v>3</v>
      </c>
      <c r="M19" s="301" t="s">
        <v>199</v>
      </c>
      <c r="N19" s="296">
        <v>11511000725</v>
      </c>
      <c r="O19" s="296" t="s">
        <v>18</v>
      </c>
      <c r="P19" s="297" t="s">
        <v>16</v>
      </c>
      <c r="Q19" s="286">
        <v>1</v>
      </c>
      <c r="R19" s="335"/>
      <c r="U19" s="97"/>
      <c r="V19" s="325"/>
      <c r="AA19" s="97"/>
      <c r="AB19" s="325"/>
      <c r="AE19" s="345">
        <v>13</v>
      </c>
      <c r="AF19" s="296">
        <v>11511000620</v>
      </c>
      <c r="AG19" s="296" t="s">
        <v>20</v>
      </c>
      <c r="AH19" s="320" t="s">
        <v>21</v>
      </c>
    </row>
    <row r="20" spans="1:34" ht="12" customHeight="1">
      <c r="A20" s="325">
        <f t="shared" si="0"/>
        <v>10</v>
      </c>
      <c r="B20" s="265">
        <v>11511000620</v>
      </c>
      <c r="C20" s="266" t="s">
        <v>20</v>
      </c>
      <c r="D20" s="267" t="s">
        <v>21</v>
      </c>
      <c r="E20" s="58">
        <v>12</v>
      </c>
      <c r="G20" s="298">
        <v>28</v>
      </c>
      <c r="H20" s="299" t="s">
        <v>143</v>
      </c>
      <c r="I20" s="299" t="s">
        <v>144</v>
      </c>
      <c r="J20" s="300" t="s">
        <v>16</v>
      </c>
      <c r="K20" s="287">
        <v>4</v>
      </c>
      <c r="M20" s="301" t="s">
        <v>200</v>
      </c>
      <c r="N20" s="296">
        <v>11511000620</v>
      </c>
      <c r="O20" s="296" t="s">
        <v>20</v>
      </c>
      <c r="P20" s="297" t="s">
        <v>21</v>
      </c>
      <c r="Q20" s="286">
        <v>4</v>
      </c>
      <c r="R20" s="46"/>
      <c r="U20" s="97"/>
      <c r="V20" s="325"/>
      <c r="AE20" s="311">
        <v>13</v>
      </c>
      <c r="AF20" s="312">
        <v>11511000557</v>
      </c>
      <c r="AG20" s="312" t="s">
        <v>148</v>
      </c>
      <c r="AH20" s="322" t="s">
        <v>16</v>
      </c>
    </row>
    <row r="21" spans="1:34" ht="12" customHeight="1">
      <c r="A21" s="325">
        <f t="shared" si="0"/>
        <v>11</v>
      </c>
      <c r="B21" s="265">
        <v>11511101222</v>
      </c>
      <c r="C21" s="267" t="s">
        <v>151</v>
      </c>
      <c r="D21" s="267" t="s">
        <v>16</v>
      </c>
      <c r="E21" s="58">
        <v>16</v>
      </c>
      <c r="I21" s="97"/>
      <c r="J21" s="325"/>
      <c r="M21" s="298" t="s">
        <v>201</v>
      </c>
      <c r="N21" s="299">
        <v>11511303279</v>
      </c>
      <c r="O21" s="299" t="s">
        <v>111</v>
      </c>
      <c r="P21" s="300" t="s">
        <v>16</v>
      </c>
      <c r="Q21" s="287">
        <v>3</v>
      </c>
      <c r="R21" s="46"/>
      <c r="U21" s="97"/>
      <c r="V21" s="325"/>
      <c r="AE21" s="313">
        <v>17</v>
      </c>
      <c r="AF21" s="314">
        <v>11511102202</v>
      </c>
      <c r="AG21" s="314" t="s">
        <v>100</v>
      </c>
      <c r="AH21" s="323" t="s">
        <v>16</v>
      </c>
    </row>
    <row r="22" spans="1:34" ht="12" customHeight="1">
      <c r="A22" s="325">
        <f t="shared" si="0"/>
        <v>12</v>
      </c>
      <c r="B22" s="265">
        <v>11511000791</v>
      </c>
      <c r="C22" s="267" t="s">
        <v>150</v>
      </c>
      <c r="D22" s="267" t="s">
        <v>16</v>
      </c>
      <c r="E22" s="58">
        <v>17</v>
      </c>
      <c r="G22" s="281" t="s">
        <v>202</v>
      </c>
      <c r="H22" s="281"/>
      <c r="I22" s="97"/>
      <c r="J22" s="325"/>
      <c r="K22" s="333" t="s">
        <v>91</v>
      </c>
      <c r="N22" s="97"/>
      <c r="O22" s="97"/>
      <c r="P22" s="325"/>
      <c r="R22" s="46"/>
      <c r="U22" s="97"/>
      <c r="V22" s="325"/>
      <c r="AE22" s="345">
        <v>17</v>
      </c>
      <c r="AF22" s="296">
        <v>11511202676</v>
      </c>
      <c r="AG22" s="296" t="s">
        <v>104</v>
      </c>
      <c r="AH22" s="320" t="s">
        <v>61</v>
      </c>
    </row>
    <row r="23" spans="1:34" ht="12" customHeight="1">
      <c r="A23" s="325">
        <f t="shared" si="0"/>
        <v>13</v>
      </c>
      <c r="B23" s="265">
        <v>11511102200</v>
      </c>
      <c r="C23" s="267" t="s">
        <v>149</v>
      </c>
      <c r="D23" s="267" t="s">
        <v>57</v>
      </c>
      <c r="E23" s="58">
        <v>18</v>
      </c>
      <c r="G23" s="292">
        <v>4</v>
      </c>
      <c r="H23" s="293">
        <v>11511102194</v>
      </c>
      <c r="I23" s="293" t="s">
        <v>105</v>
      </c>
      <c r="J23" s="294" t="s">
        <v>16</v>
      </c>
      <c r="K23" s="286">
        <v>1</v>
      </c>
      <c r="M23" s="281" t="s">
        <v>78</v>
      </c>
      <c r="N23" s="281"/>
      <c r="O23" s="97"/>
      <c r="P23" s="325"/>
      <c r="Q23" s="333" t="s">
        <v>91</v>
      </c>
      <c r="R23" s="46"/>
      <c r="U23" s="97"/>
      <c r="V23" s="325"/>
      <c r="AE23" s="345">
        <v>17</v>
      </c>
      <c r="AF23" s="296">
        <v>11511202627</v>
      </c>
      <c r="AG23" s="296" t="s">
        <v>145</v>
      </c>
      <c r="AH23" s="320" t="s">
        <v>146</v>
      </c>
    </row>
    <row r="24" spans="1:34" ht="12" customHeight="1">
      <c r="A24" s="325">
        <f t="shared" si="0"/>
        <v>14</v>
      </c>
      <c r="B24" s="265" t="s">
        <v>101</v>
      </c>
      <c r="C24" s="267" t="s">
        <v>102</v>
      </c>
      <c r="D24" s="267" t="s">
        <v>103</v>
      </c>
      <c r="E24" s="58">
        <v>19</v>
      </c>
      <c r="G24" s="301">
        <v>13</v>
      </c>
      <c r="H24" s="296">
        <v>11511102200</v>
      </c>
      <c r="I24" s="296" t="s">
        <v>149</v>
      </c>
      <c r="J24" s="297" t="s">
        <v>57</v>
      </c>
      <c r="K24" s="286">
        <v>2</v>
      </c>
      <c r="M24" s="292" t="s">
        <v>203</v>
      </c>
      <c r="N24" s="293">
        <v>11511000557</v>
      </c>
      <c r="O24" s="293" t="s">
        <v>148</v>
      </c>
      <c r="P24" s="294" t="s">
        <v>16</v>
      </c>
      <c r="Q24" s="286">
        <v>4</v>
      </c>
      <c r="R24" s="68"/>
      <c r="U24" s="97"/>
      <c r="V24" s="325"/>
      <c r="AE24" s="345">
        <v>17</v>
      </c>
      <c r="AF24" s="296">
        <v>11511202654</v>
      </c>
      <c r="AG24" s="296" t="s">
        <v>147</v>
      </c>
      <c r="AH24" s="320" t="s">
        <v>146</v>
      </c>
    </row>
    <row r="25" spans="1:34" ht="12" customHeight="1">
      <c r="A25" s="325">
        <f t="shared" si="0"/>
        <v>15</v>
      </c>
      <c r="B25" s="265">
        <v>11511303279</v>
      </c>
      <c r="C25" s="267" t="s">
        <v>111</v>
      </c>
      <c r="D25" s="267" t="s">
        <v>16</v>
      </c>
      <c r="E25" s="58">
        <v>22</v>
      </c>
      <c r="G25" s="301">
        <v>20</v>
      </c>
      <c r="H25" s="296">
        <v>11511202654</v>
      </c>
      <c r="I25" s="296" t="s">
        <v>147</v>
      </c>
      <c r="J25" s="297" t="s">
        <v>146</v>
      </c>
      <c r="K25" s="286">
        <v>3</v>
      </c>
      <c r="M25" s="301" t="s">
        <v>204</v>
      </c>
      <c r="N25" s="296">
        <v>11511000732</v>
      </c>
      <c r="O25" s="296" t="s">
        <v>142</v>
      </c>
      <c r="P25" s="297" t="s">
        <v>16</v>
      </c>
      <c r="Q25" s="286">
        <v>2</v>
      </c>
      <c r="R25" s="68"/>
      <c r="U25" s="97"/>
      <c r="V25" s="325"/>
      <c r="AE25" s="345">
        <v>17</v>
      </c>
      <c r="AF25" s="296" t="s">
        <v>101</v>
      </c>
      <c r="AG25" s="296" t="s">
        <v>102</v>
      </c>
      <c r="AH25" s="320" t="s">
        <v>103</v>
      </c>
    </row>
    <row r="26" spans="1:34" ht="12" customHeight="1">
      <c r="A26" s="325">
        <f t="shared" si="0"/>
        <v>16</v>
      </c>
      <c r="B26" s="265">
        <v>11511102196</v>
      </c>
      <c r="C26" s="267" t="s">
        <v>181</v>
      </c>
      <c r="D26" s="267" t="s">
        <v>16</v>
      </c>
      <c r="E26" s="58">
        <v>25</v>
      </c>
      <c r="G26" s="298">
        <v>29</v>
      </c>
      <c r="H26" s="299" t="s">
        <v>94</v>
      </c>
      <c r="I26" s="299" t="s">
        <v>94</v>
      </c>
      <c r="J26" s="300" t="s">
        <v>94</v>
      </c>
      <c r="K26" s="287"/>
      <c r="M26" s="301" t="s">
        <v>205</v>
      </c>
      <c r="N26" s="296">
        <v>11511000749</v>
      </c>
      <c r="O26" s="296" t="s">
        <v>152</v>
      </c>
      <c r="P26" s="297" t="s">
        <v>153</v>
      </c>
      <c r="Q26" s="286">
        <v>3</v>
      </c>
      <c r="R26" s="68"/>
      <c r="U26" s="97"/>
      <c r="V26" s="325"/>
      <c r="AE26" s="345">
        <v>17</v>
      </c>
      <c r="AF26" s="296">
        <v>11511101222</v>
      </c>
      <c r="AG26" s="296" t="s">
        <v>151</v>
      </c>
      <c r="AH26" s="320" t="s">
        <v>16</v>
      </c>
    </row>
    <row r="27" spans="1:34" ht="12" customHeight="1">
      <c r="A27" s="325">
        <f t="shared" si="0"/>
        <v>17</v>
      </c>
      <c r="B27" s="265">
        <v>11511102202</v>
      </c>
      <c r="C27" s="267" t="s">
        <v>100</v>
      </c>
      <c r="D27" s="267" t="s">
        <v>16</v>
      </c>
      <c r="E27" s="58">
        <v>28</v>
      </c>
      <c r="G27"/>
      <c r="H27"/>
      <c r="M27" s="298" t="s">
        <v>206</v>
      </c>
      <c r="N27" s="299">
        <v>11511000652</v>
      </c>
      <c r="O27" s="299" t="s">
        <v>96</v>
      </c>
      <c r="P27" s="300" t="s">
        <v>16</v>
      </c>
      <c r="Q27" s="287">
        <v>1</v>
      </c>
      <c r="R27" s="68"/>
      <c r="U27" s="97"/>
      <c r="V27" s="325"/>
      <c r="AE27" s="345">
        <v>17</v>
      </c>
      <c r="AF27" s="296" t="s">
        <v>140</v>
      </c>
      <c r="AG27" s="296" t="s">
        <v>141</v>
      </c>
      <c r="AH27" s="320" t="s">
        <v>16</v>
      </c>
    </row>
    <row r="28" spans="1:34" ht="12" customHeight="1">
      <c r="A28" s="325">
        <f t="shared" si="0"/>
        <v>18</v>
      </c>
      <c r="B28" s="268">
        <v>11511101589</v>
      </c>
      <c r="C28" s="266" t="s">
        <v>108</v>
      </c>
      <c r="D28" s="266" t="s">
        <v>109</v>
      </c>
      <c r="E28" s="58">
        <v>35</v>
      </c>
      <c r="G28" s="281" t="s">
        <v>207</v>
      </c>
      <c r="H28" s="281"/>
      <c r="I28" s="97"/>
      <c r="J28" s="325"/>
      <c r="K28" s="333" t="s">
        <v>91</v>
      </c>
      <c r="O28" s="97"/>
      <c r="P28" s="325"/>
      <c r="R28" s="68"/>
      <c r="U28" s="97"/>
      <c r="V28" s="325"/>
      <c r="AE28" s="311">
        <v>17</v>
      </c>
      <c r="AF28" s="312">
        <v>11511101589</v>
      </c>
      <c r="AG28" s="312" t="s">
        <v>108</v>
      </c>
      <c r="AH28" s="322" t="s">
        <v>109</v>
      </c>
    </row>
    <row r="29" spans="1:34" ht="12" customHeight="1">
      <c r="A29" s="325">
        <f t="shared" si="0"/>
        <v>19</v>
      </c>
      <c r="B29" s="268">
        <v>11511000557</v>
      </c>
      <c r="C29" s="266" t="s">
        <v>148</v>
      </c>
      <c r="D29" s="266" t="s">
        <v>16</v>
      </c>
      <c r="E29" s="58">
        <v>40</v>
      </c>
      <c r="G29" s="292">
        <v>3</v>
      </c>
      <c r="H29" s="293">
        <v>11511102195</v>
      </c>
      <c r="I29" s="293" t="s">
        <v>99</v>
      </c>
      <c r="J29" s="294" t="s">
        <v>16</v>
      </c>
      <c r="K29" s="286">
        <v>1</v>
      </c>
      <c r="O29" s="97"/>
      <c r="P29" s="325"/>
      <c r="R29" s="68"/>
      <c r="U29" s="97"/>
      <c r="V29" s="325"/>
      <c r="AE29" s="313">
        <v>25</v>
      </c>
      <c r="AF29" s="296">
        <v>11511000046</v>
      </c>
      <c r="AG29" s="296" t="s">
        <v>180</v>
      </c>
      <c r="AH29" s="320" t="s">
        <v>16</v>
      </c>
    </row>
    <row r="30" spans="1:34" ht="12" customHeight="1">
      <c r="A30" s="325">
        <f t="shared" si="0"/>
        <v>20</v>
      </c>
      <c r="B30" s="268">
        <v>11511202654</v>
      </c>
      <c r="C30" s="266" t="s">
        <v>147</v>
      </c>
      <c r="D30" s="266" t="s">
        <v>146</v>
      </c>
      <c r="E30" s="58">
        <v>52</v>
      </c>
      <c r="G30" s="301">
        <v>14</v>
      </c>
      <c r="H30" s="296" t="s">
        <v>101</v>
      </c>
      <c r="I30" s="296" t="s">
        <v>102</v>
      </c>
      <c r="J30" s="297" t="s">
        <v>103</v>
      </c>
      <c r="K30" s="286">
        <v>3</v>
      </c>
      <c r="R30" s="68"/>
      <c r="U30" s="97"/>
      <c r="V30" s="325"/>
      <c r="AE30" s="345">
        <v>25</v>
      </c>
      <c r="AF30" s="296" t="s">
        <v>143</v>
      </c>
      <c r="AG30" s="296" t="s">
        <v>144</v>
      </c>
      <c r="AH30" s="320" t="s">
        <v>16</v>
      </c>
    </row>
    <row r="31" spans="1:34" ht="12" customHeight="1">
      <c r="A31" s="325">
        <f t="shared" si="0"/>
        <v>21</v>
      </c>
      <c r="B31" s="268">
        <v>11511202627</v>
      </c>
      <c r="C31" s="266" t="s">
        <v>145</v>
      </c>
      <c r="D31" s="266" t="s">
        <v>146</v>
      </c>
      <c r="E31" s="58">
        <v>52</v>
      </c>
      <c r="G31" s="301">
        <v>19</v>
      </c>
      <c r="H31" s="296">
        <v>11511000557</v>
      </c>
      <c r="I31" s="296" t="s">
        <v>148</v>
      </c>
      <c r="J31" s="297" t="s">
        <v>16</v>
      </c>
      <c r="K31" s="286">
        <v>2</v>
      </c>
      <c r="R31" s="335"/>
      <c r="U31" s="97"/>
      <c r="V31" s="325"/>
      <c r="AE31" s="345">
        <v>25</v>
      </c>
      <c r="AF31" s="296" t="s">
        <v>114</v>
      </c>
      <c r="AG31" s="296" t="s">
        <v>115</v>
      </c>
      <c r="AH31" s="320" t="s">
        <v>61</v>
      </c>
    </row>
    <row r="32" spans="1:34" ht="12" customHeight="1">
      <c r="A32" s="325">
        <f t="shared" si="0"/>
        <v>22</v>
      </c>
      <c r="B32" s="268" t="s">
        <v>114</v>
      </c>
      <c r="C32" s="266" t="s">
        <v>115</v>
      </c>
      <c r="D32" s="266" t="s">
        <v>61</v>
      </c>
      <c r="E32" s="58">
        <v>1000</v>
      </c>
      <c r="G32" s="298">
        <v>30</v>
      </c>
      <c r="H32" s="299" t="s">
        <v>94</v>
      </c>
      <c r="I32" s="299" t="s">
        <v>94</v>
      </c>
      <c r="J32" s="300" t="s">
        <v>94</v>
      </c>
      <c r="K32" s="287"/>
      <c r="R32" s="46"/>
      <c r="U32" s="97"/>
      <c r="V32" s="325"/>
      <c r="AE32" s="345">
        <v>25</v>
      </c>
      <c r="AF32" s="296" t="s">
        <v>183</v>
      </c>
      <c r="AG32" s="296" t="s">
        <v>184</v>
      </c>
      <c r="AH32" s="320" t="s">
        <v>185</v>
      </c>
    </row>
    <row r="33" spans="1:34" ht="12" customHeight="1">
      <c r="A33" s="325">
        <f t="shared" si="0"/>
        <v>23</v>
      </c>
      <c r="B33" s="268" t="s">
        <v>140</v>
      </c>
      <c r="C33" s="266" t="s">
        <v>141</v>
      </c>
      <c r="D33" s="266" t="s">
        <v>16</v>
      </c>
      <c r="E33" s="58">
        <v>1000</v>
      </c>
      <c r="I33" s="97"/>
      <c r="J33" s="325"/>
      <c r="R33" s="46"/>
      <c r="AE33" s="336">
        <v>25</v>
      </c>
      <c r="AF33" s="334" t="s">
        <v>94</v>
      </c>
      <c r="AG33" s="334" t="s">
        <v>94</v>
      </c>
      <c r="AH33" s="346" t="s">
        <v>94</v>
      </c>
    </row>
    <row r="34" spans="1:34" ht="12" customHeight="1">
      <c r="A34" s="325">
        <f t="shared" si="0"/>
        <v>24</v>
      </c>
      <c r="B34" s="268">
        <v>11511000386</v>
      </c>
      <c r="C34" s="266" t="s">
        <v>182</v>
      </c>
      <c r="D34" s="266" t="s">
        <v>16</v>
      </c>
      <c r="E34" s="58">
        <v>1000</v>
      </c>
      <c r="G34" s="281" t="s">
        <v>208</v>
      </c>
      <c r="H34" s="281"/>
      <c r="I34" s="97"/>
      <c r="J34" s="325"/>
      <c r="K34" s="333" t="s">
        <v>91</v>
      </c>
      <c r="R34" s="46"/>
      <c r="AE34" s="336">
        <v>25</v>
      </c>
      <c r="AF34" s="334"/>
      <c r="AG34" s="334"/>
      <c r="AH34" s="346"/>
    </row>
    <row r="35" spans="1:34" ht="12" customHeight="1">
      <c r="A35" s="325">
        <f t="shared" si="0"/>
        <v>25</v>
      </c>
      <c r="B35" s="268">
        <v>11511202676</v>
      </c>
      <c r="C35" s="266" t="s">
        <v>104</v>
      </c>
      <c r="D35" s="266" t="s">
        <v>61</v>
      </c>
      <c r="E35" s="58">
        <v>1000</v>
      </c>
      <c r="G35" s="292">
        <v>6</v>
      </c>
      <c r="H35" s="293">
        <v>11511000725</v>
      </c>
      <c r="I35" s="293" t="s">
        <v>18</v>
      </c>
      <c r="J35" s="294" t="s">
        <v>16</v>
      </c>
      <c r="K35" s="286">
        <v>1</v>
      </c>
      <c r="R35" s="46"/>
      <c r="AE35" s="336">
        <v>25</v>
      </c>
      <c r="AF35" s="334"/>
      <c r="AG35" s="334"/>
      <c r="AH35" s="346"/>
    </row>
    <row r="36" spans="1:34" ht="12" customHeight="1">
      <c r="A36" s="325">
        <f t="shared" si="0"/>
        <v>26</v>
      </c>
      <c r="B36" s="268" t="s">
        <v>183</v>
      </c>
      <c r="C36" s="266" t="s">
        <v>184</v>
      </c>
      <c r="D36" s="266" t="s">
        <v>185</v>
      </c>
      <c r="E36" s="58">
        <v>1000</v>
      </c>
      <c r="G36" s="301">
        <v>11</v>
      </c>
      <c r="H36" s="296">
        <v>11511101222</v>
      </c>
      <c r="I36" s="296" t="s">
        <v>151</v>
      </c>
      <c r="J36" s="297" t="s">
        <v>16</v>
      </c>
      <c r="K36" s="286">
        <v>3</v>
      </c>
      <c r="O36" s="97"/>
      <c r="P36" s="325"/>
      <c r="R36" s="68"/>
      <c r="AE36" s="336">
        <v>25</v>
      </c>
      <c r="AF36" s="334" t="s">
        <v>94</v>
      </c>
      <c r="AG36" s="334" t="s">
        <v>94</v>
      </c>
      <c r="AH36" s="346" t="s">
        <v>94</v>
      </c>
    </row>
    <row r="37" spans="1:34" ht="12" customHeight="1">
      <c r="A37" s="325">
        <f t="shared" si="0"/>
        <v>27</v>
      </c>
      <c r="B37" s="268">
        <v>11511000732</v>
      </c>
      <c r="C37" s="266" t="s">
        <v>142</v>
      </c>
      <c r="D37" s="266" t="s">
        <v>16</v>
      </c>
      <c r="E37" s="58">
        <v>1000</v>
      </c>
      <c r="G37" s="301">
        <v>22</v>
      </c>
      <c r="H37" s="296" t="s">
        <v>114</v>
      </c>
      <c r="I37" s="296" t="s">
        <v>115</v>
      </c>
      <c r="J37" s="297" t="s">
        <v>61</v>
      </c>
      <c r="K37" s="286">
        <v>4</v>
      </c>
      <c r="O37" s="97"/>
      <c r="P37" s="325"/>
      <c r="R37" s="68"/>
      <c r="AE37" s="337">
        <v>33</v>
      </c>
      <c r="AF37" s="338" t="s">
        <v>94</v>
      </c>
      <c r="AG37" s="338" t="s">
        <v>94</v>
      </c>
      <c r="AH37" s="347" t="s">
        <v>94</v>
      </c>
    </row>
    <row r="38" spans="1:34" ht="12" customHeight="1">
      <c r="A38" s="325">
        <f t="shared" si="0"/>
        <v>28</v>
      </c>
      <c r="B38" s="268" t="s">
        <v>143</v>
      </c>
      <c r="C38" s="266" t="s">
        <v>144</v>
      </c>
      <c r="D38" s="266" t="s">
        <v>16</v>
      </c>
      <c r="E38" s="58">
        <v>1000</v>
      </c>
      <c r="G38" s="301">
        <v>27</v>
      </c>
      <c r="H38" s="342">
        <v>11511000732</v>
      </c>
      <c r="I38" s="342" t="s">
        <v>142</v>
      </c>
      <c r="J38" s="343" t="s">
        <v>16</v>
      </c>
      <c r="K38" s="339">
        <v>2</v>
      </c>
      <c r="O38" s="97"/>
      <c r="P38" s="325"/>
      <c r="R38" s="68"/>
      <c r="U38" s="97"/>
      <c r="V38" s="325"/>
      <c r="AE38" s="336">
        <v>33</v>
      </c>
      <c r="AF38" s="334" t="s">
        <v>94</v>
      </c>
      <c r="AG38" s="334" t="s">
        <v>94</v>
      </c>
      <c r="AH38" s="346" t="s">
        <v>94</v>
      </c>
    </row>
    <row r="39" spans="1:34" ht="12" customHeight="1">
      <c r="A39" s="325" t="str">
        <f t="shared" si="0"/>
        <v/>
      </c>
      <c r="B39" s="268"/>
      <c r="C39" s="266"/>
      <c r="D39" s="266"/>
      <c r="E39" s="58"/>
      <c r="G39" s="298">
        <v>33</v>
      </c>
      <c r="H39" s="299" t="s">
        <v>94</v>
      </c>
      <c r="I39" s="299" t="s">
        <v>94</v>
      </c>
      <c r="J39" s="300" t="s">
        <v>94</v>
      </c>
      <c r="K39" s="287"/>
      <c r="O39" s="97"/>
      <c r="P39" s="325"/>
      <c r="R39" s="68"/>
      <c r="U39" s="97"/>
      <c r="V39" s="325"/>
      <c r="AE39" s="340">
        <v>33</v>
      </c>
      <c r="AF39" s="341" t="s">
        <v>94</v>
      </c>
      <c r="AG39" s="341" t="s">
        <v>94</v>
      </c>
      <c r="AH39" s="348" t="s">
        <v>94</v>
      </c>
    </row>
    <row r="40" spans="1:34" ht="12" customHeight="1">
      <c r="A40" s="325" t="str">
        <f t="shared" si="0"/>
        <v/>
      </c>
      <c r="B40" s="268"/>
      <c r="C40" s="266"/>
      <c r="D40" s="266"/>
      <c r="E40" s="58"/>
      <c r="G40" s="281" t="s">
        <v>209</v>
      </c>
      <c r="H40" s="281"/>
      <c r="I40" s="97"/>
      <c r="J40" s="325"/>
      <c r="K40" s="333" t="s">
        <v>91</v>
      </c>
      <c r="O40" s="97"/>
      <c r="P40" s="325"/>
      <c r="R40" s="68"/>
      <c r="U40" s="97"/>
      <c r="V40" s="325"/>
    </row>
    <row r="41" spans="1:34" ht="12" customHeight="1">
      <c r="A41" s="325" t="str">
        <f t="shared" si="0"/>
        <v/>
      </c>
      <c r="B41" s="268"/>
      <c r="C41" s="266"/>
      <c r="D41" s="266"/>
      <c r="E41" s="58"/>
      <c r="G41" s="292">
        <v>7</v>
      </c>
      <c r="H41" s="293">
        <v>11511000749</v>
      </c>
      <c r="I41" s="293" t="s">
        <v>152</v>
      </c>
      <c r="J41" s="294" t="s">
        <v>153</v>
      </c>
      <c r="K41" s="286">
        <v>1</v>
      </c>
      <c r="O41" s="97"/>
      <c r="P41" s="325"/>
      <c r="R41" s="68"/>
      <c r="U41" s="97"/>
      <c r="V41" s="325"/>
    </row>
    <row r="42" spans="1:34" ht="12" customHeight="1">
      <c r="A42" s="325" t="str">
        <f t="shared" si="0"/>
        <v/>
      </c>
      <c r="B42" s="268"/>
      <c r="C42" s="266"/>
      <c r="D42" s="266"/>
      <c r="E42" s="58"/>
      <c r="G42" s="301">
        <v>10</v>
      </c>
      <c r="H42" s="296">
        <v>11511000620</v>
      </c>
      <c r="I42" s="296" t="s">
        <v>20</v>
      </c>
      <c r="J42" s="297" t="s">
        <v>21</v>
      </c>
      <c r="K42" s="286">
        <v>2</v>
      </c>
      <c r="O42" s="97"/>
      <c r="P42" s="325"/>
      <c r="R42" s="68"/>
      <c r="U42" s="97"/>
      <c r="V42" s="325"/>
    </row>
    <row r="43" spans="1:34" ht="12" customHeight="1">
      <c r="A43" s="325" t="str">
        <f t="shared" si="0"/>
        <v/>
      </c>
      <c r="B43" s="268"/>
      <c r="C43" s="266"/>
      <c r="D43" s="266"/>
      <c r="E43" s="58"/>
      <c r="G43" s="301">
        <v>23</v>
      </c>
      <c r="H43" s="296" t="s">
        <v>140</v>
      </c>
      <c r="I43" s="296" t="s">
        <v>141</v>
      </c>
      <c r="J43" s="297" t="s">
        <v>16</v>
      </c>
      <c r="K43" s="286">
        <v>3</v>
      </c>
      <c r="O43" s="97"/>
      <c r="P43" s="325"/>
      <c r="R43" s="335"/>
      <c r="U43" s="97"/>
      <c r="V43" s="325"/>
    </row>
    <row r="44" spans="1:34" ht="12" customHeight="1">
      <c r="A44" s="325" t="str">
        <f t="shared" si="0"/>
        <v/>
      </c>
      <c r="B44" s="268"/>
      <c r="C44" s="266"/>
      <c r="D44" s="266"/>
      <c r="E44" s="58"/>
      <c r="G44" s="301">
        <v>26</v>
      </c>
      <c r="H44" s="342" t="s">
        <v>183</v>
      </c>
      <c r="I44" s="342" t="s">
        <v>184</v>
      </c>
      <c r="J44" s="343" t="s">
        <v>185</v>
      </c>
      <c r="K44" s="339">
        <v>4</v>
      </c>
      <c r="O44" s="97"/>
      <c r="P44" s="325"/>
      <c r="R44" s="46"/>
      <c r="U44" s="97"/>
      <c r="V44" s="325"/>
    </row>
    <row r="45" spans="1:34">
      <c r="A45" s="325" t="str">
        <f t="shared" si="0"/>
        <v/>
      </c>
      <c r="B45" s="268"/>
      <c r="C45" s="266"/>
      <c r="D45" s="266"/>
      <c r="E45" s="58"/>
      <c r="G45" s="298">
        <v>34</v>
      </c>
      <c r="H45" s="299" t="s">
        <v>94</v>
      </c>
      <c r="I45" s="299" t="s">
        <v>94</v>
      </c>
      <c r="J45" s="300" t="s">
        <v>94</v>
      </c>
      <c r="K45" s="287"/>
      <c r="O45" s="97"/>
      <c r="P45" s="325"/>
      <c r="R45" s="46"/>
      <c r="U45" s="97"/>
      <c r="V45" s="325"/>
    </row>
    <row r="46" spans="1:34">
      <c r="A46" s="325" t="str">
        <f t="shared" si="0"/>
        <v/>
      </c>
      <c r="B46" s="268"/>
      <c r="C46" s="266"/>
      <c r="D46" s="266"/>
      <c r="E46" s="58"/>
      <c r="G46" s="281" t="s">
        <v>210</v>
      </c>
      <c r="H46" s="281"/>
      <c r="I46" s="97"/>
      <c r="J46" s="325"/>
      <c r="K46" s="333" t="s">
        <v>91</v>
      </c>
      <c r="O46" s="97"/>
      <c r="P46" s="325"/>
      <c r="R46" s="46"/>
      <c r="U46" s="97"/>
      <c r="V46" s="325"/>
    </row>
    <row r="47" spans="1:34">
      <c r="A47" s="325" t="str">
        <f t="shared" si="0"/>
        <v/>
      </c>
      <c r="B47" s="268"/>
      <c r="C47" s="266"/>
      <c r="D47" s="266"/>
      <c r="E47" s="58"/>
      <c r="G47" s="292">
        <v>2</v>
      </c>
      <c r="H47" s="293">
        <v>11511000652</v>
      </c>
      <c r="I47" s="293" t="s">
        <v>96</v>
      </c>
      <c r="J47" s="294" t="s">
        <v>16</v>
      </c>
      <c r="K47" s="286">
        <v>1</v>
      </c>
      <c r="O47" s="97"/>
      <c r="P47" s="325"/>
      <c r="R47" s="46"/>
      <c r="U47" s="97"/>
      <c r="V47" s="325"/>
    </row>
    <row r="48" spans="1:34">
      <c r="A48" s="325" t="str">
        <f t="shared" si="0"/>
        <v/>
      </c>
      <c r="B48" s="268"/>
      <c r="C48" s="266"/>
      <c r="D48" s="266"/>
      <c r="E48" s="58"/>
      <c r="G48" s="301">
        <v>15</v>
      </c>
      <c r="H48" s="296">
        <v>11511303279</v>
      </c>
      <c r="I48" s="296" t="s">
        <v>111</v>
      </c>
      <c r="J48" s="297" t="s">
        <v>16</v>
      </c>
      <c r="K48" s="286">
        <v>2</v>
      </c>
      <c r="O48" s="97"/>
      <c r="P48" s="325"/>
      <c r="R48" s="68"/>
      <c r="U48" s="97"/>
      <c r="V48" s="325"/>
    </row>
    <row r="49" spans="1:22">
      <c r="A49" s="325" t="str">
        <f t="shared" si="0"/>
        <v/>
      </c>
      <c r="B49" s="268"/>
      <c r="C49" s="266"/>
      <c r="D49" s="266"/>
      <c r="E49" s="58"/>
      <c r="G49" s="301">
        <v>18</v>
      </c>
      <c r="H49" s="296">
        <v>11511101589</v>
      </c>
      <c r="I49" s="296" t="s">
        <v>108</v>
      </c>
      <c r="J49" s="297" t="s">
        <v>109</v>
      </c>
      <c r="K49" s="286">
        <v>3</v>
      </c>
      <c r="U49" s="97"/>
      <c r="V49" s="325"/>
    </row>
    <row r="50" spans="1:22">
      <c r="A50" s="325" t="str">
        <f t="shared" si="0"/>
        <v/>
      </c>
      <c r="B50" s="268"/>
      <c r="C50" s="266"/>
      <c r="D50" s="266"/>
      <c r="E50" s="58"/>
      <c r="G50" s="301">
        <v>31</v>
      </c>
      <c r="H50" s="342" t="s">
        <v>94</v>
      </c>
      <c r="I50" s="342" t="s">
        <v>94</v>
      </c>
      <c r="J50" s="343" t="s">
        <v>94</v>
      </c>
      <c r="K50" s="339"/>
      <c r="U50" s="97"/>
      <c r="V50" s="325"/>
    </row>
    <row r="51" spans="1:22">
      <c r="A51" s="325" t="str">
        <f t="shared" si="0"/>
        <v/>
      </c>
      <c r="B51" s="268"/>
      <c r="C51" s="266"/>
      <c r="D51" s="266"/>
      <c r="E51" s="58"/>
      <c r="G51" s="298">
        <v>35</v>
      </c>
      <c r="H51" s="299" t="s">
        <v>94</v>
      </c>
      <c r="I51" s="299" t="s">
        <v>94</v>
      </c>
      <c r="J51" s="300" t="s">
        <v>94</v>
      </c>
      <c r="K51" s="287"/>
      <c r="U51" s="97"/>
      <c r="V51" s="325"/>
    </row>
    <row r="52" spans="1:22">
      <c r="A52" s="325" t="str">
        <f t="shared" si="0"/>
        <v/>
      </c>
      <c r="B52" s="268"/>
      <c r="C52" s="266"/>
      <c r="D52" s="266"/>
      <c r="E52" s="58"/>
      <c r="I52" s="97"/>
      <c r="J52" s="325"/>
      <c r="U52" s="97"/>
      <c r="V52" s="325"/>
    </row>
    <row r="53" spans="1:22">
      <c r="A53" s="325" t="str">
        <f t="shared" si="0"/>
        <v/>
      </c>
      <c r="B53" s="268"/>
      <c r="C53" s="266"/>
      <c r="D53" s="266"/>
      <c r="E53" s="58"/>
      <c r="I53" s="97"/>
      <c r="J53" s="325"/>
      <c r="U53" s="97"/>
      <c r="V53" s="325"/>
    </row>
    <row r="54" spans="1:22">
      <c r="A54" s="325" t="str">
        <f t="shared" si="0"/>
        <v/>
      </c>
      <c r="B54" s="268"/>
      <c r="C54" s="266"/>
      <c r="D54" s="266"/>
      <c r="E54" s="58"/>
      <c r="G54"/>
      <c r="H54"/>
      <c r="U54" s="97"/>
      <c r="V54" s="325"/>
    </row>
    <row r="55" spans="1:22">
      <c r="A55" s="325" t="str">
        <f t="shared" si="0"/>
        <v/>
      </c>
      <c r="B55" s="268"/>
      <c r="C55" s="266"/>
      <c r="D55" s="266"/>
      <c r="E55" s="58"/>
      <c r="G55"/>
      <c r="H55"/>
    </row>
    <row r="56" spans="1:22">
      <c r="A56" s="325" t="str">
        <f t="shared" si="0"/>
        <v/>
      </c>
      <c r="B56" s="268"/>
      <c r="C56" s="266"/>
      <c r="D56" s="266"/>
      <c r="E56" s="58"/>
      <c r="G56"/>
      <c r="H56"/>
      <c r="O56" s="97"/>
      <c r="P56" s="325"/>
    </row>
    <row r="57" spans="1:22">
      <c r="A57" s="325" t="str">
        <f t="shared" si="0"/>
        <v/>
      </c>
      <c r="B57" s="268"/>
      <c r="C57" s="266"/>
      <c r="D57" s="266"/>
      <c r="E57" s="58"/>
      <c r="G57"/>
      <c r="H57"/>
      <c r="O57" s="97"/>
      <c r="P57" s="325"/>
    </row>
    <row r="58" spans="1:22">
      <c r="A58" s="325" t="str">
        <f t="shared" si="0"/>
        <v/>
      </c>
      <c r="B58" s="268"/>
      <c r="C58" s="266"/>
      <c r="D58" s="266"/>
      <c r="E58" s="58"/>
      <c r="G58"/>
      <c r="H58"/>
      <c r="O58" s="97"/>
      <c r="P58" s="325"/>
    </row>
    <row r="59" spans="1:22">
      <c r="A59" s="325" t="str">
        <f t="shared" si="0"/>
        <v/>
      </c>
      <c r="B59" s="269"/>
      <c r="C59" s="270"/>
      <c r="D59" s="57"/>
      <c r="E59" s="58"/>
      <c r="I59" s="97"/>
      <c r="J59" s="325"/>
      <c r="O59" s="97"/>
      <c r="P59" s="325"/>
    </row>
    <row r="60" spans="1:22">
      <c r="A60" s="325" t="str">
        <f t="shared" si="0"/>
        <v/>
      </c>
      <c r="B60" s="269"/>
      <c r="C60" s="270"/>
      <c r="D60" s="57"/>
      <c r="E60" s="58"/>
      <c r="I60" s="97"/>
      <c r="J60" s="325"/>
      <c r="O60" s="97"/>
      <c r="P60" s="325"/>
    </row>
    <row r="61" spans="1:22">
      <c r="A61" s="325" t="str">
        <f t="shared" si="0"/>
        <v/>
      </c>
      <c r="B61" s="269"/>
      <c r="C61" s="270"/>
      <c r="D61" s="57"/>
      <c r="E61" s="58"/>
      <c r="I61" s="97"/>
      <c r="J61" s="325"/>
    </row>
    <row r="62" spans="1:22">
      <c r="A62" s="325" t="str">
        <f t="shared" si="0"/>
        <v/>
      </c>
      <c r="B62" s="269"/>
      <c r="C62" s="270"/>
      <c r="D62" s="57"/>
      <c r="E62" s="58"/>
      <c r="I62" s="97"/>
      <c r="J62" s="325"/>
    </row>
    <row r="63" spans="1:22">
      <c r="A63" s="325" t="str">
        <f t="shared" si="0"/>
        <v/>
      </c>
      <c r="B63" s="269"/>
      <c r="C63" s="270"/>
      <c r="D63" s="57"/>
      <c r="E63" s="58"/>
      <c r="I63" s="97"/>
      <c r="J63" s="325"/>
    </row>
    <row r="64" spans="1:22">
      <c r="A64" s="325" t="str">
        <f t="shared" si="0"/>
        <v/>
      </c>
      <c r="B64" s="269"/>
      <c r="C64" s="270"/>
      <c r="D64" s="57"/>
      <c r="E64" s="58"/>
      <c r="G64"/>
      <c r="H64"/>
    </row>
    <row r="65" spans="1:10">
      <c r="A65" s="325" t="str">
        <f t="shared" si="0"/>
        <v/>
      </c>
      <c r="B65" s="269"/>
      <c r="C65" s="270"/>
      <c r="D65" s="57"/>
      <c r="E65" s="58"/>
      <c r="G65"/>
      <c r="H65"/>
    </row>
    <row r="66" spans="1:10">
      <c r="A66" s="325" t="str">
        <f t="shared" si="0"/>
        <v/>
      </c>
      <c r="B66" s="269"/>
      <c r="C66" s="270"/>
      <c r="D66" s="57"/>
      <c r="E66" s="58"/>
      <c r="G66"/>
      <c r="H66"/>
    </row>
    <row r="67" spans="1:10">
      <c r="A67" s="325" t="str">
        <f t="shared" si="0"/>
        <v/>
      </c>
      <c r="B67" s="269"/>
      <c r="C67" s="270"/>
      <c r="D67" s="57"/>
      <c r="E67" s="58"/>
      <c r="G67"/>
      <c r="H67"/>
    </row>
    <row r="68" spans="1:10">
      <c r="A68" s="325" t="str">
        <f t="shared" si="0"/>
        <v/>
      </c>
      <c r="B68" s="269"/>
      <c r="C68" s="270"/>
      <c r="D68" s="57"/>
      <c r="E68" s="58"/>
      <c r="G68"/>
      <c r="H68"/>
    </row>
    <row r="69" spans="1:10">
      <c r="A69" s="325" t="str">
        <f t="shared" si="0"/>
        <v/>
      </c>
      <c r="B69" s="269"/>
      <c r="C69" s="270"/>
      <c r="D69" s="57"/>
      <c r="E69" s="58"/>
      <c r="I69" s="97"/>
      <c r="J69" s="325"/>
    </row>
    <row r="70" spans="1:10">
      <c r="A70" s="325" t="str">
        <f t="shared" si="0"/>
        <v/>
      </c>
      <c r="B70" s="269"/>
      <c r="C70" s="270"/>
      <c r="D70" s="57"/>
      <c r="E70" s="58"/>
      <c r="I70" s="97"/>
      <c r="J70" s="325"/>
    </row>
    <row r="71" spans="1:10">
      <c r="A71" s="325" t="str">
        <f t="shared" si="0"/>
        <v/>
      </c>
      <c r="B71" s="269"/>
      <c r="C71" s="270"/>
      <c r="D71" s="57"/>
      <c r="E71" s="58"/>
      <c r="I71" s="97"/>
      <c r="J71" s="325"/>
    </row>
    <row r="72" spans="1:10">
      <c r="A72" s="325" t="str">
        <f t="shared" si="0"/>
        <v/>
      </c>
      <c r="B72" s="269"/>
      <c r="C72" s="270"/>
      <c r="D72" s="57"/>
      <c r="E72" s="58"/>
      <c r="I72" s="97"/>
      <c r="J72" s="325"/>
    </row>
    <row r="73" spans="1:10">
      <c r="A73" s="325" t="str">
        <f t="shared" si="0"/>
        <v/>
      </c>
      <c r="B73" s="269"/>
      <c r="C73" s="270"/>
      <c r="D73" s="57"/>
      <c r="E73" s="58"/>
      <c r="I73" s="97"/>
      <c r="J73" s="325"/>
    </row>
    <row r="74" spans="1:10">
      <c r="A74" s="325" t="str">
        <f t="shared" si="0"/>
        <v/>
      </c>
      <c r="B74" s="269"/>
      <c r="C74" s="270"/>
      <c r="D74" s="57"/>
      <c r="E74" s="58"/>
      <c r="G74"/>
      <c r="H74"/>
    </row>
    <row r="75" spans="1:10">
      <c r="A75" s="325" t="str">
        <f t="shared" si="0"/>
        <v/>
      </c>
      <c r="B75" s="57"/>
      <c r="C75" s="271"/>
      <c r="D75" s="272"/>
      <c r="E75" s="273"/>
      <c r="G75"/>
      <c r="H75"/>
    </row>
    <row r="76" spans="1:10">
      <c r="A76" s="325" t="str">
        <f t="shared" ref="A76:A110" si="1">IF(ISBLANK(C76),"",ROW()-10)</f>
        <v/>
      </c>
      <c r="B76" s="325"/>
      <c r="C76" s="274"/>
      <c r="E76" s="73"/>
      <c r="G76"/>
      <c r="H76"/>
    </row>
    <row r="77" spans="1:10">
      <c r="A77" s="325" t="str">
        <f t="shared" si="1"/>
        <v/>
      </c>
      <c r="B77" s="325"/>
      <c r="C77" s="274"/>
      <c r="E77" s="73"/>
      <c r="G77"/>
      <c r="H77"/>
    </row>
    <row r="78" spans="1:10">
      <c r="A78" s="325" t="str">
        <f t="shared" si="1"/>
        <v/>
      </c>
      <c r="B78" s="325"/>
      <c r="C78" s="274"/>
      <c r="E78" s="73"/>
      <c r="G78"/>
      <c r="H78"/>
    </row>
    <row r="79" spans="1:10">
      <c r="A79" s="325" t="str">
        <f t="shared" si="1"/>
        <v/>
      </c>
      <c r="B79" s="325"/>
      <c r="C79" s="274"/>
      <c r="E79" s="73"/>
      <c r="I79" s="97"/>
      <c r="J79" s="325"/>
    </row>
    <row r="80" spans="1:10">
      <c r="A80" s="325" t="str">
        <f t="shared" si="1"/>
        <v/>
      </c>
      <c r="B80" s="325"/>
      <c r="C80" s="274"/>
      <c r="E80" s="73"/>
      <c r="I80" s="97"/>
      <c r="J80" s="325"/>
    </row>
    <row r="81" spans="1:5">
      <c r="A81" s="325" t="str">
        <f t="shared" si="1"/>
        <v/>
      </c>
      <c r="B81" s="325"/>
      <c r="C81" s="274"/>
      <c r="E81" s="73"/>
    </row>
    <row r="82" spans="1:5">
      <c r="A82" s="325" t="str">
        <f t="shared" si="1"/>
        <v/>
      </c>
      <c r="B82" s="325"/>
      <c r="C82" s="274"/>
      <c r="E82" s="73"/>
    </row>
    <row r="83" spans="1:5">
      <c r="A83" s="325" t="str">
        <f t="shared" si="1"/>
        <v/>
      </c>
      <c r="B83" s="325"/>
      <c r="C83" s="274"/>
      <c r="E83" s="73"/>
    </row>
    <row r="84" spans="1:5">
      <c r="A84" s="325" t="str">
        <f t="shared" si="1"/>
        <v/>
      </c>
      <c r="B84" s="325"/>
      <c r="C84" s="274"/>
      <c r="E84" s="73"/>
    </row>
    <row r="85" spans="1:5">
      <c r="A85" s="325" t="str">
        <f t="shared" si="1"/>
        <v/>
      </c>
      <c r="B85" s="325"/>
      <c r="C85" s="274"/>
      <c r="E85" s="73"/>
    </row>
    <row r="86" spans="1:5">
      <c r="A86" s="325" t="str">
        <f t="shared" si="1"/>
        <v/>
      </c>
      <c r="B86" s="325"/>
      <c r="C86" s="274"/>
      <c r="E86" s="73"/>
    </row>
    <row r="87" spans="1:5">
      <c r="A87" s="325" t="str">
        <f t="shared" si="1"/>
        <v/>
      </c>
      <c r="B87" s="325"/>
      <c r="C87" s="274"/>
      <c r="E87" s="73"/>
    </row>
    <row r="88" spans="1:5">
      <c r="A88" s="325" t="str">
        <f t="shared" si="1"/>
        <v/>
      </c>
      <c r="B88" s="325"/>
      <c r="C88" s="274"/>
      <c r="E88" s="73"/>
    </row>
    <row r="89" spans="1:5">
      <c r="A89" s="325" t="str">
        <f t="shared" si="1"/>
        <v/>
      </c>
      <c r="B89" s="325"/>
      <c r="C89" s="274"/>
      <c r="E89" s="73"/>
    </row>
    <row r="90" spans="1:5">
      <c r="A90" s="325" t="str">
        <f t="shared" si="1"/>
        <v/>
      </c>
      <c r="B90" s="325"/>
      <c r="C90" s="274"/>
      <c r="E90" s="73"/>
    </row>
    <row r="91" spans="1:5">
      <c r="A91" s="325" t="str">
        <f t="shared" si="1"/>
        <v/>
      </c>
      <c r="B91" s="325"/>
      <c r="C91" s="274"/>
      <c r="E91" s="73"/>
    </row>
    <row r="92" spans="1:5">
      <c r="A92" s="325" t="str">
        <f t="shared" si="1"/>
        <v/>
      </c>
      <c r="B92" s="325"/>
      <c r="C92" s="274"/>
      <c r="E92" s="73"/>
    </row>
    <row r="93" spans="1:5">
      <c r="A93" s="325" t="str">
        <f t="shared" si="1"/>
        <v/>
      </c>
      <c r="B93" s="325"/>
      <c r="C93" s="274"/>
      <c r="E93" s="73"/>
    </row>
    <row r="94" spans="1:5">
      <c r="A94" s="325" t="str">
        <f t="shared" si="1"/>
        <v/>
      </c>
      <c r="B94" s="325"/>
      <c r="C94" s="274"/>
      <c r="E94" s="73"/>
    </row>
    <row r="95" spans="1:5">
      <c r="A95" s="325" t="str">
        <f t="shared" si="1"/>
        <v/>
      </c>
      <c r="B95" s="325"/>
      <c r="C95" s="274"/>
      <c r="E95" s="73"/>
    </row>
    <row r="96" spans="1:5">
      <c r="A96" s="325" t="str">
        <f t="shared" si="1"/>
        <v/>
      </c>
      <c r="B96" s="325"/>
      <c r="C96" s="274"/>
      <c r="E96" s="73"/>
    </row>
    <row r="97" spans="1:5">
      <c r="A97" s="325" t="str">
        <f t="shared" si="1"/>
        <v/>
      </c>
      <c r="B97" s="325"/>
      <c r="C97" s="274"/>
      <c r="E97" s="73"/>
    </row>
    <row r="98" spans="1:5">
      <c r="A98" s="325" t="str">
        <f t="shared" si="1"/>
        <v/>
      </c>
      <c r="B98" s="325"/>
      <c r="C98" s="274"/>
      <c r="E98" s="73"/>
    </row>
    <row r="99" spans="1:5">
      <c r="A99" s="325" t="str">
        <f t="shared" si="1"/>
        <v/>
      </c>
      <c r="B99" s="325"/>
      <c r="C99" s="274"/>
      <c r="E99" s="73"/>
    </row>
    <row r="100" spans="1:5">
      <c r="A100" s="325" t="str">
        <f t="shared" si="1"/>
        <v/>
      </c>
      <c r="B100" s="325"/>
      <c r="C100" s="274"/>
      <c r="E100" s="73"/>
    </row>
    <row r="101" spans="1:5">
      <c r="A101" s="325" t="str">
        <f t="shared" si="1"/>
        <v/>
      </c>
      <c r="B101" s="325"/>
      <c r="C101" s="274"/>
      <c r="E101" s="73"/>
    </row>
    <row r="102" spans="1:5">
      <c r="A102" s="325" t="str">
        <f t="shared" si="1"/>
        <v/>
      </c>
      <c r="B102" s="325"/>
      <c r="C102" s="274"/>
      <c r="E102" s="73"/>
    </row>
    <row r="103" spans="1:5">
      <c r="A103" s="325" t="str">
        <f t="shared" si="1"/>
        <v/>
      </c>
      <c r="B103" s="325"/>
      <c r="C103" s="274"/>
      <c r="E103" s="73"/>
    </row>
    <row r="104" spans="1:5">
      <c r="A104" s="325" t="str">
        <f t="shared" si="1"/>
        <v/>
      </c>
      <c r="B104" s="325"/>
      <c r="C104" s="274"/>
      <c r="E104" s="73"/>
    </row>
    <row r="105" spans="1:5">
      <c r="A105" s="325" t="str">
        <f t="shared" si="1"/>
        <v/>
      </c>
      <c r="B105" s="325"/>
      <c r="C105" s="274"/>
      <c r="E105" s="73"/>
    </row>
    <row r="106" spans="1:5">
      <c r="A106" s="325" t="str">
        <f t="shared" si="1"/>
        <v/>
      </c>
      <c r="B106" s="325"/>
      <c r="C106" s="274"/>
      <c r="E106" s="73"/>
    </row>
    <row r="107" spans="1:5">
      <c r="A107" s="325" t="str">
        <f t="shared" si="1"/>
        <v/>
      </c>
      <c r="B107" s="325"/>
      <c r="C107" s="274"/>
      <c r="E107" s="73"/>
    </row>
    <row r="108" spans="1:5">
      <c r="A108" s="325" t="str">
        <f t="shared" si="1"/>
        <v/>
      </c>
      <c r="B108" s="325"/>
      <c r="C108" s="274"/>
      <c r="E108" s="73"/>
    </row>
    <row r="109" spans="1:5">
      <c r="A109" s="325" t="str">
        <f t="shared" si="1"/>
        <v/>
      </c>
      <c r="B109" s="325"/>
      <c r="C109" s="274"/>
      <c r="E109" s="73"/>
    </row>
    <row r="110" spans="1:5">
      <c r="A110" s="325" t="str">
        <f t="shared" si="1"/>
        <v/>
      </c>
      <c r="B110" s="325"/>
      <c r="C110" s="275"/>
      <c r="D110" s="78"/>
      <c r="E110" s="79"/>
    </row>
  </sheetData>
  <conditionalFormatting sqref="A11:E110">
    <cfRule type="expression" dxfId="884" priority="1">
      <formula>ROW()/2-INT(ROW()/2)=0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10"/>
  <sheetViews>
    <sheetView workbookViewId="0">
      <selection activeCell="C8" sqref="C8:D8"/>
    </sheetView>
  </sheetViews>
  <sheetFormatPr defaultRowHeight="15"/>
  <cols>
    <col min="1" max="1" width="4.140625" customWidth="1"/>
    <col min="2" max="2" width="12.42578125" customWidth="1"/>
    <col min="3" max="3" width="21.42578125" customWidth="1"/>
    <col min="4" max="4" width="13.85546875" style="48" customWidth="1"/>
    <col min="5" max="5" width="5.85546875" style="48" customWidth="1"/>
    <col min="6" max="6" width="6.7109375" style="48" customWidth="1"/>
    <col min="7" max="7" width="5.7109375" style="48" customWidth="1"/>
    <col min="8" max="8" width="7.140625" customWidth="1"/>
    <col min="9" max="9" width="4.7109375" customWidth="1"/>
    <col min="10" max="10" width="5.7109375" style="48" customWidth="1"/>
    <col min="11" max="11" width="7.7109375" customWidth="1"/>
    <col min="12" max="13" width="6.42578125" customWidth="1"/>
    <col min="14" max="14" width="5.42578125" customWidth="1"/>
    <col min="15" max="15" width="4.85546875" customWidth="1"/>
    <col min="16" max="16" width="7.28515625" style="97" customWidth="1"/>
    <col min="17" max="17" width="0" style="97" hidden="1" customWidth="1"/>
    <col min="18" max="18" width="19" customWidth="1"/>
    <col min="19" max="19" width="9.85546875" customWidth="1"/>
    <col min="20" max="20" width="11.7109375"/>
    <col min="21" max="21" width="6.42578125" customWidth="1"/>
    <col min="22" max="22" width="5.140625" customWidth="1"/>
    <col min="23" max="24" width="6.42578125" customWidth="1"/>
    <col min="25" max="25" width="5" customWidth="1"/>
    <col min="26" max="27" width="6.42578125" customWidth="1"/>
    <col min="28" max="28" width="5.140625" style="107" customWidth="1"/>
    <col min="29" max="29" width="6.42578125" customWidth="1"/>
    <col min="30" max="30" width="5.85546875" customWidth="1"/>
    <col min="31" max="31" width="11.7109375"/>
    <col min="32" max="32" width="6.7109375" customWidth="1"/>
    <col min="33" max="33" width="12.42578125" customWidth="1"/>
    <col min="34" max="34" width="19" customWidth="1"/>
    <col min="35" max="35" width="11.7109375"/>
    <col min="36" max="36" width="7.7109375" customWidth="1"/>
    <col min="37" max="38" width="11.7109375"/>
    <col min="39" max="44" width="4.28515625" style="48" customWidth="1"/>
  </cols>
  <sheetData>
    <row r="1" spans="1:44">
      <c r="P1" s="84" t="s">
        <v>62</v>
      </c>
      <c r="Q1" s="84"/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85"/>
      <c r="AD1" s="85"/>
      <c r="AE1" s="85"/>
      <c r="AF1" s="85"/>
      <c r="AG1" s="85"/>
      <c r="AH1" s="85"/>
      <c r="AI1" s="85"/>
    </row>
    <row r="2" spans="1:44" ht="15.75" thickBot="1">
      <c r="P2" s="87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88"/>
      <c r="AD2" s="88"/>
      <c r="AE2" s="88"/>
      <c r="AF2" s="88"/>
      <c r="AG2" s="88"/>
      <c r="AH2" s="88"/>
      <c r="AI2" s="88"/>
      <c r="AJ2" s="88"/>
      <c r="AK2" s="68"/>
      <c r="AL2" s="68"/>
      <c r="AM2" s="57"/>
      <c r="AN2" s="57"/>
      <c r="AO2" s="57"/>
      <c r="AP2" s="57"/>
      <c r="AQ2" s="57"/>
      <c r="AR2" s="57"/>
    </row>
    <row r="3" spans="1:44" ht="15.75">
      <c r="P3" s="90" t="s">
        <v>63</v>
      </c>
      <c r="Q3" s="91"/>
      <c r="R3" s="91"/>
      <c r="S3" s="91"/>
      <c r="U3" s="92" t="s">
        <v>64</v>
      </c>
      <c r="V3" s="93"/>
      <c r="W3" s="94"/>
      <c r="X3" s="94">
        <v>1</v>
      </c>
      <c r="Y3" s="94"/>
      <c r="Z3" s="94">
        <v>2</v>
      </c>
      <c r="AA3" s="94"/>
      <c r="AB3" s="95"/>
      <c r="AF3" s="90" t="s">
        <v>65</v>
      </c>
      <c r="AG3" s="90"/>
      <c r="AH3" s="90"/>
      <c r="AI3" s="90"/>
      <c r="AM3" s="96">
        <v>3</v>
      </c>
    </row>
    <row r="4" spans="1:44" ht="16.5" thickBot="1">
      <c r="R4" s="97"/>
      <c r="S4" s="48"/>
      <c r="U4" s="98" t="s">
        <v>66</v>
      </c>
      <c r="V4" s="99">
        <v>1</v>
      </c>
      <c r="W4" s="100">
        <v>2</v>
      </c>
      <c r="X4" s="101">
        <v>3</v>
      </c>
      <c r="Y4" s="102">
        <v>4</v>
      </c>
      <c r="Z4" s="103">
        <v>5</v>
      </c>
      <c r="AA4" s="104">
        <v>6</v>
      </c>
      <c r="AB4" s="105">
        <v>7</v>
      </c>
      <c r="AM4" s="106">
        <v>5</v>
      </c>
    </row>
    <row r="5" spans="1:44">
      <c r="P5"/>
      <c r="Q5"/>
      <c r="R5" s="97"/>
      <c r="S5" s="48"/>
      <c r="V5" s="97"/>
      <c r="W5" s="48"/>
    </row>
    <row r="6" spans="1:44" ht="15.75" thickBot="1">
      <c r="B6" s="45" t="s">
        <v>32</v>
      </c>
      <c r="C6" s="424" t="s">
        <v>33</v>
      </c>
      <c r="D6" s="424"/>
      <c r="E6" s="424"/>
      <c r="F6" s="424"/>
      <c r="G6" s="424"/>
      <c r="H6" s="424"/>
      <c r="I6" s="46"/>
      <c r="J6" s="46"/>
      <c r="K6" s="46"/>
      <c r="P6"/>
      <c r="Q6"/>
      <c r="R6" s="97"/>
      <c r="S6" s="48"/>
      <c r="V6" s="108"/>
      <c r="W6" s="48"/>
      <c r="Y6" s="108"/>
      <c r="AB6" s="108"/>
    </row>
    <row r="7" spans="1:44" ht="15.75" thickBot="1">
      <c r="B7" s="45" t="s">
        <v>34</v>
      </c>
      <c r="C7" s="47">
        <v>41482</v>
      </c>
      <c r="G7"/>
      <c r="I7" s="48"/>
      <c r="J7"/>
      <c r="P7" s="109" t="s">
        <v>67</v>
      </c>
      <c r="Q7" s="110"/>
      <c r="R7" s="97"/>
      <c r="S7" s="48"/>
      <c r="U7" s="111" t="s">
        <v>42</v>
      </c>
      <c r="V7" s="112" t="s">
        <v>43</v>
      </c>
      <c r="W7" s="112" t="s">
        <v>68</v>
      </c>
      <c r="X7" s="113" t="s">
        <v>45</v>
      </c>
      <c r="Y7" s="112" t="s">
        <v>43</v>
      </c>
      <c r="Z7" s="112" t="s">
        <v>69</v>
      </c>
      <c r="AA7" s="113" t="s">
        <v>70</v>
      </c>
      <c r="AB7" s="112" t="s">
        <v>43</v>
      </c>
      <c r="AC7" s="114" t="s">
        <v>71</v>
      </c>
      <c r="AD7" s="115" t="s">
        <v>72</v>
      </c>
      <c r="AM7" s="116">
        <v>0</v>
      </c>
      <c r="AN7" s="117">
        <v>0</v>
      </c>
      <c r="AO7" s="118">
        <v>0</v>
      </c>
    </row>
    <row r="8" spans="1:44">
      <c r="B8" s="49" t="s">
        <v>35</v>
      </c>
      <c r="C8" s="425" t="s">
        <v>36</v>
      </c>
      <c r="D8" s="425"/>
      <c r="G8"/>
      <c r="I8" s="48"/>
      <c r="J8"/>
      <c r="P8" s="119">
        <v>1</v>
      </c>
      <c r="Q8" s="120">
        <v>21511001014</v>
      </c>
      <c r="R8" s="120" t="s">
        <v>49</v>
      </c>
      <c r="S8" s="121" t="s">
        <v>16</v>
      </c>
      <c r="T8" s="122"/>
      <c r="U8" s="123">
        <v>6.19</v>
      </c>
      <c r="V8" s="124">
        <v>0</v>
      </c>
      <c r="W8" s="123">
        <v>6.19</v>
      </c>
      <c r="X8" s="123">
        <v>6.32</v>
      </c>
      <c r="Y8" s="124">
        <v>0</v>
      </c>
      <c r="Z8" s="123">
        <v>6.32</v>
      </c>
      <c r="AA8" s="123"/>
      <c r="AB8" s="124"/>
      <c r="AC8" s="123">
        <v>0</v>
      </c>
      <c r="AD8" s="125">
        <v>2</v>
      </c>
      <c r="AH8" s="97"/>
      <c r="AI8" s="48"/>
      <c r="AM8" s="116">
        <v>3</v>
      </c>
      <c r="AN8" s="117">
        <v>5</v>
      </c>
      <c r="AO8" s="118">
        <v>3</v>
      </c>
      <c r="AP8" s="117">
        <v>1</v>
      </c>
      <c r="AQ8" s="117">
        <v>1</v>
      </c>
      <c r="AR8" s="118">
        <v>0</v>
      </c>
    </row>
    <row r="9" spans="1:44" ht="15.75" thickBot="1">
      <c r="B9" s="49" t="s">
        <v>37</v>
      </c>
      <c r="C9" s="48"/>
      <c r="G9"/>
      <c r="I9" s="48"/>
      <c r="J9"/>
      <c r="P9" s="80">
        <v>8</v>
      </c>
      <c r="Q9" s="126">
        <v>21511101895</v>
      </c>
      <c r="R9" s="126" t="s">
        <v>54</v>
      </c>
      <c r="S9" s="79" t="s">
        <v>16</v>
      </c>
      <c r="T9" s="122"/>
      <c r="U9" s="123">
        <v>100</v>
      </c>
      <c r="V9" s="124"/>
      <c r="W9" s="123">
        <v>100</v>
      </c>
      <c r="X9" s="123">
        <v>100</v>
      </c>
      <c r="Y9" s="124"/>
      <c r="Z9" s="123">
        <v>100</v>
      </c>
      <c r="AA9" s="123"/>
      <c r="AB9" s="124"/>
      <c r="AC9" s="123">
        <v>0</v>
      </c>
      <c r="AD9" s="127">
        <v>0</v>
      </c>
      <c r="AF9" s="110" t="s">
        <v>67</v>
      </c>
      <c r="AG9" s="110"/>
      <c r="AH9" s="97"/>
      <c r="AI9" s="48"/>
      <c r="AM9" s="128">
        <v>5</v>
      </c>
      <c r="AN9" s="129">
        <v>3</v>
      </c>
      <c r="AO9" s="130">
        <v>5</v>
      </c>
      <c r="AP9" s="129">
        <v>0</v>
      </c>
      <c r="AQ9" s="129">
        <v>0</v>
      </c>
      <c r="AR9" s="130">
        <v>0</v>
      </c>
    </row>
    <row r="10" spans="1:44" ht="15.75" thickBot="1">
      <c r="B10" s="50" t="s">
        <v>38</v>
      </c>
      <c r="C10" s="50" t="s">
        <v>39</v>
      </c>
      <c r="D10" s="51" t="s">
        <v>40</v>
      </c>
      <c r="E10" s="52" t="s">
        <v>41</v>
      </c>
      <c r="F10" s="53" t="s">
        <v>42</v>
      </c>
      <c r="G10" s="51" t="s">
        <v>43</v>
      </c>
      <c r="H10" s="52" t="s">
        <v>44</v>
      </c>
      <c r="I10" s="51" t="s">
        <v>45</v>
      </c>
      <c r="J10" s="51" t="s">
        <v>43</v>
      </c>
      <c r="K10" s="51" t="s">
        <v>46</v>
      </c>
      <c r="L10" s="52" t="s">
        <v>47</v>
      </c>
      <c r="M10" s="54" t="s">
        <v>48</v>
      </c>
      <c r="P10" s="48"/>
      <c r="R10" s="97"/>
      <c r="S10" s="48"/>
      <c r="U10" s="131"/>
      <c r="V10" s="132"/>
      <c r="W10" s="133"/>
      <c r="X10" s="131"/>
      <c r="Y10" s="132" t="s">
        <v>30</v>
      </c>
      <c r="Z10" s="131"/>
      <c r="AA10" s="131"/>
      <c r="AB10" s="132"/>
      <c r="AC10" s="131"/>
      <c r="AF10" s="134" t="s">
        <v>73</v>
      </c>
      <c r="AG10" s="120">
        <v>21511001014</v>
      </c>
      <c r="AH10" s="120" t="s">
        <v>49</v>
      </c>
      <c r="AI10" s="121" t="s">
        <v>16</v>
      </c>
    </row>
    <row r="11" spans="1:44" ht="15.75" thickBot="1">
      <c r="A11" s="55">
        <v>1</v>
      </c>
      <c r="B11" s="56">
        <v>21511001014</v>
      </c>
      <c r="C11" s="56" t="s">
        <v>49</v>
      </c>
      <c r="D11" s="57" t="s">
        <v>16</v>
      </c>
      <c r="E11" s="58">
        <v>1</v>
      </c>
      <c r="F11" s="59">
        <v>4.95</v>
      </c>
      <c r="G11" s="57">
        <v>0</v>
      </c>
      <c r="H11" s="60">
        <f t="shared" ref="H11:H74" si="0">IF(ISBLANK(F11),100,F11+G11*0.2)</f>
        <v>4.95</v>
      </c>
      <c r="I11" s="61">
        <v>5.0229999999999997</v>
      </c>
      <c r="J11" s="57">
        <v>2</v>
      </c>
      <c r="K11" s="62">
        <f t="shared" ref="K11:K74" si="1">IF(ISBLANK(I11),100,I11+J11*0.2)</f>
        <v>5.423</v>
      </c>
      <c r="L11" s="63">
        <f t="shared" ref="L11:L74" si="2">MIN(H11,K11)</f>
        <v>4.95</v>
      </c>
      <c r="M11" s="64">
        <f t="shared" ref="M11:M74" si="3">MAX(H11,K11)</f>
        <v>5.423</v>
      </c>
      <c r="P11" s="109" t="s">
        <v>74</v>
      </c>
      <c r="R11" s="97"/>
      <c r="S11" s="48"/>
      <c r="U11" s="111" t="s">
        <v>42</v>
      </c>
      <c r="V11" s="112" t="s">
        <v>43</v>
      </c>
      <c r="W11" s="112" t="s">
        <v>68</v>
      </c>
      <c r="X11" s="113" t="s">
        <v>45</v>
      </c>
      <c r="Y11" s="112" t="s">
        <v>43</v>
      </c>
      <c r="Z11" s="112" t="s">
        <v>69</v>
      </c>
      <c r="AA11" s="113" t="s">
        <v>70</v>
      </c>
      <c r="AB11" s="112" t="s">
        <v>43</v>
      </c>
      <c r="AC11" s="114" t="s">
        <v>71</v>
      </c>
      <c r="AD11" s="115" t="s">
        <v>72</v>
      </c>
      <c r="AF11" s="77" t="s">
        <v>75</v>
      </c>
      <c r="AG11" s="126">
        <v>21511001007</v>
      </c>
      <c r="AH11" s="126" t="s">
        <v>28</v>
      </c>
      <c r="AI11" s="79" t="s">
        <v>16</v>
      </c>
      <c r="AM11" s="116">
        <v>0</v>
      </c>
      <c r="AN11" s="117">
        <v>1</v>
      </c>
      <c r="AO11" s="118">
        <v>0</v>
      </c>
    </row>
    <row r="12" spans="1:44">
      <c r="A12" s="55">
        <v>2</v>
      </c>
      <c r="B12" s="65">
        <v>21511102207</v>
      </c>
      <c r="C12" s="65" t="s">
        <v>50</v>
      </c>
      <c r="D12" s="66" t="s">
        <v>21</v>
      </c>
      <c r="E12" s="58">
        <v>2</v>
      </c>
      <c r="F12" s="59">
        <v>5.52</v>
      </c>
      <c r="G12" s="66">
        <v>1</v>
      </c>
      <c r="H12" s="60">
        <f t="shared" si="0"/>
        <v>5.72</v>
      </c>
      <c r="I12" s="61">
        <v>5.54</v>
      </c>
      <c r="J12" s="66">
        <v>0</v>
      </c>
      <c r="K12" s="62">
        <f t="shared" si="1"/>
        <v>5.54</v>
      </c>
      <c r="L12" s="56">
        <f t="shared" si="2"/>
        <v>5.54</v>
      </c>
      <c r="M12" s="64">
        <f t="shared" si="3"/>
        <v>5.72</v>
      </c>
      <c r="P12" s="119">
        <v>4</v>
      </c>
      <c r="Q12" s="120">
        <v>21511001007</v>
      </c>
      <c r="R12" s="120" t="s">
        <v>28</v>
      </c>
      <c r="S12" s="121" t="s">
        <v>16</v>
      </c>
      <c r="T12" s="122"/>
      <c r="U12" s="123">
        <v>6.5129999999999999</v>
      </c>
      <c r="V12" s="124">
        <v>2</v>
      </c>
      <c r="W12" s="123">
        <v>6.9130000000000003</v>
      </c>
      <c r="X12" s="123">
        <v>6.21</v>
      </c>
      <c r="Y12" s="124">
        <v>0</v>
      </c>
      <c r="Z12" s="123">
        <v>6.21</v>
      </c>
      <c r="AA12" s="123"/>
      <c r="AB12" s="124"/>
      <c r="AC12" s="123">
        <v>0</v>
      </c>
      <c r="AD12" s="125">
        <v>2</v>
      </c>
      <c r="AM12" s="116">
        <v>3</v>
      </c>
      <c r="AN12" s="117">
        <v>3</v>
      </c>
      <c r="AO12" s="118">
        <v>5</v>
      </c>
      <c r="AP12" s="117">
        <v>1</v>
      </c>
      <c r="AQ12" s="117">
        <v>1</v>
      </c>
      <c r="AR12" s="118">
        <v>0</v>
      </c>
    </row>
    <row r="13" spans="1:44" ht="15.75" thickBot="1">
      <c r="A13" s="55">
        <v>3</v>
      </c>
      <c r="B13" s="65">
        <v>21511303285</v>
      </c>
      <c r="C13" s="65" t="s">
        <v>25</v>
      </c>
      <c r="D13" s="57" t="s">
        <v>16</v>
      </c>
      <c r="E13" s="58">
        <v>10</v>
      </c>
      <c r="F13" s="59">
        <v>5.34</v>
      </c>
      <c r="G13" s="57">
        <v>1</v>
      </c>
      <c r="H13" s="60">
        <f t="shared" si="0"/>
        <v>5.54</v>
      </c>
      <c r="I13" s="61">
        <v>100</v>
      </c>
      <c r="J13" s="57"/>
      <c r="K13" s="62">
        <f t="shared" si="1"/>
        <v>100</v>
      </c>
      <c r="L13" s="56">
        <f t="shared" si="2"/>
        <v>5.54</v>
      </c>
      <c r="M13" s="64">
        <f t="shared" si="3"/>
        <v>100</v>
      </c>
      <c r="P13" s="80">
        <v>5</v>
      </c>
      <c r="Q13" s="126">
        <v>21511101833</v>
      </c>
      <c r="R13" s="126" t="s">
        <v>51</v>
      </c>
      <c r="S13" s="79" t="s">
        <v>16</v>
      </c>
      <c r="T13" s="122"/>
      <c r="U13" s="123">
        <v>6.3140000000000001</v>
      </c>
      <c r="V13" s="124">
        <v>3</v>
      </c>
      <c r="W13" s="123">
        <v>6.9139999999999997</v>
      </c>
      <c r="X13" s="123">
        <v>100</v>
      </c>
      <c r="Y13" s="124"/>
      <c r="Z13" s="123">
        <v>100</v>
      </c>
      <c r="AA13" s="123"/>
      <c r="AB13" s="124"/>
      <c r="AC13" s="123">
        <v>0</v>
      </c>
      <c r="AD13" s="127">
        <v>0</v>
      </c>
      <c r="AH13" s="97"/>
      <c r="AI13" s="48"/>
      <c r="AM13" s="128">
        <v>5</v>
      </c>
      <c r="AN13" s="129">
        <v>5</v>
      </c>
      <c r="AO13" s="130">
        <v>3</v>
      </c>
      <c r="AP13" s="129">
        <v>0</v>
      </c>
      <c r="AQ13" s="129">
        <v>0</v>
      </c>
      <c r="AR13" s="130">
        <v>0</v>
      </c>
    </row>
    <row r="14" spans="1:44" ht="15.75" thickBot="1">
      <c r="A14" s="55">
        <v>4</v>
      </c>
      <c r="B14" s="65">
        <v>21511001007</v>
      </c>
      <c r="C14" s="65" t="s">
        <v>28</v>
      </c>
      <c r="D14" s="66" t="s">
        <v>16</v>
      </c>
      <c r="E14" s="58">
        <v>9</v>
      </c>
      <c r="F14" s="59">
        <v>100</v>
      </c>
      <c r="G14" s="66"/>
      <c r="H14" s="60">
        <f t="shared" si="0"/>
        <v>100</v>
      </c>
      <c r="I14" s="46">
        <v>5.38</v>
      </c>
      <c r="J14" s="66">
        <v>1</v>
      </c>
      <c r="K14" s="62">
        <f t="shared" si="1"/>
        <v>5.58</v>
      </c>
      <c r="L14" s="56">
        <f t="shared" si="2"/>
        <v>5.58</v>
      </c>
      <c r="M14" s="64">
        <f t="shared" si="3"/>
        <v>100</v>
      </c>
      <c r="P14" s="135"/>
      <c r="Q14" s="136"/>
      <c r="R14" s="136"/>
      <c r="S14" s="124"/>
      <c r="U14" s="131"/>
      <c r="V14" s="132"/>
      <c r="W14" s="133"/>
      <c r="X14" s="131"/>
      <c r="Y14" s="132"/>
      <c r="Z14" s="131"/>
      <c r="AA14" s="131"/>
      <c r="AB14" s="132"/>
      <c r="AC14" s="131"/>
      <c r="AH14" s="97"/>
      <c r="AI14" s="48"/>
    </row>
    <row r="15" spans="1:44" ht="15.75" thickBot="1">
      <c r="A15" s="55">
        <v>5</v>
      </c>
      <c r="B15" s="65">
        <v>21511101833</v>
      </c>
      <c r="C15" s="65" t="s">
        <v>51</v>
      </c>
      <c r="D15" s="66" t="s">
        <v>16</v>
      </c>
      <c r="E15" s="58">
        <v>15</v>
      </c>
      <c r="F15" s="59">
        <v>5.72</v>
      </c>
      <c r="G15" s="66">
        <v>1</v>
      </c>
      <c r="H15" s="60">
        <f t="shared" si="0"/>
        <v>5.92</v>
      </c>
      <c r="I15" s="61">
        <v>5.33</v>
      </c>
      <c r="J15" s="66">
        <v>4</v>
      </c>
      <c r="K15" s="62">
        <f t="shared" si="1"/>
        <v>6.13</v>
      </c>
      <c r="L15" s="56">
        <f t="shared" si="2"/>
        <v>5.92</v>
      </c>
      <c r="M15" s="64">
        <f t="shared" si="3"/>
        <v>6.13</v>
      </c>
      <c r="P15" s="109" t="s">
        <v>76</v>
      </c>
      <c r="R15" s="97"/>
      <c r="S15" s="48"/>
      <c r="U15" s="111" t="s">
        <v>42</v>
      </c>
      <c r="V15" s="112" t="s">
        <v>43</v>
      </c>
      <c r="W15" s="112" t="s">
        <v>68</v>
      </c>
      <c r="X15" s="113" t="s">
        <v>45</v>
      </c>
      <c r="Y15" s="112" t="s">
        <v>43</v>
      </c>
      <c r="Z15" s="112" t="s">
        <v>69</v>
      </c>
      <c r="AA15" s="113" t="s">
        <v>70</v>
      </c>
      <c r="AB15" s="112" t="s">
        <v>43</v>
      </c>
      <c r="AC15" s="114" t="s">
        <v>71</v>
      </c>
      <c r="AD15" s="115" t="s">
        <v>72</v>
      </c>
      <c r="AH15" s="97"/>
      <c r="AI15" s="48"/>
      <c r="AM15" s="116">
        <v>0</v>
      </c>
      <c r="AN15" s="117">
        <v>0</v>
      </c>
      <c r="AO15" s="118">
        <v>0</v>
      </c>
    </row>
    <row r="16" spans="1:44">
      <c r="A16" s="55">
        <v>6</v>
      </c>
      <c r="B16" s="56">
        <v>21511001011</v>
      </c>
      <c r="C16" s="56" t="s">
        <v>52</v>
      </c>
      <c r="D16" s="57" t="s">
        <v>16</v>
      </c>
      <c r="E16" s="58">
        <v>14</v>
      </c>
      <c r="F16" s="59">
        <v>5.65</v>
      </c>
      <c r="G16" s="57">
        <v>2</v>
      </c>
      <c r="H16" s="60">
        <f t="shared" si="0"/>
        <v>6.0500000000000007</v>
      </c>
      <c r="I16" s="61">
        <v>100</v>
      </c>
      <c r="J16" s="57"/>
      <c r="K16" s="62">
        <f t="shared" si="1"/>
        <v>100</v>
      </c>
      <c r="L16" s="56">
        <f t="shared" si="2"/>
        <v>6.0500000000000007</v>
      </c>
      <c r="M16" s="64">
        <f t="shared" si="3"/>
        <v>100</v>
      </c>
      <c r="P16" s="119">
        <v>3</v>
      </c>
      <c r="Q16" s="120">
        <v>21511303285</v>
      </c>
      <c r="R16" s="120" t="s">
        <v>25</v>
      </c>
      <c r="S16" s="121" t="s">
        <v>16</v>
      </c>
      <c r="T16" s="122"/>
      <c r="U16" s="123">
        <v>6.12</v>
      </c>
      <c r="V16" s="124">
        <v>3</v>
      </c>
      <c r="W16" s="123">
        <v>6.7200000000000006</v>
      </c>
      <c r="X16" s="123">
        <v>6.15</v>
      </c>
      <c r="Y16" s="124">
        <v>4</v>
      </c>
      <c r="Z16" s="123">
        <v>6.95</v>
      </c>
      <c r="AA16" s="123">
        <v>100</v>
      </c>
      <c r="AB16" s="124"/>
      <c r="AC16" s="123">
        <v>100</v>
      </c>
      <c r="AD16" s="125">
        <v>1</v>
      </c>
      <c r="AH16" s="97"/>
      <c r="AI16" s="48"/>
      <c r="AM16" s="116">
        <v>3</v>
      </c>
      <c r="AN16" s="117">
        <v>5</v>
      </c>
      <c r="AO16" s="118">
        <v>3</v>
      </c>
      <c r="AP16" s="117">
        <v>1</v>
      </c>
      <c r="AQ16" s="117">
        <v>0</v>
      </c>
      <c r="AR16" s="118">
        <v>0</v>
      </c>
    </row>
    <row r="17" spans="1:44" ht="15.75" thickBot="1">
      <c r="A17" s="55">
        <v>7</v>
      </c>
      <c r="B17" s="65">
        <v>21511202688</v>
      </c>
      <c r="C17" s="65" t="s">
        <v>53</v>
      </c>
      <c r="D17" s="66" t="s">
        <v>16</v>
      </c>
      <c r="E17" s="58">
        <v>1000</v>
      </c>
      <c r="F17" s="59">
        <v>6.21</v>
      </c>
      <c r="G17" s="66">
        <v>1</v>
      </c>
      <c r="H17" s="60">
        <f t="shared" si="0"/>
        <v>6.41</v>
      </c>
      <c r="I17" s="61">
        <v>100</v>
      </c>
      <c r="J17" s="66"/>
      <c r="K17" s="62">
        <f t="shared" si="1"/>
        <v>100</v>
      </c>
      <c r="L17" s="56">
        <f t="shared" si="2"/>
        <v>6.41</v>
      </c>
      <c r="M17" s="64">
        <f t="shared" si="3"/>
        <v>100</v>
      </c>
      <c r="P17" s="80">
        <v>6</v>
      </c>
      <c r="Q17" s="126">
        <v>21511001011</v>
      </c>
      <c r="R17" s="126" t="s">
        <v>52</v>
      </c>
      <c r="S17" s="79" t="s">
        <v>16</v>
      </c>
      <c r="T17" s="122"/>
      <c r="U17" s="123">
        <v>100</v>
      </c>
      <c r="V17" s="124"/>
      <c r="W17" s="123">
        <v>100</v>
      </c>
      <c r="X17" s="123">
        <v>6.39</v>
      </c>
      <c r="Y17" s="124">
        <v>0</v>
      </c>
      <c r="Z17" s="123">
        <v>6.39</v>
      </c>
      <c r="AA17" s="123">
        <v>6.31</v>
      </c>
      <c r="AB17" s="124">
        <v>3</v>
      </c>
      <c r="AC17" s="123">
        <v>6.91</v>
      </c>
      <c r="AD17" s="127">
        <v>2</v>
      </c>
      <c r="AF17" s="110" t="s">
        <v>74</v>
      </c>
      <c r="AG17" s="110"/>
      <c r="AH17" s="97"/>
      <c r="AI17" s="48"/>
      <c r="AM17" s="128">
        <v>5</v>
      </c>
      <c r="AN17" s="129">
        <v>3</v>
      </c>
      <c r="AO17" s="130">
        <v>5</v>
      </c>
      <c r="AP17" s="129">
        <v>0</v>
      </c>
      <c r="AQ17" s="129">
        <v>1</v>
      </c>
      <c r="AR17" s="130">
        <v>1</v>
      </c>
    </row>
    <row r="18" spans="1:44" ht="15.75" thickBot="1">
      <c r="A18" s="55">
        <v>8</v>
      </c>
      <c r="B18" s="56">
        <v>21511101895</v>
      </c>
      <c r="C18" s="56" t="s">
        <v>54</v>
      </c>
      <c r="D18" s="57" t="s">
        <v>16</v>
      </c>
      <c r="E18" s="58">
        <v>6</v>
      </c>
      <c r="F18" s="59">
        <v>6.14</v>
      </c>
      <c r="G18" s="57">
        <v>2</v>
      </c>
      <c r="H18" s="60">
        <f t="shared" si="0"/>
        <v>6.54</v>
      </c>
      <c r="I18" s="61">
        <v>5.87</v>
      </c>
      <c r="J18" s="57">
        <v>3</v>
      </c>
      <c r="K18" s="62">
        <f t="shared" si="1"/>
        <v>6.4700000000000006</v>
      </c>
      <c r="L18" s="56">
        <f t="shared" si="2"/>
        <v>6.4700000000000006</v>
      </c>
      <c r="M18" s="64">
        <f t="shared" si="3"/>
        <v>6.54</v>
      </c>
      <c r="P18" s="48"/>
      <c r="R18" s="97"/>
      <c r="S18" s="48"/>
      <c r="U18" s="131"/>
      <c r="V18" s="132"/>
      <c r="W18" s="133"/>
      <c r="X18" s="131"/>
      <c r="Y18" s="132"/>
      <c r="Z18" s="131"/>
      <c r="AA18" s="131"/>
      <c r="AB18" s="132"/>
      <c r="AC18" s="131"/>
      <c r="AF18" s="134" t="s">
        <v>77</v>
      </c>
      <c r="AG18" s="120">
        <v>21511001011</v>
      </c>
      <c r="AH18" s="120" t="s">
        <v>52</v>
      </c>
      <c r="AI18" s="121" t="s">
        <v>16</v>
      </c>
    </row>
    <row r="19" spans="1:44" ht="15.75" thickBot="1">
      <c r="A19" s="67">
        <v>9</v>
      </c>
      <c r="B19" s="65" t="s">
        <v>26</v>
      </c>
      <c r="C19" s="65" t="s">
        <v>27</v>
      </c>
      <c r="D19" s="66" t="s">
        <v>16</v>
      </c>
      <c r="E19" s="58">
        <v>11</v>
      </c>
      <c r="F19" s="59">
        <v>100</v>
      </c>
      <c r="G19" s="66"/>
      <c r="H19" s="60">
        <f t="shared" si="0"/>
        <v>100</v>
      </c>
      <c r="I19" s="68">
        <v>6.31</v>
      </c>
      <c r="J19" s="66">
        <v>1</v>
      </c>
      <c r="K19" s="62">
        <f t="shared" si="1"/>
        <v>6.51</v>
      </c>
      <c r="L19" s="56">
        <f t="shared" si="2"/>
        <v>6.51</v>
      </c>
      <c r="M19" s="64">
        <f t="shared" si="3"/>
        <v>100</v>
      </c>
      <c r="P19" s="109" t="s">
        <v>78</v>
      </c>
      <c r="R19" s="97"/>
      <c r="S19" s="48"/>
      <c r="U19" s="111" t="s">
        <v>42</v>
      </c>
      <c r="V19" s="112" t="s">
        <v>43</v>
      </c>
      <c r="W19" s="112" t="s">
        <v>68</v>
      </c>
      <c r="X19" s="113" t="s">
        <v>45</v>
      </c>
      <c r="Y19" s="112" t="s">
        <v>43</v>
      </c>
      <c r="Z19" s="112" t="s">
        <v>69</v>
      </c>
      <c r="AA19" s="113" t="s">
        <v>70</v>
      </c>
      <c r="AB19" s="112" t="s">
        <v>43</v>
      </c>
      <c r="AC19" s="114" t="s">
        <v>71</v>
      </c>
      <c r="AD19" s="115" t="s">
        <v>72</v>
      </c>
      <c r="AF19" s="77" t="s">
        <v>79</v>
      </c>
      <c r="AG19" s="126">
        <v>21511102207</v>
      </c>
      <c r="AH19" s="126" t="s">
        <v>50</v>
      </c>
      <c r="AI19" s="79" t="s">
        <v>21</v>
      </c>
      <c r="AM19" s="116">
        <v>0</v>
      </c>
      <c r="AN19" s="117">
        <v>0</v>
      </c>
      <c r="AO19" s="118">
        <v>0</v>
      </c>
    </row>
    <row r="20" spans="1:44">
      <c r="A20" s="67">
        <v>10</v>
      </c>
      <c r="B20" s="65" t="s">
        <v>55</v>
      </c>
      <c r="C20" s="65" t="s">
        <v>56</v>
      </c>
      <c r="D20" s="57" t="s">
        <v>57</v>
      </c>
      <c r="E20" s="58">
        <v>22</v>
      </c>
      <c r="F20" s="59">
        <v>6.25</v>
      </c>
      <c r="G20" s="57">
        <v>3</v>
      </c>
      <c r="H20" s="60">
        <f t="shared" si="0"/>
        <v>6.85</v>
      </c>
      <c r="I20" s="61">
        <v>100</v>
      </c>
      <c r="J20" s="57"/>
      <c r="K20" s="62">
        <f t="shared" si="1"/>
        <v>100</v>
      </c>
      <c r="L20" s="56">
        <f t="shared" si="2"/>
        <v>6.85</v>
      </c>
      <c r="M20" s="64">
        <f t="shared" si="3"/>
        <v>100</v>
      </c>
      <c r="P20" s="119">
        <v>2</v>
      </c>
      <c r="Q20" s="120">
        <v>21511102207</v>
      </c>
      <c r="R20" s="120" t="s">
        <v>50</v>
      </c>
      <c r="S20" s="121" t="s">
        <v>21</v>
      </c>
      <c r="T20" s="122"/>
      <c r="U20" s="123">
        <v>6.27</v>
      </c>
      <c r="V20" s="124">
        <v>0</v>
      </c>
      <c r="W20" s="123">
        <v>6.27</v>
      </c>
      <c r="X20" s="123">
        <v>6.42</v>
      </c>
      <c r="Y20" s="124">
        <v>4</v>
      </c>
      <c r="Z20" s="123">
        <v>7.22</v>
      </c>
      <c r="AA20" s="123"/>
      <c r="AB20" s="124"/>
      <c r="AC20" s="123">
        <v>0</v>
      </c>
      <c r="AD20" s="125">
        <v>2</v>
      </c>
      <c r="AM20" s="116">
        <v>3</v>
      </c>
      <c r="AN20" s="117">
        <v>5</v>
      </c>
      <c r="AO20" s="118">
        <v>3</v>
      </c>
      <c r="AP20" s="117">
        <v>1</v>
      </c>
      <c r="AQ20" s="117">
        <v>1</v>
      </c>
      <c r="AR20" s="118">
        <v>0</v>
      </c>
    </row>
    <row r="21" spans="1:44" ht="15.75" thickBot="1">
      <c r="A21" s="67">
        <v>11</v>
      </c>
      <c r="B21" s="65">
        <v>21511202555</v>
      </c>
      <c r="C21" s="65" t="s">
        <v>58</v>
      </c>
      <c r="D21" s="66" t="s">
        <v>16</v>
      </c>
      <c r="E21" s="58">
        <v>28</v>
      </c>
      <c r="F21" s="59">
        <v>6.7</v>
      </c>
      <c r="G21" s="66">
        <v>1</v>
      </c>
      <c r="H21" s="60">
        <f t="shared" si="0"/>
        <v>6.9</v>
      </c>
      <c r="I21" s="69">
        <v>100</v>
      </c>
      <c r="J21" s="66"/>
      <c r="K21" s="62">
        <f t="shared" si="1"/>
        <v>100</v>
      </c>
      <c r="L21" s="56">
        <f t="shared" si="2"/>
        <v>6.9</v>
      </c>
      <c r="M21" s="64">
        <f t="shared" si="3"/>
        <v>100</v>
      </c>
      <c r="P21" s="80">
        <v>7</v>
      </c>
      <c r="Q21" s="126">
        <v>21511202688</v>
      </c>
      <c r="R21" s="126" t="s">
        <v>53</v>
      </c>
      <c r="S21" s="79" t="s">
        <v>16</v>
      </c>
      <c r="T21" s="122"/>
      <c r="U21" s="123">
        <v>100</v>
      </c>
      <c r="V21" s="124"/>
      <c r="W21" s="123">
        <v>100</v>
      </c>
      <c r="X21" s="123">
        <v>100</v>
      </c>
      <c r="Y21" s="124"/>
      <c r="Z21" s="123">
        <v>100</v>
      </c>
      <c r="AA21" s="123"/>
      <c r="AB21" s="124"/>
      <c r="AC21" s="123">
        <v>0</v>
      </c>
      <c r="AD21" s="127">
        <v>0</v>
      </c>
      <c r="AH21" s="97"/>
      <c r="AI21" s="48"/>
      <c r="AM21" s="128">
        <v>5</v>
      </c>
      <c r="AN21" s="129">
        <v>3</v>
      </c>
      <c r="AO21" s="130">
        <v>5</v>
      </c>
      <c r="AP21" s="129">
        <v>0</v>
      </c>
      <c r="AQ21" s="129">
        <v>0</v>
      </c>
      <c r="AR21" s="130">
        <v>0</v>
      </c>
    </row>
    <row r="22" spans="1:44">
      <c r="A22" s="67">
        <v>12</v>
      </c>
      <c r="B22" s="65">
        <v>21511102204</v>
      </c>
      <c r="C22" s="65" t="s">
        <v>59</v>
      </c>
      <c r="D22" s="66" t="s">
        <v>16</v>
      </c>
      <c r="E22" s="58">
        <v>23</v>
      </c>
      <c r="F22" s="59">
        <v>100</v>
      </c>
      <c r="G22" s="66"/>
      <c r="H22" s="60">
        <f t="shared" si="0"/>
        <v>100</v>
      </c>
      <c r="I22" s="68">
        <v>6.27</v>
      </c>
      <c r="J22" s="66">
        <v>4</v>
      </c>
      <c r="K22" s="62">
        <f t="shared" si="1"/>
        <v>7.0699999999999994</v>
      </c>
      <c r="L22" s="56">
        <f t="shared" si="2"/>
        <v>7.0699999999999994</v>
      </c>
      <c r="M22" s="64">
        <f t="shared" si="3"/>
        <v>100</v>
      </c>
      <c r="P22"/>
      <c r="Q22"/>
      <c r="R22" s="97"/>
      <c r="S22" s="48"/>
      <c r="U22" s="137"/>
      <c r="V22" s="138"/>
      <c r="W22" s="117"/>
      <c r="X22" s="137"/>
      <c r="Y22" s="137"/>
      <c r="Z22" s="138"/>
      <c r="AA22" s="137"/>
      <c r="AB22" s="139"/>
      <c r="AC22" s="137"/>
    </row>
    <row r="23" spans="1:44">
      <c r="A23" s="67">
        <v>13</v>
      </c>
      <c r="B23" s="65">
        <v>21511202702</v>
      </c>
      <c r="C23" s="65" t="s">
        <v>60</v>
      </c>
      <c r="D23" s="66" t="s">
        <v>61</v>
      </c>
      <c r="E23" s="58">
        <v>27</v>
      </c>
      <c r="F23" s="59">
        <v>100</v>
      </c>
      <c r="G23" s="66"/>
      <c r="H23" s="60">
        <f t="shared" si="0"/>
        <v>100</v>
      </c>
      <c r="I23" s="68">
        <v>100</v>
      </c>
      <c r="J23" s="66"/>
      <c r="K23" s="62">
        <f t="shared" si="1"/>
        <v>100</v>
      </c>
      <c r="L23" s="56">
        <f t="shared" si="2"/>
        <v>100</v>
      </c>
      <c r="M23" s="64">
        <f t="shared" si="3"/>
        <v>100</v>
      </c>
      <c r="P23" s="87"/>
      <c r="Q23" s="87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8"/>
      <c r="AD23" s="88"/>
      <c r="AE23" s="88"/>
      <c r="AF23" s="88"/>
      <c r="AG23" s="88"/>
      <c r="AH23" s="88"/>
      <c r="AI23" s="88"/>
      <c r="AJ23" s="88"/>
    </row>
    <row r="24" spans="1:44" ht="15.75">
      <c r="A24" s="67">
        <v>14</v>
      </c>
      <c r="B24" s="65"/>
      <c r="C24" s="65"/>
      <c r="D24" s="66"/>
      <c r="E24" s="58"/>
      <c r="F24" s="59"/>
      <c r="G24" s="66"/>
      <c r="H24" s="60">
        <f t="shared" si="0"/>
        <v>100</v>
      </c>
      <c r="I24" s="68"/>
      <c r="J24" s="66"/>
      <c r="K24" s="62">
        <f t="shared" si="1"/>
        <v>100</v>
      </c>
      <c r="L24" s="56">
        <f t="shared" si="2"/>
        <v>100</v>
      </c>
      <c r="M24" s="64">
        <f t="shared" si="3"/>
        <v>100</v>
      </c>
      <c r="P24" s="90" t="s">
        <v>65</v>
      </c>
      <c r="Q24" s="90"/>
      <c r="R24" s="90"/>
      <c r="S24" s="90"/>
      <c r="U24" s="140"/>
      <c r="V24" s="140"/>
      <c r="W24" s="140"/>
      <c r="X24" s="140"/>
      <c r="Y24" s="140"/>
      <c r="Z24" s="140"/>
      <c r="AA24" s="140"/>
      <c r="AB24" s="141"/>
      <c r="AC24" s="140"/>
      <c r="AF24" s="90" t="s">
        <v>80</v>
      </c>
      <c r="AG24" s="90"/>
      <c r="AH24" s="90"/>
      <c r="AI24" s="90"/>
    </row>
    <row r="25" spans="1:44" ht="15.75" thickBot="1">
      <c r="A25" s="67">
        <v>15</v>
      </c>
      <c r="B25" s="65"/>
      <c r="C25" s="65"/>
      <c r="D25" s="57"/>
      <c r="E25" s="58"/>
      <c r="F25" s="59"/>
      <c r="G25" s="57"/>
      <c r="H25" s="60">
        <f t="shared" si="0"/>
        <v>100</v>
      </c>
      <c r="I25" s="68"/>
      <c r="J25" s="57"/>
      <c r="K25" s="62">
        <f t="shared" si="1"/>
        <v>100</v>
      </c>
      <c r="L25" s="56">
        <f t="shared" si="2"/>
        <v>100</v>
      </c>
      <c r="M25" s="64">
        <f t="shared" si="3"/>
        <v>100</v>
      </c>
      <c r="U25" s="142"/>
      <c r="V25" s="143"/>
      <c r="W25" s="144"/>
      <c r="X25" s="142"/>
      <c r="Y25" s="143"/>
      <c r="Z25" s="142"/>
      <c r="AA25" s="142"/>
      <c r="AB25" s="143"/>
      <c r="AC25" s="142"/>
    </row>
    <row r="26" spans="1:44" ht="15.75" thickBot="1">
      <c r="A26" s="67">
        <v>16</v>
      </c>
      <c r="B26" s="65"/>
      <c r="C26" s="65"/>
      <c r="D26" s="66"/>
      <c r="E26" s="58"/>
      <c r="F26" s="59"/>
      <c r="G26" s="66"/>
      <c r="H26" s="60">
        <f t="shared" si="0"/>
        <v>100</v>
      </c>
      <c r="I26" s="68"/>
      <c r="J26" s="66"/>
      <c r="K26" s="62">
        <f t="shared" si="1"/>
        <v>100</v>
      </c>
      <c r="L26" s="56">
        <f t="shared" si="2"/>
        <v>100</v>
      </c>
      <c r="M26" s="64">
        <f t="shared" si="3"/>
        <v>100</v>
      </c>
      <c r="P26" s="109" t="s">
        <v>81</v>
      </c>
      <c r="Q26" s="145"/>
      <c r="R26" s="97"/>
      <c r="S26" s="48"/>
      <c r="U26" s="111" t="s">
        <v>42</v>
      </c>
      <c r="V26" s="112" t="s">
        <v>43</v>
      </c>
      <c r="W26" s="112" t="s">
        <v>68</v>
      </c>
      <c r="X26" s="113" t="s">
        <v>45</v>
      </c>
      <c r="Y26" s="112" t="s">
        <v>43</v>
      </c>
      <c r="Z26" s="112" t="s">
        <v>69</v>
      </c>
      <c r="AA26" s="113" t="s">
        <v>70</v>
      </c>
      <c r="AB26" s="112" t="s">
        <v>43</v>
      </c>
      <c r="AC26" s="114" t="s">
        <v>71</v>
      </c>
      <c r="AD26" s="115" t="s">
        <v>72</v>
      </c>
      <c r="AM26" s="116">
        <v>0</v>
      </c>
      <c r="AN26" s="117">
        <v>0</v>
      </c>
      <c r="AO26" s="118">
        <v>0</v>
      </c>
    </row>
    <row r="27" spans="1:44">
      <c r="A27" s="70">
        <v>17</v>
      </c>
      <c r="B27" s="56"/>
      <c r="C27" s="56"/>
      <c r="D27" s="57"/>
      <c r="E27" s="58"/>
      <c r="F27" s="59"/>
      <c r="G27" s="57"/>
      <c r="H27" s="60">
        <f t="shared" si="0"/>
        <v>100</v>
      </c>
      <c r="I27" s="68"/>
      <c r="J27" s="57"/>
      <c r="K27" s="62">
        <f t="shared" si="1"/>
        <v>100</v>
      </c>
      <c r="L27" s="56">
        <f t="shared" si="2"/>
        <v>100</v>
      </c>
      <c r="M27" s="64">
        <f t="shared" si="3"/>
        <v>100</v>
      </c>
      <c r="P27" s="146" t="s">
        <v>73</v>
      </c>
      <c r="Q27" s="120">
        <v>21511001014</v>
      </c>
      <c r="R27" s="120" t="s">
        <v>49</v>
      </c>
      <c r="S27" s="147" t="s">
        <v>16</v>
      </c>
      <c r="T27" s="122"/>
      <c r="U27" s="123">
        <v>5.94</v>
      </c>
      <c r="V27" s="124">
        <v>3</v>
      </c>
      <c r="W27" s="123">
        <v>6.5400000000000009</v>
      </c>
      <c r="X27" s="123">
        <v>5.92</v>
      </c>
      <c r="Y27" s="124">
        <v>0</v>
      </c>
      <c r="Z27" s="123">
        <v>5.92</v>
      </c>
      <c r="AA27" s="123"/>
      <c r="AB27" s="124"/>
      <c r="AC27" s="123">
        <v>0</v>
      </c>
      <c r="AD27" s="125">
        <v>2</v>
      </c>
      <c r="AH27" s="97"/>
      <c r="AI27" s="48"/>
      <c r="AM27" s="116">
        <v>3</v>
      </c>
      <c r="AN27" s="117">
        <v>5</v>
      </c>
      <c r="AO27" s="118">
        <v>3</v>
      </c>
      <c r="AP27" s="117">
        <v>1</v>
      </c>
      <c r="AQ27" s="117">
        <v>1</v>
      </c>
      <c r="AR27" s="118">
        <v>0</v>
      </c>
    </row>
    <row r="28" spans="1:44" ht="15.75" thickBot="1">
      <c r="A28" s="70">
        <v>18</v>
      </c>
      <c r="B28" s="65"/>
      <c r="C28" s="65"/>
      <c r="D28" s="66"/>
      <c r="E28" s="58"/>
      <c r="F28" s="59"/>
      <c r="G28" s="66"/>
      <c r="H28" s="60">
        <f t="shared" si="0"/>
        <v>100</v>
      </c>
      <c r="I28" s="68"/>
      <c r="J28" s="66"/>
      <c r="K28" s="62">
        <f t="shared" si="1"/>
        <v>100</v>
      </c>
      <c r="L28" s="56">
        <f t="shared" si="2"/>
        <v>100</v>
      </c>
      <c r="M28" s="64">
        <f t="shared" si="3"/>
        <v>100</v>
      </c>
      <c r="P28" s="148" t="s">
        <v>75</v>
      </c>
      <c r="Q28" s="149">
        <v>21511001007</v>
      </c>
      <c r="R28" s="149" t="s">
        <v>28</v>
      </c>
      <c r="S28" s="150" t="s">
        <v>16</v>
      </c>
      <c r="T28" s="122"/>
      <c r="U28" s="123">
        <v>6.58</v>
      </c>
      <c r="V28" s="124">
        <v>2</v>
      </c>
      <c r="W28" s="123">
        <v>6.98</v>
      </c>
      <c r="X28" s="123">
        <v>6.58</v>
      </c>
      <c r="Y28" s="124">
        <v>3</v>
      </c>
      <c r="Z28" s="123">
        <v>7.18</v>
      </c>
      <c r="AA28" s="123"/>
      <c r="AB28" s="124"/>
      <c r="AC28" s="123">
        <v>0</v>
      </c>
      <c r="AD28" s="127">
        <v>0</v>
      </c>
      <c r="AF28" s="110" t="s">
        <v>82</v>
      </c>
      <c r="AG28" s="110"/>
      <c r="AH28" s="97"/>
      <c r="AI28" s="48"/>
      <c r="AM28" s="128">
        <v>5</v>
      </c>
      <c r="AN28" s="129">
        <v>3</v>
      </c>
      <c r="AO28" s="130">
        <v>5</v>
      </c>
      <c r="AP28" s="129">
        <v>0</v>
      </c>
      <c r="AQ28" s="129">
        <v>0</v>
      </c>
      <c r="AR28" s="130">
        <v>0</v>
      </c>
    </row>
    <row r="29" spans="1:44" ht="15.75" thickBot="1">
      <c r="A29" s="70">
        <v>19</v>
      </c>
      <c r="B29" s="65"/>
      <c r="C29" s="65"/>
      <c r="D29" s="57"/>
      <c r="E29" s="58"/>
      <c r="F29" s="59"/>
      <c r="G29" s="57"/>
      <c r="H29" s="60">
        <f t="shared" si="0"/>
        <v>100</v>
      </c>
      <c r="I29" s="68"/>
      <c r="J29" s="57"/>
      <c r="K29" s="62">
        <f t="shared" si="1"/>
        <v>100</v>
      </c>
      <c r="L29" s="56">
        <f t="shared" si="2"/>
        <v>100</v>
      </c>
      <c r="M29" s="64">
        <f t="shared" si="3"/>
        <v>100</v>
      </c>
      <c r="P29" s="48"/>
      <c r="R29" s="97"/>
      <c r="S29" s="48"/>
      <c r="U29" s="131"/>
      <c r="V29" s="132"/>
      <c r="W29" s="133"/>
      <c r="X29" s="131"/>
      <c r="Y29" s="132"/>
      <c r="Z29" s="131"/>
      <c r="AA29" s="131"/>
      <c r="AB29" s="132"/>
      <c r="AC29" s="131"/>
      <c r="AF29" s="134" t="s">
        <v>83</v>
      </c>
      <c r="AG29" s="120">
        <v>21511001014</v>
      </c>
      <c r="AH29" s="120" t="s">
        <v>49</v>
      </c>
      <c r="AI29" s="121" t="s">
        <v>16</v>
      </c>
    </row>
    <row r="30" spans="1:44" ht="15.75" thickBot="1">
      <c r="A30" s="70">
        <v>20</v>
      </c>
      <c r="B30" s="65"/>
      <c r="C30" s="65"/>
      <c r="D30" s="66"/>
      <c r="E30" s="58"/>
      <c r="F30" s="59"/>
      <c r="G30" s="66"/>
      <c r="H30" s="60">
        <f t="shared" si="0"/>
        <v>100</v>
      </c>
      <c r="I30" s="68"/>
      <c r="J30" s="66"/>
      <c r="K30" s="62">
        <f t="shared" si="1"/>
        <v>100</v>
      </c>
      <c r="L30" s="56">
        <f t="shared" si="2"/>
        <v>100</v>
      </c>
      <c r="M30" s="64">
        <f t="shared" si="3"/>
        <v>100</v>
      </c>
      <c r="P30" s="109" t="s">
        <v>84</v>
      </c>
      <c r="Q30" s="145"/>
      <c r="R30" s="97"/>
      <c r="S30" s="48"/>
      <c r="U30" s="111" t="s">
        <v>42</v>
      </c>
      <c r="V30" s="112" t="s">
        <v>43</v>
      </c>
      <c r="W30" s="112" t="s">
        <v>68</v>
      </c>
      <c r="X30" s="113" t="s">
        <v>45</v>
      </c>
      <c r="Y30" s="112" t="s">
        <v>43</v>
      </c>
      <c r="Z30" s="112" t="s">
        <v>69</v>
      </c>
      <c r="AA30" s="113" t="s">
        <v>70</v>
      </c>
      <c r="AB30" s="112" t="s">
        <v>43</v>
      </c>
      <c r="AC30" s="114" t="s">
        <v>71</v>
      </c>
      <c r="AD30" s="115" t="s">
        <v>72</v>
      </c>
      <c r="AF30" s="77" t="s">
        <v>85</v>
      </c>
      <c r="AG30" s="126">
        <v>21511102207</v>
      </c>
      <c r="AH30" s="126" t="s">
        <v>50</v>
      </c>
      <c r="AI30" s="79" t="s">
        <v>21</v>
      </c>
      <c r="AM30" s="116">
        <v>0</v>
      </c>
      <c r="AN30" s="117">
        <v>0</v>
      </c>
      <c r="AO30" s="118">
        <v>0</v>
      </c>
    </row>
    <row r="31" spans="1:44">
      <c r="A31" s="70">
        <v>21</v>
      </c>
      <c r="B31" s="65"/>
      <c r="C31" s="65"/>
      <c r="D31" s="57"/>
      <c r="E31" s="58"/>
      <c r="F31" s="59"/>
      <c r="G31" s="57"/>
      <c r="H31" s="60">
        <f t="shared" si="0"/>
        <v>100</v>
      </c>
      <c r="I31" s="68"/>
      <c r="J31" s="57"/>
      <c r="K31" s="62">
        <f t="shared" si="1"/>
        <v>100</v>
      </c>
      <c r="L31" s="56">
        <f t="shared" si="2"/>
        <v>100</v>
      </c>
      <c r="M31" s="64">
        <f t="shared" si="3"/>
        <v>100</v>
      </c>
      <c r="P31" s="151" t="s">
        <v>77</v>
      </c>
      <c r="Q31" s="152">
        <v>21511001011</v>
      </c>
      <c r="R31" s="152" t="s">
        <v>52</v>
      </c>
      <c r="S31" s="153" t="s">
        <v>16</v>
      </c>
      <c r="T31" s="122"/>
      <c r="U31" s="123">
        <v>6.29</v>
      </c>
      <c r="V31" s="124">
        <v>2</v>
      </c>
      <c r="W31" s="123">
        <v>6.69</v>
      </c>
      <c r="X31" s="123">
        <v>6.13</v>
      </c>
      <c r="Y31" s="124">
        <v>2</v>
      </c>
      <c r="Z31" s="123">
        <v>6.53</v>
      </c>
      <c r="AA31" s="123"/>
      <c r="AB31" s="124"/>
      <c r="AC31" s="123">
        <v>0</v>
      </c>
      <c r="AD31" s="125">
        <v>0</v>
      </c>
      <c r="AM31" s="116">
        <v>3</v>
      </c>
      <c r="AN31" s="117">
        <v>5</v>
      </c>
      <c r="AO31" s="118">
        <v>3</v>
      </c>
      <c r="AP31" s="117">
        <v>0</v>
      </c>
      <c r="AQ31" s="117">
        <v>0</v>
      </c>
      <c r="AR31" s="118">
        <v>0</v>
      </c>
    </row>
    <row r="32" spans="1:44" ht="15.75" thickBot="1">
      <c r="A32" s="70">
        <v>22</v>
      </c>
      <c r="B32" s="65"/>
      <c r="C32" s="65"/>
      <c r="D32" s="66"/>
      <c r="E32" s="58"/>
      <c r="F32" s="59"/>
      <c r="G32" s="66"/>
      <c r="H32" s="60">
        <f t="shared" si="0"/>
        <v>100</v>
      </c>
      <c r="I32" s="68"/>
      <c r="J32" s="66"/>
      <c r="K32" s="62">
        <f t="shared" si="1"/>
        <v>100</v>
      </c>
      <c r="L32" s="56">
        <f t="shared" si="2"/>
        <v>100</v>
      </c>
      <c r="M32" s="64">
        <f t="shared" si="3"/>
        <v>100</v>
      </c>
      <c r="P32" s="154" t="s">
        <v>79</v>
      </c>
      <c r="Q32" s="155">
        <v>21511102207</v>
      </c>
      <c r="R32" s="155" t="s">
        <v>50</v>
      </c>
      <c r="S32" s="156" t="s">
        <v>21</v>
      </c>
      <c r="T32" s="122"/>
      <c r="U32" s="123">
        <v>6.21</v>
      </c>
      <c r="V32" s="124">
        <v>2</v>
      </c>
      <c r="W32" s="123">
        <v>6.61</v>
      </c>
      <c r="X32" s="123">
        <v>6.28</v>
      </c>
      <c r="Y32" s="124">
        <v>1</v>
      </c>
      <c r="Z32" s="123">
        <v>6.48</v>
      </c>
      <c r="AA32" s="123"/>
      <c r="AB32" s="124"/>
      <c r="AC32" s="123">
        <v>0</v>
      </c>
      <c r="AD32" s="127">
        <v>2</v>
      </c>
      <c r="AF32" s="157" t="s">
        <v>86</v>
      </c>
      <c r="AG32" s="157"/>
      <c r="AH32" s="157"/>
      <c r="AI32" s="48"/>
      <c r="AM32" s="128">
        <v>5</v>
      </c>
      <c r="AN32" s="129">
        <v>3</v>
      </c>
      <c r="AO32" s="130">
        <v>5</v>
      </c>
      <c r="AP32" s="129">
        <v>1</v>
      </c>
      <c r="AQ32" s="129">
        <v>1</v>
      </c>
      <c r="AR32" s="130">
        <v>0</v>
      </c>
    </row>
    <row r="33" spans="1:44">
      <c r="A33" s="70">
        <v>23</v>
      </c>
      <c r="B33" s="65"/>
      <c r="C33" s="56"/>
      <c r="D33" s="57"/>
      <c r="E33" s="58"/>
      <c r="F33" s="59"/>
      <c r="G33" s="57"/>
      <c r="H33" s="60">
        <f t="shared" si="0"/>
        <v>100</v>
      </c>
      <c r="I33" s="68"/>
      <c r="J33" s="57"/>
      <c r="K33" s="62">
        <f t="shared" si="1"/>
        <v>100</v>
      </c>
      <c r="L33" s="56">
        <f t="shared" si="2"/>
        <v>100</v>
      </c>
      <c r="M33" s="64">
        <f t="shared" si="3"/>
        <v>100</v>
      </c>
      <c r="U33" s="137"/>
      <c r="V33" s="137"/>
      <c r="W33" s="137"/>
      <c r="X33" s="137"/>
      <c r="Y33" s="137"/>
      <c r="Z33" s="137"/>
      <c r="AA33" s="137"/>
      <c r="AB33" s="139"/>
      <c r="AC33" s="137"/>
      <c r="AF33" s="134" t="s">
        <v>87</v>
      </c>
      <c r="AG33" s="120">
        <v>21511001007</v>
      </c>
      <c r="AH33" s="120" t="s">
        <v>28</v>
      </c>
      <c r="AI33" s="121" t="s">
        <v>16</v>
      </c>
    </row>
    <row r="34" spans="1:44">
      <c r="A34" s="70">
        <v>24</v>
      </c>
      <c r="B34" s="65"/>
      <c r="C34" s="56"/>
      <c r="D34" s="66"/>
      <c r="E34" s="58"/>
      <c r="F34" s="59"/>
      <c r="G34" s="66"/>
      <c r="H34" s="60">
        <f t="shared" si="0"/>
        <v>100</v>
      </c>
      <c r="I34" s="68"/>
      <c r="J34" s="66"/>
      <c r="K34" s="62">
        <f t="shared" si="1"/>
        <v>100</v>
      </c>
      <c r="L34" s="56">
        <f t="shared" si="2"/>
        <v>100</v>
      </c>
      <c r="M34" s="64">
        <f t="shared" si="3"/>
        <v>100</v>
      </c>
      <c r="AF34" s="77" t="s">
        <v>88</v>
      </c>
      <c r="AG34" s="126">
        <v>21511001011</v>
      </c>
      <c r="AH34" s="126" t="s">
        <v>52</v>
      </c>
      <c r="AI34" s="79" t="s">
        <v>16</v>
      </c>
    </row>
    <row r="35" spans="1:44">
      <c r="A35" s="70">
        <v>25</v>
      </c>
      <c r="B35" s="65"/>
      <c r="C35" s="56"/>
      <c r="D35" s="57"/>
      <c r="E35" s="58"/>
      <c r="F35" s="59"/>
      <c r="G35" s="57"/>
      <c r="H35" s="60">
        <f t="shared" si="0"/>
        <v>100</v>
      </c>
      <c r="I35" s="68"/>
      <c r="J35" s="57"/>
      <c r="K35" s="62">
        <f t="shared" si="1"/>
        <v>100</v>
      </c>
      <c r="L35" s="56">
        <f t="shared" si="2"/>
        <v>100</v>
      </c>
      <c r="M35" s="64">
        <f t="shared" si="3"/>
        <v>100</v>
      </c>
    </row>
    <row r="36" spans="1:44">
      <c r="A36" s="70">
        <v>26</v>
      </c>
      <c r="B36" s="65"/>
      <c r="C36" s="56"/>
      <c r="D36" s="66"/>
      <c r="E36" s="58"/>
      <c r="F36" s="59"/>
      <c r="G36" s="66"/>
      <c r="H36" s="60">
        <f t="shared" si="0"/>
        <v>100</v>
      </c>
      <c r="I36" s="68"/>
      <c r="J36" s="66"/>
      <c r="K36" s="62">
        <f t="shared" si="1"/>
        <v>100</v>
      </c>
      <c r="L36" s="56">
        <f t="shared" si="2"/>
        <v>100</v>
      </c>
      <c r="M36" s="64">
        <f t="shared" si="3"/>
        <v>100</v>
      </c>
      <c r="P36" s="87"/>
      <c r="Q36" s="87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88"/>
      <c r="AD36" s="88"/>
      <c r="AE36" s="88"/>
      <c r="AF36" s="88"/>
      <c r="AG36" s="88"/>
      <c r="AH36" s="88"/>
      <c r="AI36" s="88"/>
      <c r="AJ36" s="88"/>
    </row>
    <row r="37" spans="1:44" ht="16.5" thickBot="1">
      <c r="A37" s="70">
        <v>27</v>
      </c>
      <c r="B37" s="65"/>
      <c r="C37" s="56"/>
      <c r="D37" s="57"/>
      <c r="E37" s="58"/>
      <c r="F37" s="59"/>
      <c r="G37" s="57"/>
      <c r="H37" s="60">
        <f t="shared" si="0"/>
        <v>100</v>
      </c>
      <c r="I37" s="68"/>
      <c r="J37" s="57"/>
      <c r="K37" s="62">
        <f t="shared" si="1"/>
        <v>100</v>
      </c>
      <c r="L37" s="56">
        <f t="shared" si="2"/>
        <v>100</v>
      </c>
      <c r="M37" s="64">
        <f t="shared" si="3"/>
        <v>100</v>
      </c>
      <c r="P37" s="90" t="s">
        <v>89</v>
      </c>
      <c r="Q37" s="90"/>
      <c r="R37" s="90"/>
      <c r="S37" s="90"/>
      <c r="U37" s="142"/>
      <c r="V37" s="143"/>
      <c r="W37" s="144"/>
      <c r="X37" s="142"/>
      <c r="Y37" s="143"/>
      <c r="Z37" s="142"/>
      <c r="AA37" s="142"/>
      <c r="AB37" s="143"/>
      <c r="AC37" s="142"/>
      <c r="AF37" s="158" t="s">
        <v>90</v>
      </c>
      <c r="AG37" s="159"/>
      <c r="AH37" s="159"/>
      <c r="AI37" s="159"/>
    </row>
    <row r="38" spans="1:44" ht="15.75" thickBot="1">
      <c r="A38" s="70">
        <v>28</v>
      </c>
      <c r="B38" s="65"/>
      <c r="C38" s="56"/>
      <c r="D38" s="66"/>
      <c r="E38" s="58"/>
      <c r="F38" s="59"/>
      <c r="G38" s="66"/>
      <c r="H38" s="60">
        <f t="shared" si="0"/>
        <v>100</v>
      </c>
      <c r="I38" s="68"/>
      <c r="J38" s="66"/>
      <c r="K38" s="62">
        <f t="shared" si="1"/>
        <v>100</v>
      </c>
      <c r="L38" s="56">
        <f t="shared" si="2"/>
        <v>100</v>
      </c>
      <c r="M38" s="64">
        <f t="shared" si="3"/>
        <v>100</v>
      </c>
      <c r="P38"/>
      <c r="Q38"/>
      <c r="R38" s="97"/>
      <c r="S38" s="48"/>
      <c r="U38" s="111" t="s">
        <v>42</v>
      </c>
      <c r="V38" s="112" t="s">
        <v>43</v>
      </c>
      <c r="W38" s="112" t="s">
        <v>68</v>
      </c>
      <c r="X38" s="113" t="s">
        <v>45</v>
      </c>
      <c r="Y38" s="112" t="s">
        <v>43</v>
      </c>
      <c r="Z38" s="112" t="s">
        <v>69</v>
      </c>
      <c r="AA38" s="113" t="s">
        <v>70</v>
      </c>
      <c r="AB38" s="112" t="s">
        <v>43</v>
      </c>
      <c r="AC38" s="114" t="s">
        <v>71</v>
      </c>
      <c r="AD38" s="115" t="s">
        <v>72</v>
      </c>
      <c r="AF38" s="160" t="s">
        <v>91</v>
      </c>
      <c r="AG38" s="161"/>
      <c r="AH38" s="162" t="s">
        <v>39</v>
      </c>
      <c r="AI38" s="163" t="s">
        <v>40</v>
      </c>
      <c r="AM38" s="116">
        <v>0</v>
      </c>
      <c r="AN38" s="117">
        <v>0</v>
      </c>
      <c r="AO38" s="118">
        <v>0</v>
      </c>
    </row>
    <row r="39" spans="1:44">
      <c r="A39" s="70">
        <v>29</v>
      </c>
      <c r="B39" s="65"/>
      <c r="C39" s="56"/>
      <c r="D39" s="57"/>
      <c r="E39" s="58"/>
      <c r="F39" s="59"/>
      <c r="G39" s="57"/>
      <c r="H39" s="60">
        <f t="shared" si="0"/>
        <v>100</v>
      </c>
      <c r="I39" s="68"/>
      <c r="J39" s="57"/>
      <c r="K39" s="62">
        <f t="shared" si="1"/>
        <v>100</v>
      </c>
      <c r="L39" s="56">
        <f t="shared" si="2"/>
        <v>100</v>
      </c>
      <c r="M39" s="64">
        <f t="shared" si="3"/>
        <v>100</v>
      </c>
      <c r="P39" s="146" t="s">
        <v>87</v>
      </c>
      <c r="Q39" s="120">
        <v>21511001007</v>
      </c>
      <c r="R39" s="120" t="s">
        <v>28</v>
      </c>
      <c r="S39" s="147" t="s">
        <v>16</v>
      </c>
      <c r="T39" s="122"/>
      <c r="U39" s="123">
        <v>6.35</v>
      </c>
      <c r="V39" s="124">
        <v>4</v>
      </c>
      <c r="W39" s="123">
        <v>7.1499999999999995</v>
      </c>
      <c r="X39" s="123">
        <v>6.5</v>
      </c>
      <c r="Y39" s="124">
        <v>3</v>
      </c>
      <c r="Z39" s="123">
        <v>7.1</v>
      </c>
      <c r="AA39" s="123">
        <v>6.38</v>
      </c>
      <c r="AB39" s="124">
        <v>1</v>
      </c>
      <c r="AC39" s="123">
        <v>6.58</v>
      </c>
      <c r="AD39" s="125">
        <v>1</v>
      </c>
      <c r="AF39" s="164">
        <v>1</v>
      </c>
      <c r="AG39" s="165">
        <v>21511001014</v>
      </c>
      <c r="AH39" s="166" t="s">
        <v>49</v>
      </c>
      <c r="AI39" s="167" t="s">
        <v>16</v>
      </c>
      <c r="AM39" s="116">
        <v>3</v>
      </c>
      <c r="AN39" s="117">
        <v>5</v>
      </c>
      <c r="AO39" s="118">
        <v>3</v>
      </c>
      <c r="AP39" s="117">
        <v>1</v>
      </c>
      <c r="AQ39" s="117">
        <v>0</v>
      </c>
      <c r="AR39" s="118">
        <v>0</v>
      </c>
    </row>
    <row r="40" spans="1:44" ht="15.75" thickBot="1">
      <c r="A40" s="70">
        <v>30</v>
      </c>
      <c r="B40" s="65"/>
      <c r="C40" s="56"/>
      <c r="D40" s="66"/>
      <c r="E40" s="58"/>
      <c r="F40" s="59"/>
      <c r="G40" s="66"/>
      <c r="H40" s="60">
        <f t="shared" si="0"/>
        <v>100</v>
      </c>
      <c r="I40" s="68"/>
      <c r="J40" s="66"/>
      <c r="K40" s="62">
        <f t="shared" si="1"/>
        <v>100</v>
      </c>
      <c r="L40" s="56">
        <f t="shared" si="2"/>
        <v>100</v>
      </c>
      <c r="M40" s="64">
        <f t="shared" si="3"/>
        <v>100</v>
      </c>
      <c r="P40" s="148" t="s">
        <v>88</v>
      </c>
      <c r="Q40" s="149">
        <v>21511001011</v>
      </c>
      <c r="R40" s="149" t="s">
        <v>52</v>
      </c>
      <c r="S40" s="150" t="s">
        <v>16</v>
      </c>
      <c r="T40" s="122"/>
      <c r="U40" s="123">
        <v>100</v>
      </c>
      <c r="V40" s="124"/>
      <c r="W40" s="123">
        <v>100</v>
      </c>
      <c r="X40" s="123">
        <v>6.35</v>
      </c>
      <c r="Y40" s="124">
        <v>3</v>
      </c>
      <c r="Z40" s="123">
        <v>6.9499999999999993</v>
      </c>
      <c r="AA40" s="123">
        <v>6.33</v>
      </c>
      <c r="AB40" s="124">
        <v>1</v>
      </c>
      <c r="AC40" s="123">
        <v>6.53</v>
      </c>
      <c r="AD40" s="127">
        <v>2</v>
      </c>
      <c r="AF40" s="164">
        <v>2</v>
      </c>
      <c r="AG40" s="165">
        <v>21511102207</v>
      </c>
      <c r="AH40" s="166" t="s">
        <v>50</v>
      </c>
      <c r="AI40" s="167" t="s">
        <v>21</v>
      </c>
      <c r="AM40" s="128">
        <v>5</v>
      </c>
      <c r="AN40" s="129">
        <v>3</v>
      </c>
      <c r="AO40" s="130">
        <v>5</v>
      </c>
      <c r="AP40" s="129">
        <v>0</v>
      </c>
      <c r="AQ40" s="129">
        <v>1</v>
      </c>
      <c r="AR40" s="130">
        <v>1</v>
      </c>
    </row>
    <row r="41" spans="1:44">
      <c r="A41" s="70">
        <v>31</v>
      </c>
      <c r="B41" s="65"/>
      <c r="C41" s="56"/>
      <c r="D41" s="57"/>
      <c r="E41" s="58"/>
      <c r="F41" s="59"/>
      <c r="G41" s="57"/>
      <c r="H41" s="60">
        <f t="shared" si="0"/>
        <v>100</v>
      </c>
      <c r="I41" s="68"/>
      <c r="J41" s="57"/>
      <c r="K41" s="62">
        <f t="shared" si="1"/>
        <v>100</v>
      </c>
      <c r="L41" s="56">
        <f t="shared" si="2"/>
        <v>100</v>
      </c>
      <c r="M41" s="64">
        <f t="shared" si="3"/>
        <v>100</v>
      </c>
      <c r="P41" s="136"/>
      <c r="Q41" s="136"/>
      <c r="R41" s="136"/>
      <c r="S41" s="136"/>
      <c r="U41" s="168"/>
      <c r="V41" s="168"/>
      <c r="W41" s="168"/>
      <c r="X41" s="168"/>
      <c r="Y41" s="168"/>
      <c r="Z41" s="168"/>
      <c r="AA41" s="168"/>
      <c r="AB41" s="169"/>
      <c r="AC41" s="168"/>
      <c r="AD41" s="140"/>
      <c r="AF41" s="164">
        <v>3</v>
      </c>
      <c r="AG41" s="165">
        <v>21511001011</v>
      </c>
      <c r="AH41" s="166" t="s">
        <v>52</v>
      </c>
      <c r="AI41" s="167" t="s">
        <v>16</v>
      </c>
    </row>
    <row r="42" spans="1:44" ht="16.5" thickBot="1">
      <c r="A42" s="70">
        <v>32</v>
      </c>
      <c r="B42" s="65"/>
      <c r="C42" s="56"/>
      <c r="D42" s="66"/>
      <c r="E42" s="58"/>
      <c r="F42" s="59"/>
      <c r="G42" s="66"/>
      <c r="H42" s="60">
        <f t="shared" si="0"/>
        <v>100</v>
      </c>
      <c r="I42" s="68"/>
      <c r="J42" s="66"/>
      <c r="K42" s="62">
        <f t="shared" si="1"/>
        <v>100</v>
      </c>
      <c r="L42" s="56">
        <f t="shared" si="2"/>
        <v>100</v>
      </c>
      <c r="M42" s="64">
        <f t="shared" si="3"/>
        <v>100</v>
      </c>
      <c r="P42" s="90" t="s">
        <v>92</v>
      </c>
      <c r="Q42" s="90"/>
      <c r="R42" s="90"/>
      <c r="S42" s="90"/>
      <c r="U42" s="142"/>
      <c r="V42" s="143"/>
      <c r="W42" s="144"/>
      <c r="X42" s="142"/>
      <c r="Y42" s="143"/>
      <c r="Z42" s="142"/>
      <c r="AA42" s="142"/>
      <c r="AB42" s="143"/>
      <c r="AC42" s="142"/>
      <c r="AF42" s="164">
        <v>4</v>
      </c>
      <c r="AG42" s="165">
        <v>21511001007</v>
      </c>
      <c r="AH42" s="166" t="s">
        <v>28</v>
      </c>
      <c r="AI42" s="167" t="s">
        <v>16</v>
      </c>
      <c r="AJ42" s="170" t="s">
        <v>93</v>
      </c>
    </row>
    <row r="43" spans="1:44" ht="15.75" thickBot="1">
      <c r="A43">
        <v>33</v>
      </c>
      <c r="B43" s="71"/>
      <c r="C43" s="72"/>
      <c r="E43" s="73"/>
      <c r="F43" s="74"/>
      <c r="H43" s="75">
        <f t="shared" si="0"/>
        <v>100</v>
      </c>
      <c r="K43" s="76">
        <f t="shared" si="1"/>
        <v>100</v>
      </c>
      <c r="L43" s="72">
        <f t="shared" si="2"/>
        <v>100</v>
      </c>
      <c r="M43" s="64">
        <f t="shared" si="3"/>
        <v>100</v>
      </c>
      <c r="P43"/>
      <c r="Q43"/>
      <c r="R43" s="97"/>
      <c r="S43" s="48"/>
      <c r="U43" s="111" t="s">
        <v>42</v>
      </c>
      <c r="V43" s="112" t="s">
        <v>43</v>
      </c>
      <c r="W43" s="112" t="s">
        <v>68</v>
      </c>
      <c r="X43" s="113" t="s">
        <v>45</v>
      </c>
      <c r="Y43" s="112" t="s">
        <v>43</v>
      </c>
      <c r="Z43" s="112" t="s">
        <v>69</v>
      </c>
      <c r="AA43" s="113" t="s">
        <v>70</v>
      </c>
      <c r="AB43" s="112" t="s">
        <v>43</v>
      </c>
      <c r="AC43" s="114" t="s">
        <v>71</v>
      </c>
      <c r="AD43" s="115" t="s">
        <v>72</v>
      </c>
      <c r="AF43" s="171">
        <v>4</v>
      </c>
      <c r="AG43" s="172">
        <v>21511303285</v>
      </c>
      <c r="AH43" s="173" t="s">
        <v>25</v>
      </c>
      <c r="AI43" s="174" t="s">
        <v>16</v>
      </c>
      <c r="AJ43" s="175">
        <v>5.54</v>
      </c>
      <c r="AM43" s="116">
        <v>0</v>
      </c>
      <c r="AN43" s="117">
        <v>0</v>
      </c>
      <c r="AO43" s="118">
        <v>0</v>
      </c>
    </row>
    <row r="44" spans="1:44">
      <c r="A44">
        <v>34</v>
      </c>
      <c r="B44" s="71"/>
      <c r="C44" s="71"/>
      <c r="E44" s="73"/>
      <c r="F44" s="74"/>
      <c r="H44" s="75">
        <f t="shared" si="0"/>
        <v>100</v>
      </c>
      <c r="K44" s="76">
        <f t="shared" si="1"/>
        <v>100</v>
      </c>
      <c r="L44" s="72">
        <f t="shared" si="2"/>
        <v>100</v>
      </c>
      <c r="M44" s="64">
        <f t="shared" si="3"/>
        <v>100</v>
      </c>
      <c r="P44" s="151" t="s">
        <v>83</v>
      </c>
      <c r="Q44" s="152">
        <v>21511001014</v>
      </c>
      <c r="R44" s="152" t="s">
        <v>49</v>
      </c>
      <c r="S44" s="153" t="s">
        <v>16</v>
      </c>
      <c r="T44" s="122"/>
      <c r="U44" s="123">
        <v>5.79</v>
      </c>
      <c r="V44" s="124">
        <v>1</v>
      </c>
      <c r="W44" s="123">
        <v>5.99</v>
      </c>
      <c r="X44" s="123">
        <v>5.87</v>
      </c>
      <c r="Y44" s="124">
        <v>0</v>
      </c>
      <c r="Z44" s="123">
        <v>5.87</v>
      </c>
      <c r="AA44" s="123"/>
      <c r="AB44" s="124"/>
      <c r="AC44" s="123">
        <v>0</v>
      </c>
      <c r="AD44" s="125">
        <v>2</v>
      </c>
      <c r="AF44" s="176">
        <v>5</v>
      </c>
      <c r="AG44" s="165">
        <v>21511101833</v>
      </c>
      <c r="AH44" s="166" t="s">
        <v>51</v>
      </c>
      <c r="AI44" s="167" t="s">
        <v>16</v>
      </c>
      <c r="AJ44" s="177">
        <v>5.92</v>
      </c>
      <c r="AM44" s="116">
        <v>3</v>
      </c>
      <c r="AN44" s="117">
        <v>5</v>
      </c>
      <c r="AO44" s="118">
        <v>3</v>
      </c>
      <c r="AP44" s="117">
        <v>1</v>
      </c>
      <c r="AQ44" s="117">
        <v>1</v>
      </c>
      <c r="AR44" s="118">
        <v>0</v>
      </c>
    </row>
    <row r="45" spans="1:44" ht="15.75" thickBot="1">
      <c r="A45">
        <v>35</v>
      </c>
      <c r="B45" s="71"/>
      <c r="C45" s="71"/>
      <c r="E45" s="73"/>
      <c r="F45" s="74"/>
      <c r="H45" s="75">
        <f t="shared" si="0"/>
        <v>100</v>
      </c>
      <c r="K45" s="76">
        <f t="shared" si="1"/>
        <v>100</v>
      </c>
      <c r="L45" s="72">
        <f t="shared" si="2"/>
        <v>100</v>
      </c>
      <c r="M45" s="64">
        <f t="shared" si="3"/>
        <v>100</v>
      </c>
      <c r="P45" s="154" t="s">
        <v>85</v>
      </c>
      <c r="Q45" s="155">
        <v>21511102207</v>
      </c>
      <c r="R45" s="155" t="s">
        <v>50</v>
      </c>
      <c r="S45" s="156" t="s">
        <v>21</v>
      </c>
      <c r="T45" s="122"/>
      <c r="U45" s="123">
        <v>100</v>
      </c>
      <c r="V45" s="124"/>
      <c r="W45" s="123">
        <v>100</v>
      </c>
      <c r="X45" s="123">
        <v>6.15</v>
      </c>
      <c r="Y45" s="124">
        <v>0</v>
      </c>
      <c r="Z45" s="123">
        <v>6.15</v>
      </c>
      <c r="AA45" s="123"/>
      <c r="AB45" s="124"/>
      <c r="AC45" s="123">
        <v>0</v>
      </c>
      <c r="AD45" s="127">
        <v>0</v>
      </c>
      <c r="AF45" s="176">
        <v>6</v>
      </c>
      <c r="AG45" s="165">
        <v>21511202688</v>
      </c>
      <c r="AH45" s="166" t="s">
        <v>53</v>
      </c>
      <c r="AI45" s="167" t="s">
        <v>16</v>
      </c>
      <c r="AJ45" s="177">
        <v>6.41</v>
      </c>
      <c r="AM45" s="128">
        <v>5</v>
      </c>
      <c r="AN45" s="129">
        <v>3</v>
      </c>
      <c r="AO45" s="130">
        <v>5</v>
      </c>
      <c r="AP45" s="129">
        <v>0</v>
      </c>
      <c r="AQ45" s="129">
        <v>0</v>
      </c>
      <c r="AR45" s="130">
        <v>0</v>
      </c>
    </row>
    <row r="46" spans="1:44">
      <c r="A46">
        <v>36</v>
      </c>
      <c r="B46" s="71"/>
      <c r="C46" s="71"/>
      <c r="E46" s="73"/>
      <c r="F46" s="74"/>
      <c r="H46" s="75">
        <f t="shared" si="0"/>
        <v>100</v>
      </c>
      <c r="K46" s="76">
        <f t="shared" si="1"/>
        <v>100</v>
      </c>
      <c r="L46" s="72">
        <f t="shared" si="2"/>
        <v>100</v>
      </c>
      <c r="M46" s="64">
        <f t="shared" si="3"/>
        <v>100</v>
      </c>
      <c r="U46" s="137"/>
      <c r="V46" s="137"/>
      <c r="W46" s="137"/>
      <c r="X46" s="137"/>
      <c r="Y46" s="137"/>
      <c r="Z46" s="138"/>
      <c r="AA46" s="117"/>
      <c r="AB46" s="139"/>
      <c r="AC46" s="137"/>
      <c r="AF46" s="176">
        <v>7</v>
      </c>
      <c r="AG46" s="165">
        <v>21511101895</v>
      </c>
      <c r="AH46" s="166" t="s">
        <v>54</v>
      </c>
      <c r="AI46" s="167" t="s">
        <v>16</v>
      </c>
      <c r="AJ46" s="177">
        <v>6.4700000000000006</v>
      </c>
    </row>
    <row r="47" spans="1:44">
      <c r="A47">
        <v>37</v>
      </c>
      <c r="B47" s="71"/>
      <c r="C47" s="71"/>
      <c r="E47" s="73"/>
      <c r="F47" s="74"/>
      <c r="H47" s="75">
        <f t="shared" si="0"/>
        <v>100</v>
      </c>
      <c r="K47" s="76">
        <f t="shared" si="1"/>
        <v>100</v>
      </c>
      <c r="L47" s="72">
        <f t="shared" si="2"/>
        <v>100</v>
      </c>
      <c r="M47" s="64">
        <f t="shared" si="3"/>
        <v>100</v>
      </c>
      <c r="U47" s="140"/>
      <c r="V47" s="136"/>
      <c r="W47" s="124"/>
      <c r="X47" s="140"/>
      <c r="Y47" s="140"/>
      <c r="Z47" s="140"/>
      <c r="AA47" s="140"/>
      <c r="AB47" s="141"/>
      <c r="AC47" s="140"/>
      <c r="AF47" s="176">
        <v>8</v>
      </c>
      <c r="AG47" s="165" t="s">
        <v>26</v>
      </c>
      <c r="AH47" s="166" t="s">
        <v>27</v>
      </c>
      <c r="AI47" s="167" t="s">
        <v>16</v>
      </c>
      <c r="AJ47" s="177">
        <v>6.51</v>
      </c>
    </row>
    <row r="48" spans="1:44">
      <c r="A48">
        <v>38</v>
      </c>
      <c r="B48" s="71"/>
      <c r="C48" s="71"/>
      <c r="E48" s="73"/>
      <c r="F48" s="74"/>
      <c r="H48" s="75">
        <f t="shared" si="0"/>
        <v>100</v>
      </c>
      <c r="K48" s="76">
        <f t="shared" si="1"/>
        <v>100</v>
      </c>
      <c r="L48" s="72">
        <f t="shared" si="2"/>
        <v>100</v>
      </c>
      <c r="M48" s="64">
        <f t="shared" si="3"/>
        <v>100</v>
      </c>
      <c r="V48" s="97"/>
      <c r="W48" s="48"/>
      <c r="AF48" s="176">
        <v>9</v>
      </c>
      <c r="AG48" s="165" t="s">
        <v>55</v>
      </c>
      <c r="AH48" s="166" t="s">
        <v>56</v>
      </c>
      <c r="AI48" s="167" t="s">
        <v>57</v>
      </c>
      <c r="AJ48" s="177">
        <v>6.85</v>
      </c>
    </row>
    <row r="49" spans="1:36">
      <c r="A49">
        <v>39</v>
      </c>
      <c r="B49" s="71"/>
      <c r="C49" s="71"/>
      <c r="E49" s="73"/>
      <c r="F49" s="74"/>
      <c r="H49" s="75">
        <f t="shared" si="0"/>
        <v>100</v>
      </c>
      <c r="K49" s="76">
        <f t="shared" si="1"/>
        <v>100</v>
      </c>
      <c r="L49" s="72">
        <f t="shared" si="2"/>
        <v>100</v>
      </c>
      <c r="M49" s="64">
        <f t="shared" si="3"/>
        <v>100</v>
      </c>
      <c r="V49" s="97"/>
      <c r="W49" s="48"/>
      <c r="AF49" s="176">
        <v>10</v>
      </c>
      <c r="AG49" s="165">
        <v>21511202555</v>
      </c>
      <c r="AH49" s="166" t="s">
        <v>58</v>
      </c>
      <c r="AI49" s="167" t="s">
        <v>16</v>
      </c>
      <c r="AJ49" s="177">
        <v>6.9</v>
      </c>
    </row>
    <row r="50" spans="1:36">
      <c r="A50">
        <v>40</v>
      </c>
      <c r="B50" s="71"/>
      <c r="C50" s="71"/>
      <c r="E50" s="73"/>
      <c r="F50" s="74"/>
      <c r="H50" s="75">
        <f t="shared" si="0"/>
        <v>100</v>
      </c>
      <c r="K50" s="76">
        <f t="shared" si="1"/>
        <v>100</v>
      </c>
      <c r="L50" s="72">
        <f t="shared" si="2"/>
        <v>100</v>
      </c>
      <c r="M50" s="64">
        <f t="shared" si="3"/>
        <v>100</v>
      </c>
      <c r="V50" s="97"/>
      <c r="W50" s="48"/>
      <c r="AF50" s="176">
        <v>11</v>
      </c>
      <c r="AG50" s="165">
        <v>21511102204</v>
      </c>
      <c r="AH50" s="166" t="s">
        <v>59</v>
      </c>
      <c r="AI50" s="167" t="s">
        <v>16</v>
      </c>
      <c r="AJ50" s="177">
        <v>7.0699999999999994</v>
      </c>
    </row>
    <row r="51" spans="1:36">
      <c r="A51">
        <v>41</v>
      </c>
      <c r="B51" s="71"/>
      <c r="C51" s="71"/>
      <c r="E51" s="73"/>
      <c r="F51" s="74"/>
      <c r="H51" s="75">
        <f t="shared" si="0"/>
        <v>100</v>
      </c>
      <c r="K51" s="76">
        <f t="shared" si="1"/>
        <v>100</v>
      </c>
      <c r="L51" s="72">
        <f t="shared" si="2"/>
        <v>100</v>
      </c>
      <c r="M51" s="64">
        <f t="shared" si="3"/>
        <v>100</v>
      </c>
      <c r="V51" s="97"/>
      <c r="W51" s="48"/>
      <c r="AF51" s="176">
        <v>12</v>
      </c>
      <c r="AG51" s="165">
        <v>21511202702</v>
      </c>
      <c r="AH51" s="166" t="s">
        <v>60</v>
      </c>
      <c r="AI51" s="167" t="s">
        <v>61</v>
      </c>
      <c r="AJ51" s="177">
        <v>100</v>
      </c>
    </row>
    <row r="52" spans="1:36">
      <c r="A52">
        <v>42</v>
      </c>
      <c r="B52" s="71"/>
      <c r="C52" s="71"/>
      <c r="E52" s="73"/>
      <c r="F52" s="74"/>
      <c r="H52" s="75">
        <f t="shared" si="0"/>
        <v>100</v>
      </c>
      <c r="K52" s="76">
        <f t="shared" si="1"/>
        <v>100</v>
      </c>
      <c r="L52" s="72">
        <f t="shared" si="2"/>
        <v>100</v>
      </c>
      <c r="M52" s="64">
        <f t="shared" si="3"/>
        <v>100</v>
      </c>
      <c r="V52" s="97"/>
      <c r="W52" s="48"/>
      <c r="AF52" s="176"/>
      <c r="AG52" s="165"/>
      <c r="AH52" s="166"/>
      <c r="AI52" s="167"/>
      <c r="AJ52" s="177"/>
    </row>
    <row r="53" spans="1:36">
      <c r="A53">
        <v>43</v>
      </c>
      <c r="B53" s="71"/>
      <c r="C53" s="71"/>
      <c r="E53" s="73"/>
      <c r="F53" s="74"/>
      <c r="H53" s="75">
        <f t="shared" si="0"/>
        <v>100</v>
      </c>
      <c r="K53" s="76">
        <f t="shared" si="1"/>
        <v>100</v>
      </c>
      <c r="L53" s="72">
        <f t="shared" si="2"/>
        <v>100</v>
      </c>
      <c r="M53" s="64">
        <f t="shared" si="3"/>
        <v>100</v>
      </c>
      <c r="V53" s="97"/>
      <c r="W53" s="48"/>
      <c r="AF53" s="176"/>
      <c r="AG53" s="165"/>
      <c r="AH53" s="166"/>
      <c r="AI53" s="167"/>
      <c r="AJ53" s="177"/>
    </row>
    <row r="54" spans="1:36">
      <c r="A54">
        <v>44</v>
      </c>
      <c r="B54" s="71"/>
      <c r="C54" s="71"/>
      <c r="E54" s="73"/>
      <c r="F54" s="74"/>
      <c r="H54" s="75">
        <f t="shared" si="0"/>
        <v>100</v>
      </c>
      <c r="K54" s="76">
        <f t="shared" si="1"/>
        <v>100</v>
      </c>
      <c r="L54" s="72">
        <f t="shared" si="2"/>
        <v>100</v>
      </c>
      <c r="M54" s="64">
        <f t="shared" si="3"/>
        <v>100</v>
      </c>
      <c r="V54" s="97"/>
      <c r="W54" s="48"/>
      <c r="AF54" s="176"/>
      <c r="AG54" s="165"/>
      <c r="AH54" s="166"/>
      <c r="AI54" s="167"/>
      <c r="AJ54" s="177"/>
    </row>
    <row r="55" spans="1:36">
      <c r="A55">
        <v>45</v>
      </c>
      <c r="B55" s="71"/>
      <c r="C55" s="71"/>
      <c r="E55" s="73"/>
      <c r="F55" s="74"/>
      <c r="H55" s="75">
        <f t="shared" si="0"/>
        <v>100</v>
      </c>
      <c r="K55" s="76">
        <f t="shared" si="1"/>
        <v>100</v>
      </c>
      <c r="L55" s="72">
        <f t="shared" si="2"/>
        <v>100</v>
      </c>
      <c r="M55" s="64">
        <f t="shared" si="3"/>
        <v>100</v>
      </c>
      <c r="V55" s="97"/>
      <c r="W55" s="48"/>
      <c r="AF55" s="176"/>
      <c r="AG55" s="165"/>
      <c r="AH55" s="166"/>
      <c r="AI55" s="167"/>
      <c r="AJ55" s="177"/>
    </row>
    <row r="56" spans="1:36">
      <c r="A56">
        <v>46</v>
      </c>
      <c r="B56" s="71"/>
      <c r="C56" s="71"/>
      <c r="E56" s="73"/>
      <c r="F56" s="74"/>
      <c r="H56" s="75">
        <f t="shared" si="0"/>
        <v>100</v>
      </c>
      <c r="K56" s="76">
        <f t="shared" si="1"/>
        <v>100</v>
      </c>
      <c r="L56" s="72">
        <f t="shared" si="2"/>
        <v>100</v>
      </c>
      <c r="M56" s="64">
        <f t="shared" si="3"/>
        <v>100</v>
      </c>
      <c r="V56" s="97"/>
      <c r="W56" s="48"/>
      <c r="AF56" s="176"/>
      <c r="AG56" s="165"/>
      <c r="AH56" s="166"/>
      <c r="AI56" s="167"/>
      <c r="AJ56" s="177"/>
    </row>
    <row r="57" spans="1:36">
      <c r="A57">
        <v>47</v>
      </c>
      <c r="B57" s="71"/>
      <c r="C57" s="71"/>
      <c r="E57" s="73"/>
      <c r="F57" s="74"/>
      <c r="H57" s="75">
        <f t="shared" si="0"/>
        <v>100</v>
      </c>
      <c r="K57" s="76">
        <f t="shared" si="1"/>
        <v>100</v>
      </c>
      <c r="L57" s="72">
        <f t="shared" si="2"/>
        <v>100</v>
      </c>
      <c r="M57" s="64">
        <f t="shared" si="3"/>
        <v>100</v>
      </c>
      <c r="V57" s="97"/>
      <c r="W57" s="48"/>
      <c r="AF57" s="176">
        <v>12</v>
      </c>
      <c r="AG57" s="165" t="s">
        <v>94</v>
      </c>
      <c r="AH57" s="166" t="s">
        <v>94</v>
      </c>
      <c r="AI57" s="167" t="s">
        <v>94</v>
      </c>
      <c r="AJ57" s="177" t="s">
        <v>94</v>
      </c>
    </row>
    <row r="58" spans="1:36">
      <c r="A58">
        <v>48</v>
      </c>
      <c r="B58" s="71"/>
      <c r="C58" s="71"/>
      <c r="E58" s="73"/>
      <c r="F58" s="74"/>
      <c r="H58" s="75">
        <f t="shared" si="0"/>
        <v>100</v>
      </c>
      <c r="K58" s="76">
        <f t="shared" si="1"/>
        <v>100</v>
      </c>
      <c r="L58" s="72">
        <f t="shared" si="2"/>
        <v>100</v>
      </c>
      <c r="M58" s="64">
        <f t="shared" si="3"/>
        <v>100</v>
      </c>
      <c r="V58" s="97"/>
      <c r="W58" s="48"/>
      <c r="AF58" s="176">
        <v>12</v>
      </c>
      <c r="AG58" s="165" t="s">
        <v>94</v>
      </c>
      <c r="AH58" s="166" t="s">
        <v>94</v>
      </c>
      <c r="AI58" s="167" t="s">
        <v>94</v>
      </c>
      <c r="AJ58" s="177" t="s">
        <v>94</v>
      </c>
    </row>
    <row r="59" spans="1:36">
      <c r="A59">
        <v>49</v>
      </c>
      <c r="B59" s="71"/>
      <c r="C59" s="71"/>
      <c r="E59" s="73"/>
      <c r="F59" s="74"/>
      <c r="H59" s="75">
        <f t="shared" si="0"/>
        <v>100</v>
      </c>
      <c r="K59" s="76">
        <f t="shared" si="1"/>
        <v>100</v>
      </c>
      <c r="L59" s="72">
        <f t="shared" si="2"/>
        <v>100</v>
      </c>
      <c r="M59" s="64">
        <f t="shared" si="3"/>
        <v>100</v>
      </c>
      <c r="V59" s="97"/>
      <c r="W59" s="48"/>
      <c r="AF59" s="176">
        <v>12</v>
      </c>
      <c r="AG59" s="165" t="s">
        <v>94</v>
      </c>
      <c r="AH59" s="166" t="s">
        <v>94</v>
      </c>
      <c r="AI59" s="167" t="s">
        <v>94</v>
      </c>
      <c r="AJ59" s="177" t="s">
        <v>94</v>
      </c>
    </row>
    <row r="60" spans="1:36">
      <c r="A60">
        <v>50</v>
      </c>
      <c r="B60" s="71"/>
      <c r="C60" s="71"/>
      <c r="E60" s="73"/>
      <c r="F60" s="74"/>
      <c r="H60" s="75">
        <f t="shared" si="0"/>
        <v>100</v>
      </c>
      <c r="K60" s="76">
        <f t="shared" si="1"/>
        <v>100</v>
      </c>
      <c r="L60" s="72">
        <f t="shared" si="2"/>
        <v>100</v>
      </c>
      <c r="M60" s="64">
        <f t="shared" si="3"/>
        <v>100</v>
      </c>
      <c r="V60" s="97"/>
      <c r="W60" s="48"/>
      <c r="AF60" s="176">
        <v>12</v>
      </c>
      <c r="AG60" s="165" t="s">
        <v>94</v>
      </c>
      <c r="AH60" s="166" t="s">
        <v>94</v>
      </c>
      <c r="AI60" s="167" t="s">
        <v>94</v>
      </c>
      <c r="AJ60" s="177" t="s">
        <v>94</v>
      </c>
    </row>
    <row r="61" spans="1:36">
      <c r="A61">
        <v>51</v>
      </c>
      <c r="B61" s="71"/>
      <c r="C61" s="71"/>
      <c r="E61" s="73"/>
      <c r="F61" s="74"/>
      <c r="H61" s="75">
        <f t="shared" si="0"/>
        <v>100</v>
      </c>
      <c r="K61" s="76">
        <f t="shared" si="1"/>
        <v>100</v>
      </c>
      <c r="L61" s="72">
        <f t="shared" si="2"/>
        <v>100</v>
      </c>
      <c r="M61" s="64">
        <f t="shared" si="3"/>
        <v>100</v>
      </c>
      <c r="V61" s="97"/>
      <c r="W61" s="48"/>
      <c r="AF61" s="176">
        <v>12</v>
      </c>
      <c r="AG61" s="165" t="s">
        <v>94</v>
      </c>
      <c r="AH61" s="166" t="s">
        <v>94</v>
      </c>
      <c r="AI61" s="167" t="s">
        <v>94</v>
      </c>
      <c r="AJ61" s="177" t="s">
        <v>94</v>
      </c>
    </row>
    <row r="62" spans="1:36">
      <c r="A62">
        <v>52</v>
      </c>
      <c r="B62" s="71"/>
      <c r="C62" s="71"/>
      <c r="E62" s="73"/>
      <c r="F62" s="74"/>
      <c r="H62" s="75">
        <f t="shared" si="0"/>
        <v>100</v>
      </c>
      <c r="K62" s="76">
        <f t="shared" si="1"/>
        <v>100</v>
      </c>
      <c r="L62" s="72">
        <f t="shared" si="2"/>
        <v>100</v>
      </c>
      <c r="M62" s="64">
        <f t="shared" si="3"/>
        <v>100</v>
      </c>
      <c r="V62" s="97"/>
      <c r="W62" s="48"/>
      <c r="AF62" s="176">
        <v>12</v>
      </c>
      <c r="AG62" s="165" t="s">
        <v>94</v>
      </c>
      <c r="AH62" s="166" t="s">
        <v>94</v>
      </c>
      <c r="AI62" s="167" t="s">
        <v>94</v>
      </c>
      <c r="AJ62" s="177" t="s">
        <v>94</v>
      </c>
    </row>
    <row r="63" spans="1:36">
      <c r="A63">
        <v>53</v>
      </c>
      <c r="B63" s="71"/>
      <c r="C63" s="71"/>
      <c r="E63" s="73"/>
      <c r="F63" s="74"/>
      <c r="H63" s="75">
        <f t="shared" si="0"/>
        <v>100</v>
      </c>
      <c r="K63" s="76">
        <f t="shared" si="1"/>
        <v>100</v>
      </c>
      <c r="L63" s="72">
        <f t="shared" si="2"/>
        <v>100</v>
      </c>
      <c r="M63" s="64">
        <f t="shared" si="3"/>
        <v>100</v>
      </c>
      <c r="V63" s="97"/>
      <c r="W63" s="48"/>
      <c r="AF63" s="176">
        <v>12</v>
      </c>
      <c r="AG63" s="165" t="s">
        <v>94</v>
      </c>
      <c r="AH63" s="166" t="s">
        <v>94</v>
      </c>
      <c r="AI63" s="167" t="s">
        <v>94</v>
      </c>
      <c r="AJ63" s="177" t="s">
        <v>94</v>
      </c>
    </row>
    <row r="64" spans="1:36">
      <c r="A64">
        <v>54</v>
      </c>
      <c r="B64" s="71"/>
      <c r="C64" s="71"/>
      <c r="E64" s="73"/>
      <c r="F64" s="74"/>
      <c r="H64" s="75">
        <f t="shared" si="0"/>
        <v>100</v>
      </c>
      <c r="K64" s="76">
        <f t="shared" si="1"/>
        <v>100</v>
      </c>
      <c r="L64" s="72">
        <f t="shared" si="2"/>
        <v>100</v>
      </c>
      <c r="M64" s="64">
        <f t="shared" si="3"/>
        <v>100</v>
      </c>
      <c r="V64" s="97"/>
      <c r="W64" s="48"/>
      <c r="AF64" s="176">
        <v>12</v>
      </c>
      <c r="AG64" s="165" t="s">
        <v>94</v>
      </c>
      <c r="AH64" s="166" t="s">
        <v>94</v>
      </c>
      <c r="AI64" s="167" t="s">
        <v>94</v>
      </c>
      <c r="AJ64" s="177" t="s">
        <v>94</v>
      </c>
    </row>
    <row r="65" spans="1:36">
      <c r="A65">
        <v>55</v>
      </c>
      <c r="B65" s="71"/>
      <c r="C65" s="71"/>
      <c r="E65" s="73"/>
      <c r="F65" s="74"/>
      <c r="H65" s="75">
        <f t="shared" si="0"/>
        <v>100</v>
      </c>
      <c r="K65" s="76">
        <f t="shared" si="1"/>
        <v>100</v>
      </c>
      <c r="L65" s="72">
        <f t="shared" si="2"/>
        <v>100</v>
      </c>
      <c r="M65" s="64">
        <f t="shared" si="3"/>
        <v>100</v>
      </c>
      <c r="V65" s="97"/>
      <c r="W65" s="48"/>
      <c r="AF65" s="176">
        <v>12</v>
      </c>
      <c r="AG65" s="165" t="s">
        <v>94</v>
      </c>
      <c r="AH65" s="166" t="s">
        <v>94</v>
      </c>
      <c r="AI65" s="167" t="s">
        <v>94</v>
      </c>
      <c r="AJ65" s="177" t="s">
        <v>94</v>
      </c>
    </row>
    <row r="66" spans="1:36">
      <c r="A66">
        <v>56</v>
      </c>
      <c r="B66" s="71"/>
      <c r="C66" s="71"/>
      <c r="E66" s="73"/>
      <c r="F66" s="74"/>
      <c r="H66" s="75">
        <f t="shared" si="0"/>
        <v>100</v>
      </c>
      <c r="K66" s="76">
        <f t="shared" si="1"/>
        <v>100</v>
      </c>
      <c r="L66" s="72">
        <f t="shared" si="2"/>
        <v>100</v>
      </c>
      <c r="M66" s="64">
        <f t="shared" si="3"/>
        <v>100</v>
      </c>
      <c r="AF66" s="176">
        <v>12</v>
      </c>
      <c r="AG66" s="165" t="s">
        <v>94</v>
      </c>
      <c r="AH66" s="166" t="s">
        <v>94</v>
      </c>
      <c r="AI66" s="167" t="s">
        <v>94</v>
      </c>
      <c r="AJ66" s="177" t="s">
        <v>94</v>
      </c>
    </row>
    <row r="67" spans="1:36">
      <c r="A67">
        <v>57</v>
      </c>
      <c r="B67" s="71"/>
      <c r="C67" s="71"/>
      <c r="E67" s="73"/>
      <c r="F67" s="74"/>
      <c r="H67" s="75">
        <f t="shared" si="0"/>
        <v>100</v>
      </c>
      <c r="K67" s="76">
        <f t="shared" si="1"/>
        <v>100</v>
      </c>
      <c r="L67" s="72">
        <f t="shared" si="2"/>
        <v>100</v>
      </c>
      <c r="M67" s="64">
        <f t="shared" si="3"/>
        <v>100</v>
      </c>
      <c r="AF67" s="176">
        <v>12</v>
      </c>
      <c r="AG67" s="165" t="s">
        <v>94</v>
      </c>
      <c r="AH67" s="166" t="s">
        <v>94</v>
      </c>
      <c r="AI67" s="167" t="s">
        <v>94</v>
      </c>
      <c r="AJ67" s="177" t="s">
        <v>94</v>
      </c>
    </row>
    <row r="68" spans="1:36">
      <c r="A68">
        <v>58</v>
      </c>
      <c r="B68" s="71"/>
      <c r="C68" s="71"/>
      <c r="E68" s="73"/>
      <c r="F68" s="74"/>
      <c r="H68" s="75">
        <f t="shared" si="0"/>
        <v>100</v>
      </c>
      <c r="K68" s="76">
        <f t="shared" si="1"/>
        <v>100</v>
      </c>
      <c r="L68" s="72">
        <f t="shared" si="2"/>
        <v>100</v>
      </c>
      <c r="M68" s="64">
        <f t="shared" si="3"/>
        <v>100</v>
      </c>
      <c r="AF68" s="176">
        <v>12</v>
      </c>
      <c r="AG68" s="165" t="s">
        <v>94</v>
      </c>
      <c r="AH68" s="166" t="s">
        <v>94</v>
      </c>
      <c r="AI68" s="167" t="s">
        <v>94</v>
      </c>
      <c r="AJ68" s="177" t="s">
        <v>94</v>
      </c>
    </row>
    <row r="69" spans="1:36">
      <c r="A69">
        <v>59</v>
      </c>
      <c r="B69" s="71"/>
      <c r="C69" s="71"/>
      <c r="E69" s="73"/>
      <c r="F69" s="74"/>
      <c r="H69" s="75">
        <f t="shared" si="0"/>
        <v>100</v>
      </c>
      <c r="K69" s="76">
        <f t="shared" si="1"/>
        <v>100</v>
      </c>
      <c r="L69" s="72">
        <f t="shared" si="2"/>
        <v>100</v>
      </c>
      <c r="M69" s="64">
        <f t="shared" si="3"/>
        <v>100</v>
      </c>
      <c r="AF69" s="176">
        <v>12</v>
      </c>
      <c r="AG69" s="165" t="s">
        <v>94</v>
      </c>
      <c r="AH69" s="166" t="s">
        <v>94</v>
      </c>
      <c r="AI69" s="167" t="s">
        <v>94</v>
      </c>
      <c r="AJ69" s="177" t="s">
        <v>94</v>
      </c>
    </row>
    <row r="70" spans="1:36">
      <c r="A70">
        <v>60</v>
      </c>
      <c r="B70" s="71"/>
      <c r="C70" s="71"/>
      <c r="E70" s="73"/>
      <c r="F70" s="74"/>
      <c r="H70" s="75">
        <f t="shared" si="0"/>
        <v>100</v>
      </c>
      <c r="K70" s="76">
        <f t="shared" si="1"/>
        <v>100</v>
      </c>
      <c r="L70" s="72">
        <f t="shared" si="2"/>
        <v>100</v>
      </c>
      <c r="M70" s="64">
        <f t="shared" si="3"/>
        <v>100</v>
      </c>
      <c r="U70" s="110"/>
      <c r="V70" s="97"/>
      <c r="W70" s="48"/>
      <c r="AF70" s="176">
        <v>12</v>
      </c>
      <c r="AG70" s="165" t="s">
        <v>94</v>
      </c>
      <c r="AH70" s="166" t="s">
        <v>94</v>
      </c>
      <c r="AI70" s="167" t="s">
        <v>94</v>
      </c>
      <c r="AJ70" s="177" t="s">
        <v>94</v>
      </c>
    </row>
    <row r="71" spans="1:36">
      <c r="A71">
        <v>61</v>
      </c>
      <c r="B71" s="71"/>
      <c r="C71" s="71"/>
      <c r="E71" s="73"/>
      <c r="F71" s="74"/>
      <c r="H71" s="75">
        <f t="shared" si="0"/>
        <v>100</v>
      </c>
      <c r="K71" s="76">
        <f t="shared" si="1"/>
        <v>100</v>
      </c>
      <c r="L71" s="72">
        <f t="shared" si="2"/>
        <v>100</v>
      </c>
      <c r="M71" s="64">
        <f t="shared" si="3"/>
        <v>100</v>
      </c>
      <c r="U71" s="110"/>
      <c r="V71" s="97"/>
      <c r="W71" s="48"/>
      <c r="AF71" s="176">
        <v>12</v>
      </c>
      <c r="AG71" s="165" t="s">
        <v>94</v>
      </c>
      <c r="AH71" s="166" t="s">
        <v>94</v>
      </c>
      <c r="AI71" s="167" t="s">
        <v>94</v>
      </c>
      <c r="AJ71" s="177" t="s">
        <v>94</v>
      </c>
    </row>
    <row r="72" spans="1:36">
      <c r="A72">
        <v>62</v>
      </c>
      <c r="B72" s="71"/>
      <c r="C72" s="71"/>
      <c r="E72" s="73"/>
      <c r="F72" s="74"/>
      <c r="H72" s="75">
        <f t="shared" si="0"/>
        <v>100</v>
      </c>
      <c r="K72" s="76">
        <f t="shared" si="1"/>
        <v>100</v>
      </c>
      <c r="L72" s="72">
        <f t="shared" si="2"/>
        <v>100</v>
      </c>
      <c r="M72" s="64">
        <f t="shared" si="3"/>
        <v>100</v>
      </c>
      <c r="U72" s="110"/>
      <c r="V72" s="97"/>
      <c r="W72" s="48"/>
      <c r="AF72" s="176">
        <v>12</v>
      </c>
      <c r="AG72" s="165" t="s">
        <v>94</v>
      </c>
      <c r="AH72" s="166" t="s">
        <v>94</v>
      </c>
      <c r="AI72" s="167" t="s">
        <v>94</v>
      </c>
      <c r="AJ72" s="177" t="s">
        <v>94</v>
      </c>
    </row>
    <row r="73" spans="1:36">
      <c r="A73">
        <v>63</v>
      </c>
      <c r="B73" s="71"/>
      <c r="C73" s="71"/>
      <c r="E73" s="73"/>
      <c r="F73" s="74"/>
      <c r="H73" s="75">
        <f t="shared" si="0"/>
        <v>100</v>
      </c>
      <c r="K73" s="76">
        <f t="shared" si="1"/>
        <v>100</v>
      </c>
      <c r="L73" s="72">
        <f t="shared" si="2"/>
        <v>100</v>
      </c>
      <c r="M73" s="64">
        <f t="shared" si="3"/>
        <v>100</v>
      </c>
      <c r="U73" s="110"/>
      <c r="V73" s="97"/>
      <c r="W73" s="48"/>
      <c r="AF73" s="176">
        <v>12</v>
      </c>
      <c r="AG73" s="165" t="s">
        <v>94</v>
      </c>
      <c r="AH73" s="166" t="s">
        <v>94</v>
      </c>
      <c r="AI73" s="167" t="s">
        <v>94</v>
      </c>
      <c r="AJ73" s="177" t="s">
        <v>94</v>
      </c>
    </row>
    <row r="74" spans="1:36">
      <c r="A74">
        <v>64</v>
      </c>
      <c r="B74" s="71"/>
      <c r="C74" s="71"/>
      <c r="E74" s="73"/>
      <c r="F74" s="74"/>
      <c r="H74" s="75">
        <f t="shared" si="0"/>
        <v>100</v>
      </c>
      <c r="K74" s="76">
        <f t="shared" si="1"/>
        <v>100</v>
      </c>
      <c r="L74" s="72">
        <f t="shared" si="2"/>
        <v>100</v>
      </c>
      <c r="M74" s="64">
        <f t="shared" si="3"/>
        <v>100</v>
      </c>
      <c r="U74" s="140"/>
      <c r="V74" s="136"/>
      <c r="W74" s="124"/>
      <c r="AF74" s="176">
        <v>12</v>
      </c>
      <c r="AG74" s="165" t="s">
        <v>94</v>
      </c>
      <c r="AH74" s="166" t="s">
        <v>94</v>
      </c>
      <c r="AI74" s="167" t="s">
        <v>94</v>
      </c>
      <c r="AJ74" s="177" t="s">
        <v>94</v>
      </c>
    </row>
    <row r="75" spans="1:36">
      <c r="A75">
        <v>65</v>
      </c>
      <c r="B75" s="71"/>
      <c r="C75" s="71"/>
      <c r="E75" s="73"/>
      <c r="F75" s="74"/>
      <c r="H75" s="75">
        <f t="shared" ref="H75:H110" si="4">IF(ISBLANK(F75),100,F75+G75*0.2)</f>
        <v>100</v>
      </c>
      <c r="K75" s="76">
        <f t="shared" ref="K75:K110" si="5">IF(ISBLANK(I75),100,I75+J75*0.2)</f>
        <v>100</v>
      </c>
      <c r="L75" s="72">
        <f t="shared" ref="L75:L110" si="6">MIN(H75,K75)</f>
        <v>100</v>
      </c>
      <c r="M75" s="64">
        <f t="shared" ref="M75:M110" si="7">MAX(H75,K75)</f>
        <v>100</v>
      </c>
      <c r="U75" s="140"/>
      <c r="V75" s="97"/>
      <c r="W75" s="124"/>
      <c r="AF75" s="176">
        <v>12</v>
      </c>
      <c r="AG75" s="165" t="s">
        <v>94</v>
      </c>
      <c r="AH75" s="166" t="s">
        <v>94</v>
      </c>
      <c r="AI75" s="167" t="s">
        <v>94</v>
      </c>
      <c r="AJ75" s="177" t="s">
        <v>94</v>
      </c>
    </row>
    <row r="76" spans="1:36">
      <c r="A76">
        <v>66</v>
      </c>
      <c r="B76" s="71"/>
      <c r="C76" s="71"/>
      <c r="E76" s="73"/>
      <c r="F76" s="74"/>
      <c r="H76" s="75">
        <f t="shared" si="4"/>
        <v>100</v>
      </c>
      <c r="K76" s="76">
        <f t="shared" si="5"/>
        <v>100</v>
      </c>
      <c r="L76" s="72">
        <f t="shared" si="6"/>
        <v>100</v>
      </c>
      <c r="M76" s="64">
        <f t="shared" si="7"/>
        <v>100</v>
      </c>
      <c r="U76" s="140"/>
      <c r="V76" s="97"/>
      <c r="W76" s="124"/>
      <c r="AF76" s="176">
        <v>12</v>
      </c>
      <c r="AG76" s="165" t="s">
        <v>94</v>
      </c>
      <c r="AH76" s="166" t="s">
        <v>94</v>
      </c>
      <c r="AI76" s="167" t="s">
        <v>94</v>
      </c>
      <c r="AJ76" s="177" t="s">
        <v>94</v>
      </c>
    </row>
    <row r="77" spans="1:36">
      <c r="A77">
        <v>67</v>
      </c>
      <c r="B77" s="71"/>
      <c r="C77" s="71"/>
      <c r="E77" s="73"/>
      <c r="F77" s="74"/>
      <c r="H77" s="75">
        <f t="shared" si="4"/>
        <v>100</v>
      </c>
      <c r="K77" s="76">
        <f t="shared" si="5"/>
        <v>100</v>
      </c>
      <c r="L77" s="72">
        <f t="shared" si="6"/>
        <v>100</v>
      </c>
      <c r="M77" s="64">
        <f t="shared" si="7"/>
        <v>100</v>
      </c>
      <c r="U77" s="140"/>
      <c r="V77" s="97"/>
      <c r="W77" s="124"/>
      <c r="AF77" s="176">
        <v>12</v>
      </c>
      <c r="AG77" s="165" t="s">
        <v>94</v>
      </c>
      <c r="AH77" s="166" t="s">
        <v>94</v>
      </c>
      <c r="AI77" s="167" t="s">
        <v>94</v>
      </c>
      <c r="AJ77" s="177" t="s">
        <v>94</v>
      </c>
    </row>
    <row r="78" spans="1:36">
      <c r="A78">
        <v>68</v>
      </c>
      <c r="B78" s="71"/>
      <c r="C78" s="71"/>
      <c r="E78" s="73"/>
      <c r="F78" s="74"/>
      <c r="H78" s="75">
        <f t="shared" si="4"/>
        <v>100</v>
      </c>
      <c r="K78" s="76">
        <f t="shared" si="5"/>
        <v>100</v>
      </c>
      <c r="L78" s="72">
        <f t="shared" si="6"/>
        <v>100</v>
      </c>
      <c r="M78" s="64">
        <f t="shared" si="7"/>
        <v>100</v>
      </c>
      <c r="U78" s="140"/>
      <c r="V78" s="97"/>
      <c r="W78" s="124"/>
      <c r="AF78" s="178">
        <v>12</v>
      </c>
      <c r="AG78" s="179" t="s">
        <v>94</v>
      </c>
      <c r="AH78" s="180" t="s">
        <v>94</v>
      </c>
      <c r="AI78" s="181" t="s">
        <v>94</v>
      </c>
      <c r="AJ78" s="182" t="s">
        <v>94</v>
      </c>
    </row>
    <row r="79" spans="1:36">
      <c r="A79">
        <v>69</v>
      </c>
      <c r="B79" s="71"/>
      <c r="C79" s="71"/>
      <c r="E79" s="73"/>
      <c r="F79" s="74"/>
      <c r="H79" s="75">
        <f t="shared" si="4"/>
        <v>100</v>
      </c>
      <c r="K79" s="76">
        <f t="shared" si="5"/>
        <v>100</v>
      </c>
      <c r="L79" s="72">
        <f t="shared" si="6"/>
        <v>100</v>
      </c>
      <c r="M79" s="64">
        <f t="shared" si="7"/>
        <v>100</v>
      </c>
    </row>
    <row r="80" spans="1:36">
      <c r="A80">
        <v>70</v>
      </c>
      <c r="B80" s="71"/>
      <c r="C80" s="71"/>
      <c r="E80" s="73"/>
      <c r="F80" s="74"/>
      <c r="H80" s="75">
        <f t="shared" si="4"/>
        <v>100</v>
      </c>
      <c r="K80" s="76">
        <f t="shared" si="5"/>
        <v>100</v>
      </c>
      <c r="L80" s="72">
        <f t="shared" si="6"/>
        <v>100</v>
      </c>
      <c r="M80" s="64">
        <f t="shared" si="7"/>
        <v>100</v>
      </c>
    </row>
    <row r="81" spans="1:13">
      <c r="A81">
        <v>71</v>
      </c>
      <c r="B81" s="71"/>
      <c r="C81" s="71"/>
      <c r="E81" s="73"/>
      <c r="F81" s="74"/>
      <c r="H81" s="75">
        <f t="shared" si="4"/>
        <v>100</v>
      </c>
      <c r="K81" s="76">
        <f t="shared" si="5"/>
        <v>100</v>
      </c>
      <c r="L81" s="72">
        <f t="shared" si="6"/>
        <v>100</v>
      </c>
      <c r="M81" s="64">
        <f t="shared" si="7"/>
        <v>100</v>
      </c>
    </row>
    <row r="82" spans="1:13">
      <c r="A82">
        <v>72</v>
      </c>
      <c r="B82" s="71"/>
      <c r="C82" s="71"/>
      <c r="E82" s="73"/>
      <c r="F82" s="74"/>
      <c r="H82" s="75">
        <f t="shared" si="4"/>
        <v>100</v>
      </c>
      <c r="K82" s="76">
        <f t="shared" si="5"/>
        <v>100</v>
      </c>
      <c r="L82" s="72">
        <f t="shared" si="6"/>
        <v>100</v>
      </c>
      <c r="M82" s="64">
        <f t="shared" si="7"/>
        <v>100</v>
      </c>
    </row>
    <row r="83" spans="1:13">
      <c r="A83">
        <v>73</v>
      </c>
      <c r="B83" s="71"/>
      <c r="C83" s="71"/>
      <c r="E83" s="73"/>
      <c r="F83" s="74"/>
      <c r="H83" s="75">
        <f t="shared" si="4"/>
        <v>100</v>
      </c>
      <c r="K83" s="76">
        <f t="shared" si="5"/>
        <v>100</v>
      </c>
      <c r="L83" s="72">
        <f t="shared" si="6"/>
        <v>100</v>
      </c>
      <c r="M83" s="64">
        <f t="shared" si="7"/>
        <v>100</v>
      </c>
    </row>
    <row r="84" spans="1:13">
      <c r="A84">
        <v>74</v>
      </c>
      <c r="B84" s="71"/>
      <c r="C84" s="71"/>
      <c r="E84" s="73"/>
      <c r="F84" s="74"/>
      <c r="H84" s="75">
        <f t="shared" si="4"/>
        <v>100</v>
      </c>
      <c r="K84" s="76">
        <f t="shared" si="5"/>
        <v>100</v>
      </c>
      <c r="L84" s="72">
        <f t="shared" si="6"/>
        <v>100</v>
      </c>
      <c r="M84" s="64">
        <f t="shared" si="7"/>
        <v>100</v>
      </c>
    </row>
    <row r="85" spans="1:13">
      <c r="A85">
        <v>75</v>
      </c>
      <c r="B85" s="71"/>
      <c r="C85" s="71"/>
      <c r="E85" s="73"/>
      <c r="F85" s="74"/>
      <c r="H85" s="75">
        <f t="shared" si="4"/>
        <v>100</v>
      </c>
      <c r="K85" s="76">
        <f t="shared" si="5"/>
        <v>100</v>
      </c>
      <c r="L85" s="72">
        <f t="shared" si="6"/>
        <v>100</v>
      </c>
      <c r="M85" s="64">
        <f t="shared" si="7"/>
        <v>100</v>
      </c>
    </row>
    <row r="86" spans="1:13">
      <c r="A86">
        <v>76</v>
      </c>
      <c r="B86" s="71"/>
      <c r="C86" s="71"/>
      <c r="E86" s="73"/>
      <c r="F86" s="74"/>
      <c r="H86" s="75">
        <f t="shared" si="4"/>
        <v>100</v>
      </c>
      <c r="K86" s="76">
        <f t="shared" si="5"/>
        <v>100</v>
      </c>
      <c r="L86" s="72">
        <f t="shared" si="6"/>
        <v>100</v>
      </c>
      <c r="M86" s="64">
        <f t="shared" si="7"/>
        <v>100</v>
      </c>
    </row>
    <row r="87" spans="1:13">
      <c r="A87">
        <v>77</v>
      </c>
      <c r="B87" s="71"/>
      <c r="C87" s="71"/>
      <c r="E87" s="73"/>
      <c r="F87" s="74"/>
      <c r="H87" s="75">
        <f t="shared" si="4"/>
        <v>100</v>
      </c>
      <c r="K87" s="76">
        <f t="shared" si="5"/>
        <v>100</v>
      </c>
      <c r="L87" s="72">
        <f t="shared" si="6"/>
        <v>100</v>
      </c>
      <c r="M87" s="64">
        <f t="shared" si="7"/>
        <v>100</v>
      </c>
    </row>
    <row r="88" spans="1:13">
      <c r="A88">
        <v>78</v>
      </c>
      <c r="B88" s="71"/>
      <c r="C88" s="71"/>
      <c r="E88" s="73"/>
      <c r="F88" s="74"/>
      <c r="H88" s="75">
        <f t="shared" si="4"/>
        <v>100</v>
      </c>
      <c r="K88" s="76">
        <f t="shared" si="5"/>
        <v>100</v>
      </c>
      <c r="L88" s="72">
        <f t="shared" si="6"/>
        <v>100</v>
      </c>
      <c r="M88" s="64">
        <f t="shared" si="7"/>
        <v>100</v>
      </c>
    </row>
    <row r="89" spans="1:13">
      <c r="A89">
        <v>79</v>
      </c>
      <c r="B89" s="71"/>
      <c r="C89" s="71"/>
      <c r="E89" s="73"/>
      <c r="F89" s="74"/>
      <c r="H89" s="75">
        <f t="shared" si="4"/>
        <v>100</v>
      </c>
      <c r="K89" s="76">
        <f t="shared" si="5"/>
        <v>100</v>
      </c>
      <c r="L89" s="72">
        <f t="shared" si="6"/>
        <v>100</v>
      </c>
      <c r="M89" s="64">
        <f t="shared" si="7"/>
        <v>100</v>
      </c>
    </row>
    <row r="90" spans="1:13">
      <c r="A90">
        <v>80</v>
      </c>
      <c r="B90" s="71"/>
      <c r="C90" s="71"/>
      <c r="E90" s="73"/>
      <c r="F90" s="74"/>
      <c r="H90" s="75">
        <f t="shared" si="4"/>
        <v>100</v>
      </c>
      <c r="K90" s="76">
        <f t="shared" si="5"/>
        <v>100</v>
      </c>
      <c r="L90" s="72">
        <f t="shared" si="6"/>
        <v>100</v>
      </c>
      <c r="M90" s="64">
        <f t="shared" si="7"/>
        <v>100</v>
      </c>
    </row>
    <row r="91" spans="1:13">
      <c r="A91">
        <v>81</v>
      </c>
      <c r="B91" s="71"/>
      <c r="C91" s="71"/>
      <c r="E91" s="73"/>
      <c r="F91" s="74"/>
      <c r="H91" s="75">
        <f t="shared" si="4"/>
        <v>100</v>
      </c>
      <c r="K91" s="76">
        <f t="shared" si="5"/>
        <v>100</v>
      </c>
      <c r="L91" s="72">
        <f t="shared" si="6"/>
        <v>100</v>
      </c>
      <c r="M91" s="64">
        <f t="shared" si="7"/>
        <v>100</v>
      </c>
    </row>
    <row r="92" spans="1:13">
      <c r="A92">
        <v>82</v>
      </c>
      <c r="B92" s="71"/>
      <c r="C92" s="71"/>
      <c r="E92" s="73"/>
      <c r="F92" s="74"/>
      <c r="H92" s="75">
        <f t="shared" si="4"/>
        <v>100</v>
      </c>
      <c r="K92" s="76">
        <f t="shared" si="5"/>
        <v>100</v>
      </c>
      <c r="L92" s="72">
        <f t="shared" si="6"/>
        <v>100</v>
      </c>
      <c r="M92" s="64">
        <f t="shared" si="7"/>
        <v>100</v>
      </c>
    </row>
    <row r="93" spans="1:13">
      <c r="A93">
        <v>83</v>
      </c>
      <c r="B93" s="71"/>
      <c r="C93" s="71"/>
      <c r="E93" s="73"/>
      <c r="F93" s="74"/>
      <c r="H93" s="75">
        <f t="shared" si="4"/>
        <v>100</v>
      </c>
      <c r="K93" s="76">
        <f t="shared" si="5"/>
        <v>100</v>
      </c>
      <c r="L93" s="72">
        <f t="shared" si="6"/>
        <v>100</v>
      </c>
      <c r="M93" s="64">
        <f t="shared" si="7"/>
        <v>100</v>
      </c>
    </row>
    <row r="94" spans="1:13">
      <c r="A94">
        <v>84</v>
      </c>
      <c r="B94" s="71"/>
      <c r="C94" s="71"/>
      <c r="E94" s="73"/>
      <c r="F94" s="74"/>
      <c r="H94" s="75">
        <f t="shared" si="4"/>
        <v>100</v>
      </c>
      <c r="K94" s="76">
        <f t="shared" si="5"/>
        <v>100</v>
      </c>
      <c r="L94" s="72">
        <f t="shared" si="6"/>
        <v>100</v>
      </c>
      <c r="M94" s="64">
        <f t="shared" si="7"/>
        <v>100</v>
      </c>
    </row>
    <row r="95" spans="1:13">
      <c r="A95">
        <v>85</v>
      </c>
      <c r="B95" s="71"/>
      <c r="C95" s="71"/>
      <c r="E95" s="73"/>
      <c r="F95" s="74"/>
      <c r="H95" s="75">
        <f t="shared" si="4"/>
        <v>100</v>
      </c>
      <c r="K95" s="76">
        <f t="shared" si="5"/>
        <v>100</v>
      </c>
      <c r="L95" s="72">
        <f t="shared" si="6"/>
        <v>100</v>
      </c>
      <c r="M95" s="64">
        <f t="shared" si="7"/>
        <v>100</v>
      </c>
    </row>
    <row r="96" spans="1:13">
      <c r="A96">
        <v>86</v>
      </c>
      <c r="B96" s="71"/>
      <c r="C96" s="71"/>
      <c r="E96" s="73"/>
      <c r="F96" s="74"/>
      <c r="H96" s="75">
        <f t="shared" si="4"/>
        <v>100</v>
      </c>
      <c r="K96" s="76">
        <f t="shared" si="5"/>
        <v>100</v>
      </c>
      <c r="L96" s="72">
        <f t="shared" si="6"/>
        <v>100</v>
      </c>
      <c r="M96" s="64">
        <f t="shared" si="7"/>
        <v>100</v>
      </c>
    </row>
    <row r="97" spans="1:13">
      <c r="A97">
        <v>87</v>
      </c>
      <c r="B97" s="71"/>
      <c r="C97" s="71"/>
      <c r="E97" s="73"/>
      <c r="F97" s="74"/>
      <c r="H97" s="75">
        <f t="shared" si="4"/>
        <v>100</v>
      </c>
      <c r="K97" s="76">
        <f t="shared" si="5"/>
        <v>100</v>
      </c>
      <c r="L97" s="72">
        <f t="shared" si="6"/>
        <v>100</v>
      </c>
      <c r="M97" s="64">
        <f t="shared" si="7"/>
        <v>100</v>
      </c>
    </row>
    <row r="98" spans="1:13">
      <c r="A98">
        <v>88</v>
      </c>
      <c r="B98" s="71"/>
      <c r="C98" s="71"/>
      <c r="E98" s="73"/>
      <c r="F98" s="74"/>
      <c r="H98" s="75">
        <f t="shared" si="4"/>
        <v>100</v>
      </c>
      <c r="K98" s="76">
        <f t="shared" si="5"/>
        <v>100</v>
      </c>
      <c r="L98" s="72">
        <f t="shared" si="6"/>
        <v>100</v>
      </c>
      <c r="M98" s="64">
        <f t="shared" si="7"/>
        <v>100</v>
      </c>
    </row>
    <row r="99" spans="1:13">
      <c r="A99">
        <v>89</v>
      </c>
      <c r="B99" s="71"/>
      <c r="C99" s="71"/>
      <c r="E99" s="73"/>
      <c r="F99" s="74"/>
      <c r="H99" s="75">
        <f t="shared" si="4"/>
        <v>100</v>
      </c>
      <c r="K99" s="76">
        <f t="shared" si="5"/>
        <v>100</v>
      </c>
      <c r="L99" s="72">
        <f t="shared" si="6"/>
        <v>100</v>
      </c>
      <c r="M99" s="64">
        <f t="shared" si="7"/>
        <v>100</v>
      </c>
    </row>
    <row r="100" spans="1:13">
      <c r="A100">
        <v>90</v>
      </c>
      <c r="B100" s="71"/>
      <c r="C100" s="71"/>
      <c r="E100" s="73"/>
      <c r="F100" s="74"/>
      <c r="H100" s="75">
        <f t="shared" si="4"/>
        <v>100</v>
      </c>
      <c r="K100" s="76">
        <f t="shared" si="5"/>
        <v>100</v>
      </c>
      <c r="L100" s="72">
        <f t="shared" si="6"/>
        <v>100</v>
      </c>
      <c r="M100" s="64">
        <f t="shared" si="7"/>
        <v>100</v>
      </c>
    </row>
    <row r="101" spans="1:13">
      <c r="A101">
        <v>91</v>
      </c>
      <c r="B101" s="71"/>
      <c r="C101" s="71"/>
      <c r="E101" s="73"/>
      <c r="F101" s="74"/>
      <c r="H101" s="75">
        <f t="shared" si="4"/>
        <v>100</v>
      </c>
      <c r="K101" s="76">
        <f t="shared" si="5"/>
        <v>100</v>
      </c>
      <c r="L101" s="72">
        <f t="shared" si="6"/>
        <v>100</v>
      </c>
      <c r="M101" s="64">
        <f t="shared" si="7"/>
        <v>100</v>
      </c>
    </row>
    <row r="102" spans="1:13">
      <c r="A102">
        <v>92</v>
      </c>
      <c r="B102" s="71"/>
      <c r="C102" s="71"/>
      <c r="E102" s="73"/>
      <c r="F102" s="74"/>
      <c r="H102" s="75">
        <f t="shared" si="4"/>
        <v>100</v>
      </c>
      <c r="K102" s="76">
        <f t="shared" si="5"/>
        <v>100</v>
      </c>
      <c r="L102" s="72">
        <f t="shared" si="6"/>
        <v>100</v>
      </c>
      <c r="M102" s="64">
        <f t="shared" si="7"/>
        <v>100</v>
      </c>
    </row>
    <row r="103" spans="1:13">
      <c r="A103">
        <v>93</v>
      </c>
      <c r="B103" s="71"/>
      <c r="C103" s="71"/>
      <c r="E103" s="73"/>
      <c r="F103" s="74"/>
      <c r="H103" s="75">
        <f t="shared" si="4"/>
        <v>100</v>
      </c>
      <c r="K103" s="76">
        <f t="shared" si="5"/>
        <v>100</v>
      </c>
      <c r="L103" s="72">
        <f t="shared" si="6"/>
        <v>100</v>
      </c>
      <c r="M103" s="64">
        <f t="shared" si="7"/>
        <v>100</v>
      </c>
    </row>
    <row r="104" spans="1:13">
      <c r="A104">
        <v>94</v>
      </c>
      <c r="B104" s="71"/>
      <c r="C104" s="71"/>
      <c r="E104" s="73"/>
      <c r="F104" s="74"/>
      <c r="H104" s="75">
        <f t="shared" si="4"/>
        <v>100</v>
      </c>
      <c r="K104" s="76">
        <f t="shared" si="5"/>
        <v>100</v>
      </c>
      <c r="L104" s="72">
        <f t="shared" si="6"/>
        <v>100</v>
      </c>
      <c r="M104" s="64">
        <f t="shared" si="7"/>
        <v>100</v>
      </c>
    </row>
    <row r="105" spans="1:13">
      <c r="A105">
        <v>95</v>
      </c>
      <c r="B105" s="71"/>
      <c r="C105" s="71"/>
      <c r="E105" s="73"/>
      <c r="F105" s="74"/>
      <c r="H105" s="75">
        <f t="shared" si="4"/>
        <v>100</v>
      </c>
      <c r="K105" s="76">
        <f t="shared" si="5"/>
        <v>100</v>
      </c>
      <c r="L105" s="72">
        <f t="shared" si="6"/>
        <v>100</v>
      </c>
      <c r="M105" s="64">
        <f t="shared" si="7"/>
        <v>100</v>
      </c>
    </row>
    <row r="106" spans="1:13">
      <c r="A106">
        <v>96</v>
      </c>
      <c r="B106" s="71"/>
      <c r="C106" s="71"/>
      <c r="E106" s="73"/>
      <c r="F106" s="74"/>
      <c r="H106" s="75">
        <f t="shared" si="4"/>
        <v>100</v>
      </c>
      <c r="K106" s="76">
        <f t="shared" si="5"/>
        <v>100</v>
      </c>
      <c r="L106" s="72">
        <f t="shared" si="6"/>
        <v>100</v>
      </c>
      <c r="M106" s="64">
        <f t="shared" si="7"/>
        <v>100</v>
      </c>
    </row>
    <row r="107" spans="1:13">
      <c r="A107">
        <v>97</v>
      </c>
      <c r="B107" s="71"/>
      <c r="C107" s="71"/>
      <c r="E107" s="73"/>
      <c r="F107" s="74"/>
      <c r="H107" s="75">
        <f t="shared" si="4"/>
        <v>100</v>
      </c>
      <c r="K107" s="76">
        <f t="shared" si="5"/>
        <v>100</v>
      </c>
      <c r="L107" s="72">
        <f t="shared" si="6"/>
        <v>100</v>
      </c>
      <c r="M107" s="64">
        <f t="shared" si="7"/>
        <v>100</v>
      </c>
    </row>
    <row r="108" spans="1:13">
      <c r="A108">
        <v>98</v>
      </c>
      <c r="B108" s="71"/>
      <c r="C108" s="71"/>
      <c r="E108" s="73"/>
      <c r="F108" s="74"/>
      <c r="H108" s="75">
        <f t="shared" si="4"/>
        <v>100</v>
      </c>
      <c r="K108" s="76">
        <f t="shared" si="5"/>
        <v>100</v>
      </c>
      <c r="L108" s="72">
        <f t="shared" si="6"/>
        <v>100</v>
      </c>
      <c r="M108" s="64">
        <f t="shared" si="7"/>
        <v>100</v>
      </c>
    </row>
    <row r="109" spans="1:13">
      <c r="A109">
        <v>99</v>
      </c>
      <c r="B109" s="71"/>
      <c r="C109" s="71"/>
      <c r="E109" s="73"/>
      <c r="F109" s="74"/>
      <c r="H109" s="75">
        <f t="shared" si="4"/>
        <v>100</v>
      </c>
      <c r="K109" s="76">
        <f t="shared" si="5"/>
        <v>100</v>
      </c>
      <c r="L109" s="72">
        <f t="shared" si="6"/>
        <v>100</v>
      </c>
      <c r="M109" s="64">
        <f t="shared" si="7"/>
        <v>100</v>
      </c>
    </row>
    <row r="110" spans="1:13">
      <c r="A110">
        <v>100</v>
      </c>
      <c r="B110" s="77"/>
      <c r="C110" s="77"/>
      <c r="D110" s="78"/>
      <c r="E110" s="79"/>
      <c r="F110" s="80"/>
      <c r="G110" s="78"/>
      <c r="H110" s="81">
        <f t="shared" si="4"/>
        <v>100</v>
      </c>
      <c r="I110" s="82"/>
      <c r="J110" s="78"/>
      <c r="K110" s="82">
        <f t="shared" si="5"/>
        <v>100</v>
      </c>
      <c r="L110" s="77">
        <f t="shared" si="6"/>
        <v>100</v>
      </c>
      <c r="M110" s="83">
        <f t="shared" si="7"/>
        <v>100</v>
      </c>
    </row>
  </sheetData>
  <mergeCells count="2">
    <mergeCell ref="C6:H6"/>
    <mergeCell ref="C8:D8"/>
  </mergeCells>
  <conditionalFormatting sqref="B11:M42">
    <cfRule type="expression" dxfId="883" priority="404" stopIfTrue="1">
      <formula>ROW()/2-INT(ROW()/2)=0</formula>
    </cfRule>
  </conditionalFormatting>
  <conditionalFormatting sqref="H11">
    <cfRule type="expression" dxfId="882" priority="403" stopIfTrue="1">
      <formula>ROW()/2-INT(ROW()/2)=0</formula>
    </cfRule>
  </conditionalFormatting>
  <conditionalFormatting sqref="K11:M11">
    <cfRule type="expression" dxfId="881" priority="402" stopIfTrue="1">
      <formula>ROW()/2-INT(ROW()/2)=0</formula>
    </cfRule>
  </conditionalFormatting>
  <conditionalFormatting sqref="AF43:AF78">
    <cfRule type="expression" dxfId="880" priority="401" stopIfTrue="1">
      <formula>$AH43=""</formula>
    </cfRule>
  </conditionalFormatting>
  <conditionalFormatting sqref="U8:W8">
    <cfRule type="expression" dxfId="879" priority="394" stopIfTrue="1">
      <formula>$AM8=7</formula>
    </cfRule>
    <cfRule type="expression" dxfId="878" priority="395" stopIfTrue="1">
      <formula>$AM8=6</formula>
    </cfRule>
    <cfRule type="expression" dxfId="877" priority="396" stopIfTrue="1">
      <formula>$AM8=3</formula>
    </cfRule>
    <cfRule type="expression" dxfId="876" priority="397" stopIfTrue="1">
      <formula>$AM8=4</formula>
    </cfRule>
    <cfRule type="expression" dxfId="875" priority="398" stopIfTrue="1">
      <formula>$AM8=2</formula>
    </cfRule>
    <cfRule type="expression" dxfId="874" priority="399" stopIfTrue="1">
      <formula>$AM8=5</formula>
    </cfRule>
    <cfRule type="expression" dxfId="873" priority="400" stopIfTrue="1">
      <formula>$AM8=1</formula>
    </cfRule>
  </conditionalFormatting>
  <conditionalFormatting sqref="W8">
    <cfRule type="cellIs" dxfId="872" priority="393" operator="lessThan">
      <formula>$W9</formula>
    </cfRule>
  </conditionalFormatting>
  <conditionalFormatting sqref="X8:Z8">
    <cfRule type="expression" dxfId="871" priority="386" stopIfTrue="1">
      <formula>$AN8=7</formula>
    </cfRule>
    <cfRule type="expression" dxfId="870" priority="387" stopIfTrue="1">
      <formula>$AN8=6</formula>
    </cfRule>
    <cfRule type="expression" dxfId="869" priority="388" stopIfTrue="1">
      <formula>$AN8=3</formula>
    </cfRule>
    <cfRule type="expression" dxfId="868" priority="389" stopIfTrue="1">
      <formula>$AN8=4</formula>
    </cfRule>
    <cfRule type="expression" dxfId="867" priority="390" stopIfTrue="1">
      <formula>$AN8=2</formula>
    </cfRule>
    <cfRule type="expression" dxfId="866" priority="391" stopIfTrue="1">
      <formula>$AN8=5</formula>
    </cfRule>
    <cfRule type="expression" dxfId="865" priority="392" stopIfTrue="1">
      <formula>$AN8=1</formula>
    </cfRule>
  </conditionalFormatting>
  <conditionalFormatting sqref="Z8">
    <cfRule type="cellIs" dxfId="864" priority="385" operator="lessThan">
      <formula>$Z9</formula>
    </cfRule>
  </conditionalFormatting>
  <conditionalFormatting sqref="U9:W9">
    <cfRule type="expression" dxfId="863" priority="378" stopIfTrue="1">
      <formula>$AM9=7</formula>
    </cfRule>
    <cfRule type="expression" dxfId="862" priority="379" stopIfTrue="1">
      <formula>$AM9=6</formula>
    </cfRule>
    <cfRule type="expression" dxfId="861" priority="380" stopIfTrue="1">
      <formula>$AM9=3</formula>
    </cfRule>
    <cfRule type="expression" dxfId="860" priority="381" stopIfTrue="1">
      <formula>$AM9=4</formula>
    </cfRule>
    <cfRule type="expression" dxfId="859" priority="382" stopIfTrue="1">
      <formula>$AM9=2</formula>
    </cfRule>
    <cfRule type="expression" dxfId="858" priority="383" stopIfTrue="1">
      <formula>$AM9=5</formula>
    </cfRule>
    <cfRule type="expression" dxfId="857" priority="384" stopIfTrue="1">
      <formula>$AM9=1</formula>
    </cfRule>
  </conditionalFormatting>
  <conditionalFormatting sqref="W9">
    <cfRule type="cellIs" dxfId="856" priority="377" operator="lessThan">
      <formula>$W8</formula>
    </cfRule>
  </conditionalFormatting>
  <conditionalFormatting sqref="X9:Z9">
    <cfRule type="expression" dxfId="855" priority="370" stopIfTrue="1">
      <formula>$AN9=7</formula>
    </cfRule>
    <cfRule type="expression" dxfId="854" priority="371" stopIfTrue="1">
      <formula>$AN9=6</formula>
    </cfRule>
    <cfRule type="expression" dxfId="853" priority="372" stopIfTrue="1">
      <formula>$AN9=3</formula>
    </cfRule>
    <cfRule type="expression" dxfId="852" priority="373" stopIfTrue="1">
      <formula>$AN9=4</formula>
    </cfRule>
    <cfRule type="expression" dxfId="851" priority="374" stopIfTrue="1">
      <formula>$AN9=2</formula>
    </cfRule>
    <cfRule type="expression" dxfId="850" priority="375" stopIfTrue="1">
      <formula>$AN9=5</formula>
    </cfRule>
    <cfRule type="expression" dxfId="849" priority="376" stopIfTrue="1">
      <formula>$AN9=1</formula>
    </cfRule>
  </conditionalFormatting>
  <conditionalFormatting sqref="Z9">
    <cfRule type="cellIs" dxfId="848" priority="369" operator="lessThan">
      <formula>$Z8</formula>
    </cfRule>
  </conditionalFormatting>
  <conditionalFormatting sqref="AA8:AC8">
    <cfRule type="expression" dxfId="847" priority="361" stopIfTrue="1">
      <formula>AND(OR($AD8=2,$AD9=2),$AD8+$AD9=2)</formula>
    </cfRule>
    <cfRule type="expression" dxfId="846" priority="362" stopIfTrue="1">
      <formula>$AO8=7</formula>
    </cfRule>
    <cfRule type="expression" dxfId="845" priority="363" stopIfTrue="1">
      <formula>$AO8=6</formula>
    </cfRule>
    <cfRule type="expression" dxfId="844" priority="364" stopIfTrue="1">
      <formula>$AO8=3</formula>
    </cfRule>
    <cfRule type="expression" dxfId="843" priority="365" stopIfTrue="1">
      <formula>$AO8=4</formula>
    </cfRule>
    <cfRule type="expression" dxfId="842" priority="366" stopIfTrue="1">
      <formula>$AO8=2</formula>
    </cfRule>
    <cfRule type="expression" dxfId="841" priority="367" stopIfTrue="1">
      <formula>$AO8=5</formula>
    </cfRule>
    <cfRule type="expression" dxfId="840" priority="368" stopIfTrue="1">
      <formula>$AO8=1</formula>
    </cfRule>
  </conditionalFormatting>
  <conditionalFormatting sqref="AC8">
    <cfRule type="cellIs" dxfId="839" priority="360" operator="lessThan">
      <formula>$AC9</formula>
    </cfRule>
  </conditionalFormatting>
  <conditionalFormatting sqref="AA9:AC9">
    <cfRule type="expression" dxfId="838" priority="352" stopIfTrue="1">
      <formula>AND(OR($AD8=2,$AD9=2),$AD8+$AD9=2)</formula>
    </cfRule>
    <cfRule type="expression" dxfId="837" priority="353" stopIfTrue="1">
      <formula>$AO9=7</formula>
    </cfRule>
    <cfRule type="expression" dxfId="836" priority="354" stopIfTrue="1">
      <formula>$AO9=6</formula>
    </cfRule>
    <cfRule type="expression" dxfId="835" priority="355" stopIfTrue="1">
      <formula>$AO9=3</formula>
    </cfRule>
    <cfRule type="expression" dxfId="834" priority="356" stopIfTrue="1">
      <formula>$AO9=4</formula>
    </cfRule>
    <cfRule type="expression" dxfId="833" priority="357" stopIfTrue="1">
      <formula>$AO9=2</formula>
    </cfRule>
    <cfRule type="expression" dxfId="832" priority="358" stopIfTrue="1">
      <formula>$AO9=5</formula>
    </cfRule>
    <cfRule type="expression" dxfId="831" priority="359" stopIfTrue="1">
      <formula>$AO9=1</formula>
    </cfRule>
  </conditionalFormatting>
  <conditionalFormatting sqref="AC9">
    <cfRule type="cellIs" dxfId="830" priority="351" operator="lessThan">
      <formula>$AC8</formula>
    </cfRule>
  </conditionalFormatting>
  <conditionalFormatting sqref="U12:W12">
    <cfRule type="expression" dxfId="829" priority="344" stopIfTrue="1">
      <formula>$AM12=7</formula>
    </cfRule>
    <cfRule type="expression" dxfId="828" priority="345" stopIfTrue="1">
      <formula>$AM12=6</formula>
    </cfRule>
    <cfRule type="expression" dxfId="827" priority="346" stopIfTrue="1">
      <formula>$AM12=3</formula>
    </cfRule>
    <cfRule type="expression" dxfId="826" priority="347" stopIfTrue="1">
      <formula>$AM12=4</formula>
    </cfRule>
    <cfRule type="expression" dxfId="825" priority="348" stopIfTrue="1">
      <formula>$AM12=2</formula>
    </cfRule>
    <cfRule type="expression" dxfId="824" priority="349" stopIfTrue="1">
      <formula>$AM12=5</formula>
    </cfRule>
    <cfRule type="expression" dxfId="823" priority="350" stopIfTrue="1">
      <formula>$AM12=1</formula>
    </cfRule>
  </conditionalFormatting>
  <conditionalFormatting sqref="W12">
    <cfRule type="cellIs" dxfId="822" priority="343" operator="lessThan">
      <formula>$W13</formula>
    </cfRule>
  </conditionalFormatting>
  <conditionalFormatting sqref="X12:Z12">
    <cfRule type="expression" dxfId="821" priority="336" stopIfTrue="1">
      <formula>$AN12=7</formula>
    </cfRule>
    <cfRule type="expression" dxfId="820" priority="337" stopIfTrue="1">
      <formula>$AN12=6</formula>
    </cfRule>
    <cfRule type="expression" dxfId="819" priority="338" stopIfTrue="1">
      <formula>$AN12=3</formula>
    </cfRule>
    <cfRule type="expression" dxfId="818" priority="339" stopIfTrue="1">
      <formula>$AN12=4</formula>
    </cfRule>
    <cfRule type="expression" dxfId="817" priority="340" stopIfTrue="1">
      <formula>$AN12=2</formula>
    </cfRule>
    <cfRule type="expression" dxfId="816" priority="341" stopIfTrue="1">
      <formula>$AN12=5</formula>
    </cfRule>
    <cfRule type="expression" dxfId="815" priority="342" stopIfTrue="1">
      <formula>$AN12=1</formula>
    </cfRule>
  </conditionalFormatting>
  <conditionalFormatting sqref="Z12">
    <cfRule type="cellIs" dxfId="814" priority="335" operator="lessThan">
      <formula>$Z13</formula>
    </cfRule>
  </conditionalFormatting>
  <conditionalFormatting sqref="U13:W13">
    <cfRule type="expression" dxfId="813" priority="328" stopIfTrue="1">
      <formula>$AM13=7</formula>
    </cfRule>
    <cfRule type="expression" dxfId="812" priority="329" stopIfTrue="1">
      <formula>$AM13=6</formula>
    </cfRule>
    <cfRule type="expression" dxfId="811" priority="330" stopIfTrue="1">
      <formula>$AM13=3</formula>
    </cfRule>
    <cfRule type="expression" dxfId="810" priority="331" stopIfTrue="1">
      <formula>$AM13=4</formula>
    </cfRule>
    <cfRule type="expression" dxfId="809" priority="332" stopIfTrue="1">
      <formula>$AM13=2</formula>
    </cfRule>
    <cfRule type="expression" dxfId="808" priority="333" stopIfTrue="1">
      <formula>$AM13=5</formula>
    </cfRule>
    <cfRule type="expression" dxfId="807" priority="334" stopIfTrue="1">
      <formula>$AM13=1</formula>
    </cfRule>
  </conditionalFormatting>
  <conditionalFormatting sqref="W13">
    <cfRule type="cellIs" dxfId="806" priority="327" operator="lessThan">
      <formula>$W12</formula>
    </cfRule>
  </conditionalFormatting>
  <conditionalFormatting sqref="X13:Z13">
    <cfRule type="expression" dxfId="805" priority="320" stopIfTrue="1">
      <formula>$AN13=7</formula>
    </cfRule>
    <cfRule type="expression" dxfId="804" priority="321" stopIfTrue="1">
      <formula>$AN13=6</formula>
    </cfRule>
    <cfRule type="expression" dxfId="803" priority="322" stopIfTrue="1">
      <formula>$AN13=3</formula>
    </cfRule>
    <cfRule type="expression" dxfId="802" priority="323" stopIfTrue="1">
      <formula>$AN13=4</formula>
    </cfRule>
    <cfRule type="expression" dxfId="801" priority="324" stopIfTrue="1">
      <formula>$AN13=2</formula>
    </cfRule>
    <cfRule type="expression" dxfId="800" priority="325" stopIfTrue="1">
      <formula>$AN13=5</formula>
    </cfRule>
    <cfRule type="expression" dxfId="799" priority="326" stopIfTrue="1">
      <formula>$AN13=1</formula>
    </cfRule>
  </conditionalFormatting>
  <conditionalFormatting sqref="Z13">
    <cfRule type="cellIs" dxfId="798" priority="319" operator="lessThan">
      <formula>$Z12</formula>
    </cfRule>
  </conditionalFormatting>
  <conditionalFormatting sqref="AA12:AC12">
    <cfRule type="expression" dxfId="797" priority="311" stopIfTrue="1">
      <formula>AND(OR($AD12=2,$AD13=2),$AD12+$AD13=2)</formula>
    </cfRule>
    <cfRule type="expression" dxfId="796" priority="312" stopIfTrue="1">
      <formula>$AO12=7</formula>
    </cfRule>
    <cfRule type="expression" dxfId="795" priority="313" stopIfTrue="1">
      <formula>$AO12=6</formula>
    </cfRule>
    <cfRule type="expression" dxfId="794" priority="314" stopIfTrue="1">
      <formula>$AO12=3</formula>
    </cfRule>
    <cfRule type="expression" dxfId="793" priority="315" stopIfTrue="1">
      <formula>$AO12=4</formula>
    </cfRule>
    <cfRule type="expression" dxfId="792" priority="316" stopIfTrue="1">
      <formula>$AO12=2</formula>
    </cfRule>
    <cfRule type="expression" dxfId="791" priority="317" stopIfTrue="1">
      <formula>$AO12=5</formula>
    </cfRule>
    <cfRule type="expression" dxfId="790" priority="318" stopIfTrue="1">
      <formula>$AO12=1</formula>
    </cfRule>
  </conditionalFormatting>
  <conditionalFormatting sqref="AC12">
    <cfRule type="cellIs" dxfId="789" priority="310" operator="lessThan">
      <formula>$AC13</formula>
    </cfRule>
  </conditionalFormatting>
  <conditionalFormatting sqref="AA13:AC13">
    <cfRule type="expression" dxfId="788" priority="302" stopIfTrue="1">
      <formula>AND(OR($AD12=2,$AD13=2),$AD12+$AD13=2)</formula>
    </cfRule>
    <cfRule type="expression" dxfId="787" priority="303" stopIfTrue="1">
      <formula>$AO13=7</formula>
    </cfRule>
    <cfRule type="expression" dxfId="786" priority="304" stopIfTrue="1">
      <formula>$AO13=6</formula>
    </cfRule>
    <cfRule type="expression" dxfId="785" priority="305" stopIfTrue="1">
      <formula>$AO13=3</formula>
    </cfRule>
    <cfRule type="expression" dxfId="784" priority="306" stopIfTrue="1">
      <formula>$AO13=4</formula>
    </cfRule>
    <cfRule type="expression" dxfId="783" priority="307" stopIfTrue="1">
      <formula>$AO13=2</formula>
    </cfRule>
    <cfRule type="expression" dxfId="782" priority="308" stopIfTrue="1">
      <formula>$AO13=5</formula>
    </cfRule>
    <cfRule type="expression" dxfId="781" priority="309" stopIfTrue="1">
      <formula>$AO13=1</formula>
    </cfRule>
  </conditionalFormatting>
  <conditionalFormatting sqref="AC13">
    <cfRule type="cellIs" dxfId="780" priority="301" operator="lessThan">
      <formula>$AC12</formula>
    </cfRule>
  </conditionalFormatting>
  <conditionalFormatting sqref="U16:W16">
    <cfRule type="expression" dxfId="779" priority="294" stopIfTrue="1">
      <formula>$AM16=7</formula>
    </cfRule>
    <cfRule type="expression" dxfId="778" priority="295" stopIfTrue="1">
      <formula>$AM16=6</formula>
    </cfRule>
    <cfRule type="expression" dxfId="777" priority="296" stopIfTrue="1">
      <formula>$AM16=3</formula>
    </cfRule>
    <cfRule type="expression" dxfId="776" priority="297" stopIfTrue="1">
      <formula>$AM16=4</formula>
    </cfRule>
    <cfRule type="expression" dxfId="775" priority="298" stopIfTrue="1">
      <formula>$AM16=2</formula>
    </cfRule>
    <cfRule type="expression" dxfId="774" priority="299" stopIfTrue="1">
      <formula>$AM16=5</formula>
    </cfRule>
    <cfRule type="expression" dxfId="773" priority="300" stopIfTrue="1">
      <formula>$AM16=1</formula>
    </cfRule>
  </conditionalFormatting>
  <conditionalFormatting sqref="W16">
    <cfRule type="cellIs" dxfId="772" priority="293" operator="lessThan">
      <formula>$W17</formula>
    </cfRule>
  </conditionalFormatting>
  <conditionalFormatting sqref="X16:Z16">
    <cfRule type="expression" dxfId="771" priority="286" stopIfTrue="1">
      <formula>$AN16=7</formula>
    </cfRule>
    <cfRule type="expression" dxfId="770" priority="287" stopIfTrue="1">
      <formula>$AN16=6</formula>
    </cfRule>
    <cfRule type="expression" dxfId="769" priority="288" stopIfTrue="1">
      <formula>$AN16=3</formula>
    </cfRule>
    <cfRule type="expression" dxfId="768" priority="289" stopIfTrue="1">
      <formula>$AN16=4</formula>
    </cfRule>
    <cfRule type="expression" dxfId="767" priority="290" stopIfTrue="1">
      <formula>$AN16=2</formula>
    </cfRule>
    <cfRule type="expression" dxfId="766" priority="291" stopIfTrue="1">
      <formula>$AN16=5</formula>
    </cfRule>
    <cfRule type="expression" dxfId="765" priority="292" stopIfTrue="1">
      <formula>$AN16=1</formula>
    </cfRule>
  </conditionalFormatting>
  <conditionalFormatting sqref="Z16">
    <cfRule type="cellIs" dxfId="764" priority="285" operator="lessThan">
      <formula>$Z17</formula>
    </cfRule>
  </conditionalFormatting>
  <conditionalFormatting sqref="U17:W17">
    <cfRule type="expression" dxfId="763" priority="278" stopIfTrue="1">
      <formula>$AM17=7</formula>
    </cfRule>
    <cfRule type="expression" dxfId="762" priority="279" stopIfTrue="1">
      <formula>$AM17=6</formula>
    </cfRule>
    <cfRule type="expression" dxfId="761" priority="280" stopIfTrue="1">
      <formula>$AM17=3</formula>
    </cfRule>
    <cfRule type="expression" dxfId="760" priority="281" stopIfTrue="1">
      <formula>$AM17=4</formula>
    </cfRule>
    <cfRule type="expression" dxfId="759" priority="282" stopIfTrue="1">
      <formula>$AM17=2</formula>
    </cfRule>
    <cfRule type="expression" dxfId="758" priority="283" stopIfTrue="1">
      <formula>$AM17=5</formula>
    </cfRule>
    <cfRule type="expression" dxfId="757" priority="284" stopIfTrue="1">
      <formula>$AM17=1</formula>
    </cfRule>
  </conditionalFormatting>
  <conditionalFormatting sqref="W17">
    <cfRule type="cellIs" dxfId="756" priority="277" operator="lessThan">
      <formula>$W16</formula>
    </cfRule>
  </conditionalFormatting>
  <conditionalFormatting sqref="X17:Z17">
    <cfRule type="expression" dxfId="755" priority="270" stopIfTrue="1">
      <formula>$AN17=7</formula>
    </cfRule>
    <cfRule type="expression" dxfId="754" priority="271" stopIfTrue="1">
      <formula>$AN17=6</formula>
    </cfRule>
    <cfRule type="expression" dxfId="753" priority="272" stopIfTrue="1">
      <formula>$AN17=3</formula>
    </cfRule>
    <cfRule type="expression" dxfId="752" priority="273" stopIfTrue="1">
      <formula>$AN17=4</formula>
    </cfRule>
    <cfRule type="expression" dxfId="751" priority="274" stopIfTrue="1">
      <formula>$AN17=2</formula>
    </cfRule>
    <cfRule type="expression" dxfId="750" priority="275" stopIfTrue="1">
      <formula>$AN17=5</formula>
    </cfRule>
    <cfRule type="expression" dxfId="749" priority="276" stopIfTrue="1">
      <formula>$AN17=1</formula>
    </cfRule>
  </conditionalFormatting>
  <conditionalFormatting sqref="Z17">
    <cfRule type="cellIs" dxfId="748" priority="269" operator="lessThan">
      <formula>$Z16</formula>
    </cfRule>
  </conditionalFormatting>
  <conditionalFormatting sqref="AA16:AC16">
    <cfRule type="expression" dxfId="747" priority="261" stopIfTrue="1">
      <formula>AND(OR($AD16=2,$AD17=2),$AD16+$AD17=2)</formula>
    </cfRule>
    <cfRule type="expression" dxfId="746" priority="262" stopIfTrue="1">
      <formula>$AO16=7</formula>
    </cfRule>
    <cfRule type="expression" dxfId="745" priority="263" stopIfTrue="1">
      <formula>$AO16=6</formula>
    </cfRule>
    <cfRule type="expression" dxfId="744" priority="264" stopIfTrue="1">
      <formula>$AO16=3</formula>
    </cfRule>
    <cfRule type="expression" dxfId="743" priority="265" stopIfTrue="1">
      <formula>$AO16=4</formula>
    </cfRule>
    <cfRule type="expression" dxfId="742" priority="266" stopIfTrue="1">
      <formula>$AO16=2</formula>
    </cfRule>
    <cfRule type="expression" dxfId="741" priority="267" stopIfTrue="1">
      <formula>$AO16=5</formula>
    </cfRule>
    <cfRule type="expression" dxfId="740" priority="268" stopIfTrue="1">
      <formula>$AO16=1</formula>
    </cfRule>
  </conditionalFormatting>
  <conditionalFormatting sqref="AC16">
    <cfRule type="cellIs" dxfId="739" priority="260" operator="lessThan">
      <formula>$AC17</formula>
    </cfRule>
  </conditionalFormatting>
  <conditionalFormatting sqref="AA17:AC17">
    <cfRule type="expression" dxfId="738" priority="252" stopIfTrue="1">
      <formula>AND(OR($AD16=2,$AD17=2),$AD16+$AD17=2)</formula>
    </cfRule>
    <cfRule type="expression" dxfId="737" priority="253" stopIfTrue="1">
      <formula>$AO17=7</formula>
    </cfRule>
    <cfRule type="expression" dxfId="736" priority="254" stopIfTrue="1">
      <formula>$AO17=6</formula>
    </cfRule>
    <cfRule type="expression" dxfId="735" priority="255" stopIfTrue="1">
      <formula>$AO17=3</formula>
    </cfRule>
    <cfRule type="expression" dxfId="734" priority="256" stopIfTrue="1">
      <formula>$AO17=4</formula>
    </cfRule>
    <cfRule type="expression" dxfId="733" priority="257" stopIfTrue="1">
      <formula>$AO17=2</formula>
    </cfRule>
    <cfRule type="expression" dxfId="732" priority="258" stopIfTrue="1">
      <formula>$AO17=5</formula>
    </cfRule>
    <cfRule type="expression" dxfId="731" priority="259" stopIfTrue="1">
      <formula>$AO17=1</formula>
    </cfRule>
  </conditionalFormatting>
  <conditionalFormatting sqref="AC17">
    <cfRule type="cellIs" dxfId="730" priority="251" operator="lessThan">
      <formula>$AC16</formula>
    </cfRule>
  </conditionalFormatting>
  <conditionalFormatting sqref="U20:W20">
    <cfRule type="expression" dxfId="729" priority="244" stopIfTrue="1">
      <formula>$AM20=7</formula>
    </cfRule>
    <cfRule type="expression" dxfId="728" priority="245" stopIfTrue="1">
      <formula>$AM20=6</formula>
    </cfRule>
    <cfRule type="expression" dxfId="727" priority="246" stopIfTrue="1">
      <formula>$AM20=3</formula>
    </cfRule>
    <cfRule type="expression" dxfId="726" priority="247" stopIfTrue="1">
      <formula>$AM20=4</formula>
    </cfRule>
    <cfRule type="expression" dxfId="725" priority="248" stopIfTrue="1">
      <formula>$AM20=2</formula>
    </cfRule>
    <cfRule type="expression" dxfId="724" priority="249" stopIfTrue="1">
      <formula>$AM20=5</formula>
    </cfRule>
    <cfRule type="expression" dxfId="723" priority="250" stopIfTrue="1">
      <formula>$AM20=1</formula>
    </cfRule>
  </conditionalFormatting>
  <conditionalFormatting sqref="W20">
    <cfRule type="cellIs" dxfId="722" priority="243" operator="lessThan">
      <formula>$W21</formula>
    </cfRule>
  </conditionalFormatting>
  <conditionalFormatting sqref="X20:Z20">
    <cfRule type="expression" dxfId="721" priority="236" stopIfTrue="1">
      <formula>$AN20=7</formula>
    </cfRule>
    <cfRule type="expression" dxfId="720" priority="237" stopIfTrue="1">
      <formula>$AN20=6</formula>
    </cfRule>
    <cfRule type="expression" dxfId="719" priority="238" stopIfTrue="1">
      <formula>$AN20=3</formula>
    </cfRule>
    <cfRule type="expression" dxfId="718" priority="239" stopIfTrue="1">
      <formula>$AN20=4</formula>
    </cfRule>
    <cfRule type="expression" dxfId="717" priority="240" stopIfTrue="1">
      <formula>$AN20=2</formula>
    </cfRule>
    <cfRule type="expression" dxfId="716" priority="241" stopIfTrue="1">
      <formula>$AN20=5</formula>
    </cfRule>
    <cfRule type="expression" dxfId="715" priority="242" stopIfTrue="1">
      <formula>$AN20=1</formula>
    </cfRule>
  </conditionalFormatting>
  <conditionalFormatting sqref="Z20">
    <cfRule type="cellIs" dxfId="714" priority="235" operator="lessThan">
      <formula>$Z21</formula>
    </cfRule>
  </conditionalFormatting>
  <conditionalFormatting sqref="U21:W21">
    <cfRule type="expression" dxfId="713" priority="228" stopIfTrue="1">
      <formula>$AM21=7</formula>
    </cfRule>
    <cfRule type="expression" dxfId="712" priority="229" stopIfTrue="1">
      <formula>$AM21=6</formula>
    </cfRule>
    <cfRule type="expression" dxfId="711" priority="230" stopIfTrue="1">
      <formula>$AM21=3</formula>
    </cfRule>
    <cfRule type="expression" dxfId="710" priority="231" stopIfTrue="1">
      <formula>$AM21=4</formula>
    </cfRule>
    <cfRule type="expression" dxfId="709" priority="232" stopIfTrue="1">
      <formula>$AM21=2</formula>
    </cfRule>
    <cfRule type="expression" dxfId="708" priority="233" stopIfTrue="1">
      <formula>$AM21=5</formula>
    </cfRule>
    <cfRule type="expression" dxfId="707" priority="234" stopIfTrue="1">
      <formula>$AM21=1</formula>
    </cfRule>
  </conditionalFormatting>
  <conditionalFormatting sqref="W21">
    <cfRule type="cellIs" dxfId="706" priority="227" operator="lessThan">
      <formula>$W20</formula>
    </cfRule>
  </conditionalFormatting>
  <conditionalFormatting sqref="X21:Z21">
    <cfRule type="expression" dxfId="705" priority="220" stopIfTrue="1">
      <formula>$AN21=7</formula>
    </cfRule>
    <cfRule type="expression" dxfId="704" priority="221" stopIfTrue="1">
      <formula>$AN21=6</formula>
    </cfRule>
    <cfRule type="expression" dxfId="703" priority="222" stopIfTrue="1">
      <formula>$AN21=3</formula>
    </cfRule>
    <cfRule type="expression" dxfId="702" priority="223" stopIfTrue="1">
      <formula>$AN21=4</formula>
    </cfRule>
    <cfRule type="expression" dxfId="701" priority="224" stopIfTrue="1">
      <formula>$AN21=2</formula>
    </cfRule>
    <cfRule type="expression" dxfId="700" priority="225" stopIfTrue="1">
      <formula>$AN21=5</formula>
    </cfRule>
    <cfRule type="expression" dxfId="699" priority="226" stopIfTrue="1">
      <formula>$AN21=1</formula>
    </cfRule>
  </conditionalFormatting>
  <conditionalFormatting sqref="Z21">
    <cfRule type="cellIs" dxfId="698" priority="219" operator="lessThan">
      <formula>$Z20</formula>
    </cfRule>
  </conditionalFormatting>
  <conditionalFormatting sqref="AA20:AC20">
    <cfRule type="expression" dxfId="697" priority="211" stopIfTrue="1">
      <formula>AND(OR($AD20=2,$AD21=2),$AD20+$AD21=2)</formula>
    </cfRule>
    <cfRule type="expression" dxfId="696" priority="212" stopIfTrue="1">
      <formula>$AO20=7</formula>
    </cfRule>
    <cfRule type="expression" dxfId="695" priority="213" stopIfTrue="1">
      <formula>$AO20=6</formula>
    </cfRule>
    <cfRule type="expression" dxfId="694" priority="214" stopIfTrue="1">
      <formula>$AO20=3</formula>
    </cfRule>
    <cfRule type="expression" dxfId="693" priority="215" stopIfTrue="1">
      <formula>$AO20=4</formula>
    </cfRule>
    <cfRule type="expression" dxfId="692" priority="216" stopIfTrue="1">
      <formula>$AO20=2</formula>
    </cfRule>
    <cfRule type="expression" dxfId="691" priority="217" stopIfTrue="1">
      <formula>$AO20=5</formula>
    </cfRule>
    <cfRule type="expression" dxfId="690" priority="218" stopIfTrue="1">
      <formula>$AO20=1</formula>
    </cfRule>
  </conditionalFormatting>
  <conditionalFormatting sqref="AC20">
    <cfRule type="cellIs" dxfId="689" priority="210" operator="lessThan">
      <formula>$AC21</formula>
    </cfRule>
  </conditionalFormatting>
  <conditionalFormatting sqref="AA21:AC21">
    <cfRule type="expression" dxfId="688" priority="202" stopIfTrue="1">
      <formula>AND(OR($AD20=2,$AD21=2),$AD20+$AD21=2)</formula>
    </cfRule>
    <cfRule type="expression" dxfId="687" priority="203" stopIfTrue="1">
      <formula>$AO21=7</formula>
    </cfRule>
    <cfRule type="expression" dxfId="686" priority="204" stopIfTrue="1">
      <formula>$AO21=6</formula>
    </cfRule>
    <cfRule type="expression" dxfId="685" priority="205" stopIfTrue="1">
      <formula>$AO21=3</formula>
    </cfRule>
    <cfRule type="expression" dxfId="684" priority="206" stopIfTrue="1">
      <formula>$AO21=4</formula>
    </cfRule>
    <cfRule type="expression" dxfId="683" priority="207" stopIfTrue="1">
      <formula>$AO21=2</formula>
    </cfRule>
    <cfRule type="expression" dxfId="682" priority="208" stopIfTrue="1">
      <formula>$AO21=5</formula>
    </cfRule>
    <cfRule type="expression" dxfId="681" priority="209" stopIfTrue="1">
      <formula>$AO21=1</formula>
    </cfRule>
  </conditionalFormatting>
  <conditionalFormatting sqref="AC21">
    <cfRule type="cellIs" dxfId="680" priority="201" operator="lessThan">
      <formula>$AC20</formula>
    </cfRule>
  </conditionalFormatting>
  <conditionalFormatting sqref="U27:W27">
    <cfRule type="expression" dxfId="679" priority="194" stopIfTrue="1">
      <formula>$AM27=7</formula>
    </cfRule>
    <cfRule type="expression" dxfId="678" priority="195" stopIfTrue="1">
      <formula>$AM27=6</formula>
    </cfRule>
    <cfRule type="expression" dxfId="677" priority="196" stopIfTrue="1">
      <formula>$AM27=3</formula>
    </cfRule>
    <cfRule type="expression" dxfId="676" priority="197" stopIfTrue="1">
      <formula>$AM27=4</formula>
    </cfRule>
    <cfRule type="expression" dxfId="675" priority="198" stopIfTrue="1">
      <formula>$AM27=2</formula>
    </cfRule>
    <cfRule type="expression" dxfId="674" priority="199" stopIfTrue="1">
      <formula>$AM27=5</formula>
    </cfRule>
    <cfRule type="expression" dxfId="673" priority="200" stopIfTrue="1">
      <formula>$AM27=1</formula>
    </cfRule>
  </conditionalFormatting>
  <conditionalFormatting sqref="W27">
    <cfRule type="cellIs" dxfId="672" priority="193" operator="lessThan">
      <formula>$W28</formula>
    </cfRule>
  </conditionalFormatting>
  <conditionalFormatting sqref="X27:Z27">
    <cfRule type="expression" dxfId="671" priority="186" stopIfTrue="1">
      <formula>$AN27=7</formula>
    </cfRule>
    <cfRule type="expression" dxfId="670" priority="187" stopIfTrue="1">
      <formula>$AN27=6</formula>
    </cfRule>
    <cfRule type="expression" dxfId="669" priority="188" stopIfTrue="1">
      <formula>$AN27=3</formula>
    </cfRule>
    <cfRule type="expression" dxfId="668" priority="189" stopIfTrue="1">
      <formula>$AN27=4</formula>
    </cfRule>
    <cfRule type="expression" dxfId="667" priority="190" stopIfTrue="1">
      <formula>$AN27=2</formula>
    </cfRule>
    <cfRule type="expression" dxfId="666" priority="191" stopIfTrue="1">
      <formula>$AN27=5</formula>
    </cfRule>
    <cfRule type="expression" dxfId="665" priority="192" stopIfTrue="1">
      <formula>$AN27=1</formula>
    </cfRule>
  </conditionalFormatting>
  <conditionalFormatting sqref="Z27">
    <cfRule type="cellIs" dxfId="664" priority="185" operator="lessThan">
      <formula>$Z28</formula>
    </cfRule>
  </conditionalFormatting>
  <conditionalFormatting sqref="U28:W28">
    <cfRule type="expression" dxfId="663" priority="178" stopIfTrue="1">
      <formula>$AM28=7</formula>
    </cfRule>
    <cfRule type="expression" dxfId="662" priority="179" stopIfTrue="1">
      <formula>$AM28=6</formula>
    </cfRule>
    <cfRule type="expression" dxfId="661" priority="180" stopIfTrue="1">
      <formula>$AM28=3</formula>
    </cfRule>
    <cfRule type="expression" dxfId="660" priority="181" stopIfTrue="1">
      <formula>$AM28=4</formula>
    </cfRule>
    <cfRule type="expression" dxfId="659" priority="182" stopIfTrue="1">
      <formula>$AM28=2</formula>
    </cfRule>
    <cfRule type="expression" dxfId="658" priority="183" stopIfTrue="1">
      <formula>$AM28=5</formula>
    </cfRule>
    <cfRule type="expression" dxfId="657" priority="184" stopIfTrue="1">
      <formula>$AM28=1</formula>
    </cfRule>
  </conditionalFormatting>
  <conditionalFormatting sqref="W28">
    <cfRule type="cellIs" dxfId="656" priority="177" operator="lessThan">
      <formula>$W27</formula>
    </cfRule>
  </conditionalFormatting>
  <conditionalFormatting sqref="X28:Z28">
    <cfRule type="expression" dxfId="655" priority="170" stopIfTrue="1">
      <formula>$AN28=7</formula>
    </cfRule>
    <cfRule type="expression" dxfId="654" priority="171" stopIfTrue="1">
      <formula>$AN28=6</formula>
    </cfRule>
    <cfRule type="expression" dxfId="653" priority="172" stopIfTrue="1">
      <formula>$AN28=3</formula>
    </cfRule>
    <cfRule type="expression" dxfId="652" priority="173" stopIfTrue="1">
      <formula>$AN28=4</formula>
    </cfRule>
    <cfRule type="expression" dxfId="651" priority="174" stopIfTrue="1">
      <formula>$AN28=2</formula>
    </cfRule>
    <cfRule type="expression" dxfId="650" priority="175" stopIfTrue="1">
      <formula>$AN28=5</formula>
    </cfRule>
    <cfRule type="expression" dxfId="649" priority="176" stopIfTrue="1">
      <formula>$AN28=1</formula>
    </cfRule>
  </conditionalFormatting>
  <conditionalFormatting sqref="Z28">
    <cfRule type="cellIs" dxfId="648" priority="169" operator="lessThan">
      <formula>$Z27</formula>
    </cfRule>
  </conditionalFormatting>
  <conditionalFormatting sqref="AA27:AC27">
    <cfRule type="expression" dxfId="647" priority="161" stopIfTrue="1">
      <formula>AND(OR($AD27=2,$AD28=2),$AD27+$AD28=2)</formula>
    </cfRule>
    <cfRule type="expression" dxfId="646" priority="162" stopIfTrue="1">
      <formula>$AO27=7</formula>
    </cfRule>
    <cfRule type="expression" dxfId="645" priority="163" stopIfTrue="1">
      <formula>$AO27=6</formula>
    </cfRule>
    <cfRule type="expression" dxfId="644" priority="164" stopIfTrue="1">
      <formula>$AO27=3</formula>
    </cfRule>
    <cfRule type="expression" dxfId="643" priority="165" stopIfTrue="1">
      <formula>$AO27=4</formula>
    </cfRule>
    <cfRule type="expression" dxfId="642" priority="166" stopIfTrue="1">
      <formula>$AO27=2</formula>
    </cfRule>
    <cfRule type="expression" dxfId="641" priority="167" stopIfTrue="1">
      <formula>$AO27=5</formula>
    </cfRule>
    <cfRule type="expression" dxfId="640" priority="168" stopIfTrue="1">
      <formula>$AO27=1</formula>
    </cfRule>
  </conditionalFormatting>
  <conditionalFormatting sqref="AC27">
    <cfRule type="cellIs" dxfId="639" priority="160" operator="lessThan">
      <formula>$AC28</formula>
    </cfRule>
  </conditionalFormatting>
  <conditionalFormatting sqref="AA28:AC28">
    <cfRule type="expression" dxfId="638" priority="152" stopIfTrue="1">
      <formula>AND(OR($AD27=2,$AD28=2),$AD27+$AD28=2)</formula>
    </cfRule>
    <cfRule type="expression" dxfId="637" priority="153" stopIfTrue="1">
      <formula>$AO28=7</formula>
    </cfRule>
    <cfRule type="expression" dxfId="636" priority="154" stopIfTrue="1">
      <formula>$AO28=6</formula>
    </cfRule>
    <cfRule type="expression" dxfId="635" priority="155" stopIfTrue="1">
      <formula>$AO28=3</formula>
    </cfRule>
    <cfRule type="expression" dxfId="634" priority="156" stopIfTrue="1">
      <formula>$AO28=4</formula>
    </cfRule>
    <cfRule type="expression" dxfId="633" priority="157" stopIfTrue="1">
      <formula>$AO28=2</formula>
    </cfRule>
    <cfRule type="expression" dxfId="632" priority="158" stopIfTrue="1">
      <formula>$AO28=5</formula>
    </cfRule>
    <cfRule type="expression" dxfId="631" priority="159" stopIfTrue="1">
      <formula>$AO28=1</formula>
    </cfRule>
  </conditionalFormatting>
  <conditionalFormatting sqref="AC28">
    <cfRule type="cellIs" dxfId="630" priority="151" operator="lessThan">
      <formula>$AC27</formula>
    </cfRule>
  </conditionalFormatting>
  <conditionalFormatting sqref="U31:W31">
    <cfRule type="expression" dxfId="629" priority="144" stopIfTrue="1">
      <formula>$AM31=7</formula>
    </cfRule>
    <cfRule type="expression" dxfId="628" priority="145" stopIfTrue="1">
      <formula>$AM31=6</formula>
    </cfRule>
    <cfRule type="expression" dxfId="627" priority="146" stopIfTrue="1">
      <formula>$AM31=3</formula>
    </cfRule>
    <cfRule type="expression" dxfId="626" priority="147" stopIfTrue="1">
      <formula>$AM31=4</formula>
    </cfRule>
    <cfRule type="expression" dxfId="625" priority="148" stopIfTrue="1">
      <formula>$AM31=2</formula>
    </cfRule>
    <cfRule type="expression" dxfId="624" priority="149" stopIfTrue="1">
      <formula>$AM31=5</formula>
    </cfRule>
    <cfRule type="expression" dxfId="623" priority="150" stopIfTrue="1">
      <formula>$AM31=1</formula>
    </cfRule>
  </conditionalFormatting>
  <conditionalFormatting sqref="W31">
    <cfRule type="cellIs" dxfId="622" priority="143" operator="lessThan">
      <formula>$W32</formula>
    </cfRule>
  </conditionalFormatting>
  <conditionalFormatting sqref="X31:Z31">
    <cfRule type="expression" dxfId="621" priority="136" stopIfTrue="1">
      <formula>$AN31=7</formula>
    </cfRule>
    <cfRule type="expression" dxfId="620" priority="137" stopIfTrue="1">
      <formula>$AN31=6</formula>
    </cfRule>
    <cfRule type="expression" dxfId="619" priority="138" stopIfTrue="1">
      <formula>$AN31=3</formula>
    </cfRule>
    <cfRule type="expression" dxfId="618" priority="139" stopIfTrue="1">
      <formula>$AN31=4</formula>
    </cfRule>
    <cfRule type="expression" dxfId="617" priority="140" stopIfTrue="1">
      <formula>$AN31=2</formula>
    </cfRule>
    <cfRule type="expression" dxfId="616" priority="141" stopIfTrue="1">
      <formula>$AN31=5</formula>
    </cfRule>
    <cfRule type="expression" dxfId="615" priority="142" stopIfTrue="1">
      <formula>$AN31=1</formula>
    </cfRule>
  </conditionalFormatting>
  <conditionalFormatting sqref="Z31">
    <cfRule type="cellIs" dxfId="614" priority="135" operator="lessThan">
      <formula>$Z32</formula>
    </cfRule>
  </conditionalFormatting>
  <conditionalFormatting sqref="U32:W32">
    <cfRule type="expression" dxfId="613" priority="128" stopIfTrue="1">
      <formula>$AM32=7</formula>
    </cfRule>
    <cfRule type="expression" dxfId="612" priority="129" stopIfTrue="1">
      <formula>$AM32=6</formula>
    </cfRule>
    <cfRule type="expression" dxfId="611" priority="130" stopIfTrue="1">
      <formula>$AM32=3</formula>
    </cfRule>
    <cfRule type="expression" dxfId="610" priority="131" stopIfTrue="1">
      <formula>$AM32=4</formula>
    </cfRule>
    <cfRule type="expression" dxfId="609" priority="132" stopIfTrue="1">
      <formula>$AM32=2</formula>
    </cfRule>
    <cfRule type="expression" dxfId="608" priority="133" stopIfTrue="1">
      <formula>$AM32=5</formula>
    </cfRule>
    <cfRule type="expression" dxfId="607" priority="134" stopIfTrue="1">
      <formula>$AM32=1</formula>
    </cfRule>
  </conditionalFormatting>
  <conditionalFormatting sqref="W32">
    <cfRule type="cellIs" dxfId="606" priority="127" operator="lessThan">
      <formula>$W31</formula>
    </cfRule>
  </conditionalFormatting>
  <conditionalFormatting sqref="X32:Z32">
    <cfRule type="expression" dxfId="605" priority="120" stopIfTrue="1">
      <formula>$AN32=7</formula>
    </cfRule>
    <cfRule type="expression" dxfId="604" priority="121" stopIfTrue="1">
      <formula>$AN32=6</formula>
    </cfRule>
    <cfRule type="expression" dxfId="603" priority="122" stopIfTrue="1">
      <formula>$AN32=3</formula>
    </cfRule>
    <cfRule type="expression" dxfId="602" priority="123" stopIfTrue="1">
      <formula>$AN32=4</formula>
    </cfRule>
    <cfRule type="expression" dxfId="601" priority="124" stopIfTrue="1">
      <formula>$AN32=2</formula>
    </cfRule>
    <cfRule type="expression" dxfId="600" priority="125" stopIfTrue="1">
      <formula>$AN32=5</formula>
    </cfRule>
    <cfRule type="expression" dxfId="599" priority="126" stopIfTrue="1">
      <formula>$AN32=1</formula>
    </cfRule>
  </conditionalFormatting>
  <conditionalFormatting sqref="Z32">
    <cfRule type="cellIs" dxfId="598" priority="119" operator="lessThan">
      <formula>$Z31</formula>
    </cfRule>
  </conditionalFormatting>
  <conditionalFormatting sqref="AA31:AC31">
    <cfRule type="expression" dxfId="597" priority="111" stopIfTrue="1">
      <formula>AND(OR($AD31=2,$AD32=2),$AD31+$AD32=2)</formula>
    </cfRule>
    <cfRule type="expression" dxfId="596" priority="112" stopIfTrue="1">
      <formula>$AO31=7</formula>
    </cfRule>
    <cfRule type="expression" dxfId="595" priority="113" stopIfTrue="1">
      <formula>$AO31=6</formula>
    </cfRule>
    <cfRule type="expression" dxfId="594" priority="114" stopIfTrue="1">
      <formula>$AO31=3</formula>
    </cfRule>
    <cfRule type="expression" dxfId="593" priority="115" stopIfTrue="1">
      <formula>$AO31=4</formula>
    </cfRule>
    <cfRule type="expression" dxfId="592" priority="116" stopIfTrue="1">
      <formula>$AO31=2</formula>
    </cfRule>
    <cfRule type="expression" dxfId="591" priority="117" stopIfTrue="1">
      <formula>$AO31=5</formula>
    </cfRule>
    <cfRule type="expression" dxfId="590" priority="118" stopIfTrue="1">
      <formula>$AO31=1</formula>
    </cfRule>
  </conditionalFormatting>
  <conditionalFormatting sqref="AC31">
    <cfRule type="cellIs" dxfId="589" priority="110" operator="lessThan">
      <formula>$AC32</formula>
    </cfRule>
  </conditionalFormatting>
  <conditionalFormatting sqref="AA32:AC32">
    <cfRule type="expression" dxfId="588" priority="102" stopIfTrue="1">
      <formula>AND(OR($AD31=2,$AD32=2),$AD31+$AD32=2)</formula>
    </cfRule>
    <cfRule type="expression" dxfId="587" priority="103" stopIfTrue="1">
      <formula>$AO32=7</formula>
    </cfRule>
    <cfRule type="expression" dxfId="586" priority="104" stopIfTrue="1">
      <formula>$AO32=6</formula>
    </cfRule>
    <cfRule type="expression" dxfId="585" priority="105" stopIfTrue="1">
      <formula>$AO32=3</formula>
    </cfRule>
    <cfRule type="expression" dxfId="584" priority="106" stopIfTrue="1">
      <formula>$AO32=4</formula>
    </cfRule>
    <cfRule type="expression" dxfId="583" priority="107" stopIfTrue="1">
      <formula>$AO32=2</formula>
    </cfRule>
    <cfRule type="expression" dxfId="582" priority="108" stopIfTrue="1">
      <formula>$AO32=5</formula>
    </cfRule>
    <cfRule type="expression" dxfId="581" priority="109" stopIfTrue="1">
      <formula>$AO32=1</formula>
    </cfRule>
  </conditionalFormatting>
  <conditionalFormatting sqref="AC32">
    <cfRule type="cellIs" dxfId="580" priority="101" operator="lessThan">
      <formula>$AC31</formula>
    </cfRule>
  </conditionalFormatting>
  <conditionalFormatting sqref="U39:W39">
    <cfRule type="expression" dxfId="579" priority="94" stopIfTrue="1">
      <formula>$AM39=7</formula>
    </cfRule>
    <cfRule type="expression" dxfId="578" priority="95" stopIfTrue="1">
      <formula>$AM39=6</formula>
    </cfRule>
    <cfRule type="expression" dxfId="577" priority="96" stopIfTrue="1">
      <formula>$AM39=3</formula>
    </cfRule>
    <cfRule type="expression" dxfId="576" priority="97" stopIfTrue="1">
      <formula>$AM39=4</formula>
    </cfRule>
    <cfRule type="expression" dxfId="575" priority="98" stopIfTrue="1">
      <formula>$AM39=2</formula>
    </cfRule>
    <cfRule type="expression" dxfId="574" priority="99" stopIfTrue="1">
      <formula>$AM39=5</formula>
    </cfRule>
    <cfRule type="expression" dxfId="573" priority="100" stopIfTrue="1">
      <formula>$AM39=1</formula>
    </cfRule>
  </conditionalFormatting>
  <conditionalFormatting sqref="W39">
    <cfRule type="cellIs" dxfId="572" priority="93" operator="lessThan">
      <formula>$W40</formula>
    </cfRule>
  </conditionalFormatting>
  <conditionalFormatting sqref="X39:Z39">
    <cfRule type="expression" dxfId="571" priority="86" stopIfTrue="1">
      <formula>$AN39=7</formula>
    </cfRule>
    <cfRule type="expression" dxfId="570" priority="87" stopIfTrue="1">
      <formula>$AN39=6</formula>
    </cfRule>
    <cfRule type="expression" dxfId="569" priority="88" stopIfTrue="1">
      <formula>$AN39=3</formula>
    </cfRule>
    <cfRule type="expression" dxfId="568" priority="89" stopIfTrue="1">
      <formula>$AN39=4</formula>
    </cfRule>
    <cfRule type="expression" dxfId="567" priority="90" stopIfTrue="1">
      <formula>$AN39=2</formula>
    </cfRule>
    <cfRule type="expression" dxfId="566" priority="91" stopIfTrue="1">
      <formula>$AN39=5</formula>
    </cfRule>
    <cfRule type="expression" dxfId="565" priority="92" stopIfTrue="1">
      <formula>$AN39=1</formula>
    </cfRule>
  </conditionalFormatting>
  <conditionalFormatting sqref="Z39">
    <cfRule type="cellIs" dxfId="564" priority="85" operator="lessThan">
      <formula>$Z40</formula>
    </cfRule>
  </conditionalFormatting>
  <conditionalFormatting sqref="U40:W40">
    <cfRule type="expression" dxfId="563" priority="78" stopIfTrue="1">
      <formula>$AM40=7</formula>
    </cfRule>
    <cfRule type="expression" dxfId="562" priority="79" stopIfTrue="1">
      <formula>$AM40=6</formula>
    </cfRule>
    <cfRule type="expression" dxfId="561" priority="80" stopIfTrue="1">
      <formula>$AM40=3</formula>
    </cfRule>
    <cfRule type="expression" dxfId="560" priority="81" stopIfTrue="1">
      <formula>$AM40=4</formula>
    </cfRule>
    <cfRule type="expression" dxfId="559" priority="82" stopIfTrue="1">
      <formula>$AM40=2</formula>
    </cfRule>
    <cfRule type="expression" dxfId="558" priority="83" stopIfTrue="1">
      <formula>$AM40=5</formula>
    </cfRule>
    <cfRule type="expression" dxfId="557" priority="84" stopIfTrue="1">
      <formula>$AM40=1</formula>
    </cfRule>
  </conditionalFormatting>
  <conditionalFormatting sqref="W40">
    <cfRule type="cellIs" dxfId="556" priority="77" operator="lessThan">
      <formula>$W39</formula>
    </cfRule>
  </conditionalFormatting>
  <conditionalFormatting sqref="X40:Z40">
    <cfRule type="expression" dxfId="555" priority="70" stopIfTrue="1">
      <formula>$AN40=7</formula>
    </cfRule>
    <cfRule type="expression" dxfId="554" priority="71" stopIfTrue="1">
      <formula>$AN40=6</formula>
    </cfRule>
    <cfRule type="expression" dxfId="553" priority="72" stopIfTrue="1">
      <formula>$AN40=3</formula>
    </cfRule>
    <cfRule type="expression" dxfId="552" priority="73" stopIfTrue="1">
      <formula>$AN40=4</formula>
    </cfRule>
    <cfRule type="expression" dxfId="551" priority="74" stopIfTrue="1">
      <formula>$AN40=2</formula>
    </cfRule>
    <cfRule type="expression" dxfId="550" priority="75" stopIfTrue="1">
      <formula>$AN40=5</formula>
    </cfRule>
    <cfRule type="expression" dxfId="549" priority="76" stopIfTrue="1">
      <formula>$AN40=1</formula>
    </cfRule>
  </conditionalFormatting>
  <conditionalFormatting sqref="Z40">
    <cfRule type="cellIs" dxfId="548" priority="69" operator="lessThan">
      <formula>$Z39</formula>
    </cfRule>
  </conditionalFormatting>
  <conditionalFormatting sqref="AA39:AC39">
    <cfRule type="expression" dxfId="547" priority="61" stopIfTrue="1">
      <formula>AND(OR($AD39=2,$AD40=2),$AD39+$AD40=2)</formula>
    </cfRule>
    <cfRule type="expression" dxfId="546" priority="62" stopIfTrue="1">
      <formula>$AO39=7</formula>
    </cfRule>
    <cfRule type="expression" dxfId="545" priority="63" stopIfTrue="1">
      <formula>$AO39=6</formula>
    </cfRule>
    <cfRule type="expression" dxfId="544" priority="64" stopIfTrue="1">
      <formula>$AO39=3</formula>
    </cfRule>
    <cfRule type="expression" dxfId="543" priority="65" stopIfTrue="1">
      <formula>$AO39=4</formula>
    </cfRule>
    <cfRule type="expression" dxfId="542" priority="66" stopIfTrue="1">
      <formula>$AO39=2</formula>
    </cfRule>
    <cfRule type="expression" dxfId="541" priority="67" stopIfTrue="1">
      <formula>$AO39=5</formula>
    </cfRule>
    <cfRule type="expression" dxfId="540" priority="68" stopIfTrue="1">
      <formula>$AO39=1</formula>
    </cfRule>
  </conditionalFormatting>
  <conditionalFormatting sqref="AC39">
    <cfRule type="cellIs" dxfId="539" priority="60" operator="lessThan">
      <formula>$AC40</formula>
    </cfRule>
  </conditionalFormatting>
  <conditionalFormatting sqref="AA40:AC40">
    <cfRule type="expression" dxfId="538" priority="52" stopIfTrue="1">
      <formula>AND(OR($AD39=2,$AD40=2),$AD39+$AD40=2)</formula>
    </cfRule>
    <cfRule type="expression" dxfId="537" priority="53" stopIfTrue="1">
      <formula>$AO40=7</formula>
    </cfRule>
    <cfRule type="expression" dxfId="536" priority="54" stopIfTrue="1">
      <formula>$AO40=6</formula>
    </cfRule>
    <cfRule type="expression" dxfId="535" priority="55" stopIfTrue="1">
      <formula>$AO40=3</formula>
    </cfRule>
    <cfRule type="expression" dxfId="534" priority="56" stopIfTrue="1">
      <formula>$AO40=4</formula>
    </cfRule>
    <cfRule type="expression" dxfId="533" priority="57" stopIfTrue="1">
      <formula>$AO40=2</formula>
    </cfRule>
    <cfRule type="expression" dxfId="532" priority="58" stopIfTrue="1">
      <formula>$AO40=5</formula>
    </cfRule>
    <cfRule type="expression" dxfId="531" priority="59" stopIfTrue="1">
      <formula>$AO40=1</formula>
    </cfRule>
  </conditionalFormatting>
  <conditionalFormatting sqref="AC40">
    <cfRule type="cellIs" dxfId="530" priority="51" operator="lessThan">
      <formula>$AC39</formula>
    </cfRule>
  </conditionalFormatting>
  <conditionalFormatting sqref="U44:W44">
    <cfRule type="expression" dxfId="529" priority="44" stopIfTrue="1">
      <formula>$AM44=7</formula>
    </cfRule>
    <cfRule type="expression" dxfId="528" priority="45" stopIfTrue="1">
      <formula>$AM44=6</formula>
    </cfRule>
    <cfRule type="expression" dxfId="527" priority="46" stopIfTrue="1">
      <formula>$AM44=3</formula>
    </cfRule>
    <cfRule type="expression" dxfId="526" priority="47" stopIfTrue="1">
      <formula>$AM44=4</formula>
    </cfRule>
    <cfRule type="expression" dxfId="525" priority="48" stopIfTrue="1">
      <formula>$AM44=2</formula>
    </cfRule>
    <cfRule type="expression" dxfId="524" priority="49" stopIfTrue="1">
      <formula>$AM44=5</formula>
    </cfRule>
    <cfRule type="expression" dxfId="523" priority="50" stopIfTrue="1">
      <formula>$AM44=1</formula>
    </cfRule>
  </conditionalFormatting>
  <conditionalFormatting sqref="W44">
    <cfRule type="cellIs" dxfId="522" priority="43" operator="lessThan">
      <formula>$W45</formula>
    </cfRule>
  </conditionalFormatting>
  <conditionalFormatting sqref="X44:Z44">
    <cfRule type="expression" dxfId="521" priority="36" stopIfTrue="1">
      <formula>$AN44=7</formula>
    </cfRule>
    <cfRule type="expression" dxfId="520" priority="37" stopIfTrue="1">
      <formula>$AN44=6</formula>
    </cfRule>
    <cfRule type="expression" dxfId="519" priority="38" stopIfTrue="1">
      <formula>$AN44=3</formula>
    </cfRule>
    <cfRule type="expression" dxfId="518" priority="39" stopIfTrue="1">
      <formula>$AN44=4</formula>
    </cfRule>
    <cfRule type="expression" dxfId="517" priority="40" stopIfTrue="1">
      <formula>$AN44=2</formula>
    </cfRule>
    <cfRule type="expression" dxfId="516" priority="41" stopIfTrue="1">
      <formula>$AN44=5</formula>
    </cfRule>
    <cfRule type="expression" dxfId="515" priority="42" stopIfTrue="1">
      <formula>$AN44=1</formula>
    </cfRule>
  </conditionalFormatting>
  <conditionalFormatting sqref="Z44">
    <cfRule type="cellIs" dxfId="514" priority="35" operator="lessThan">
      <formula>$Z45</formula>
    </cfRule>
  </conditionalFormatting>
  <conditionalFormatting sqref="U45:W45">
    <cfRule type="expression" dxfId="513" priority="28" stopIfTrue="1">
      <formula>$AM45=7</formula>
    </cfRule>
    <cfRule type="expression" dxfId="512" priority="29" stopIfTrue="1">
      <formula>$AM45=6</formula>
    </cfRule>
    <cfRule type="expression" dxfId="511" priority="30" stopIfTrue="1">
      <formula>$AM45=3</formula>
    </cfRule>
    <cfRule type="expression" dxfId="510" priority="31" stopIfTrue="1">
      <formula>$AM45=4</formula>
    </cfRule>
    <cfRule type="expression" dxfId="509" priority="32" stopIfTrue="1">
      <formula>$AM45=2</formula>
    </cfRule>
    <cfRule type="expression" dxfId="508" priority="33" stopIfTrue="1">
      <formula>$AM45=5</formula>
    </cfRule>
    <cfRule type="expression" dxfId="507" priority="34" stopIfTrue="1">
      <formula>$AM45=1</formula>
    </cfRule>
  </conditionalFormatting>
  <conditionalFormatting sqref="W45">
    <cfRule type="cellIs" dxfId="506" priority="27" operator="lessThan">
      <formula>$W44</formula>
    </cfRule>
  </conditionalFormatting>
  <conditionalFormatting sqref="X45:Z45">
    <cfRule type="expression" dxfId="505" priority="20" stopIfTrue="1">
      <formula>$AN45=7</formula>
    </cfRule>
    <cfRule type="expression" dxfId="504" priority="21" stopIfTrue="1">
      <formula>$AN45=6</formula>
    </cfRule>
    <cfRule type="expression" dxfId="503" priority="22" stopIfTrue="1">
      <formula>$AN45=3</formula>
    </cfRule>
    <cfRule type="expression" dxfId="502" priority="23" stopIfTrue="1">
      <formula>$AN45=4</formula>
    </cfRule>
    <cfRule type="expression" dxfId="501" priority="24" stopIfTrue="1">
      <formula>$AN45=2</formula>
    </cfRule>
    <cfRule type="expression" dxfId="500" priority="25" stopIfTrue="1">
      <formula>$AN45=5</formula>
    </cfRule>
    <cfRule type="expression" dxfId="499" priority="26" stopIfTrue="1">
      <formula>$AN45=1</formula>
    </cfRule>
  </conditionalFormatting>
  <conditionalFormatting sqref="Z45">
    <cfRule type="cellIs" dxfId="498" priority="19" operator="lessThan">
      <formula>$Z44</formula>
    </cfRule>
  </conditionalFormatting>
  <conditionalFormatting sqref="AA44:AC44">
    <cfRule type="expression" dxfId="497" priority="11" stopIfTrue="1">
      <formula>AND(OR($AD44=2,$AD45=2),$AD44+$AD45=2)</formula>
    </cfRule>
    <cfRule type="expression" dxfId="496" priority="12" stopIfTrue="1">
      <formula>$AO44=7</formula>
    </cfRule>
    <cfRule type="expression" dxfId="495" priority="13" stopIfTrue="1">
      <formula>$AO44=6</formula>
    </cfRule>
    <cfRule type="expression" dxfId="494" priority="14" stopIfTrue="1">
      <formula>$AO44=3</formula>
    </cfRule>
    <cfRule type="expression" dxfId="493" priority="15" stopIfTrue="1">
      <formula>$AO44=4</formula>
    </cfRule>
    <cfRule type="expression" dxfId="492" priority="16" stopIfTrue="1">
      <formula>$AO44=2</formula>
    </cfRule>
    <cfRule type="expression" dxfId="491" priority="17" stopIfTrue="1">
      <formula>$AO44=5</formula>
    </cfRule>
    <cfRule type="expression" dxfId="490" priority="18" stopIfTrue="1">
      <formula>$AO44=1</formula>
    </cfRule>
  </conditionalFormatting>
  <conditionalFormatting sqref="AC44">
    <cfRule type="cellIs" dxfId="489" priority="10" operator="lessThan">
      <formula>$AC45</formula>
    </cfRule>
  </conditionalFormatting>
  <conditionalFormatting sqref="AA45:AC45">
    <cfRule type="expression" dxfId="488" priority="2" stopIfTrue="1">
      <formula>AND(OR($AD44=2,$AD45=2),$AD44+$AD45=2)</formula>
    </cfRule>
    <cfRule type="expression" dxfId="487" priority="3" stopIfTrue="1">
      <formula>$AO45=7</formula>
    </cfRule>
    <cfRule type="expression" dxfId="486" priority="4" stopIfTrue="1">
      <formula>$AO45=6</formula>
    </cfRule>
    <cfRule type="expression" dxfId="485" priority="5" stopIfTrue="1">
      <formula>$AO45=3</formula>
    </cfRule>
    <cfRule type="expression" dxfId="484" priority="6" stopIfTrue="1">
      <formula>$AO45=4</formula>
    </cfRule>
    <cfRule type="expression" dxfId="483" priority="7" stopIfTrue="1">
      <formula>$AO45=2</formula>
    </cfRule>
    <cfRule type="expression" dxfId="482" priority="8" stopIfTrue="1">
      <formula>$AO45=5</formula>
    </cfRule>
    <cfRule type="expression" dxfId="481" priority="9" stopIfTrue="1">
      <formula>$AO45=1</formula>
    </cfRule>
  </conditionalFormatting>
  <conditionalFormatting sqref="AC45">
    <cfRule type="cellIs" dxfId="480" priority="1" operator="lessThan">
      <formula>$AC44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10"/>
  <sheetViews>
    <sheetView topLeftCell="V26" workbookViewId="0">
      <selection activeCell="AH43" sqref="AH43"/>
    </sheetView>
  </sheetViews>
  <sheetFormatPr defaultRowHeight="15"/>
  <cols>
    <col min="1" max="1" width="4.140625" customWidth="1"/>
    <col min="2" max="2" width="12.42578125" customWidth="1"/>
    <col min="3" max="3" width="21.42578125" customWidth="1"/>
    <col min="4" max="4" width="13.7109375" style="48" customWidth="1"/>
    <col min="5" max="5" width="5.85546875" style="48" customWidth="1"/>
    <col min="6" max="6" width="6.7109375" style="48" customWidth="1"/>
    <col min="7" max="7" width="5.7109375" style="48" customWidth="1"/>
    <col min="8" max="8" width="7.140625" customWidth="1"/>
    <col min="9" max="9" width="6.85546875" customWidth="1"/>
    <col min="10" max="10" width="5.7109375" style="48" customWidth="1"/>
    <col min="11" max="11" width="7.7109375" customWidth="1"/>
    <col min="12" max="13" width="6.42578125" customWidth="1"/>
    <col min="15" max="15" width="7.28515625" style="97" customWidth="1"/>
    <col min="16" max="16" width="0" style="97" hidden="1" customWidth="1"/>
    <col min="17" max="17" width="19" customWidth="1"/>
    <col min="18" max="18" width="9.85546875" customWidth="1"/>
    <col min="19" max="19" width="11.7109375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7" customWidth="1"/>
    <col min="28" max="28" width="6.42578125" customWidth="1"/>
    <col min="29" max="29" width="5.85546875" customWidth="1"/>
    <col min="30" max="30" width="11.7109375"/>
    <col min="31" max="31" width="6.7109375" customWidth="1"/>
    <col min="32" max="32" width="12.42578125" customWidth="1"/>
    <col min="33" max="33" width="19" customWidth="1"/>
    <col min="34" max="34" width="11.7109375"/>
    <col min="35" max="35" width="7.7109375" customWidth="1"/>
    <col min="36" max="37" width="11.7109375"/>
    <col min="38" max="43" width="4.28515625" style="48" customWidth="1"/>
  </cols>
  <sheetData>
    <row r="1" spans="1:43">
      <c r="O1" s="84" t="s">
        <v>62</v>
      </c>
      <c r="P1" s="84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85"/>
      <c r="AC1" s="85"/>
      <c r="AD1" s="85"/>
      <c r="AE1" s="85"/>
      <c r="AF1" s="85"/>
      <c r="AG1" s="85"/>
      <c r="AH1" s="85"/>
    </row>
    <row r="2" spans="1:43" ht="15.75" thickBot="1"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  <c r="AB2" s="88"/>
      <c r="AC2" s="88"/>
      <c r="AD2" s="88"/>
      <c r="AE2" s="88"/>
      <c r="AF2" s="88"/>
      <c r="AG2" s="88"/>
      <c r="AH2" s="88"/>
      <c r="AI2" s="88"/>
      <c r="AJ2" s="68"/>
      <c r="AK2" s="68"/>
      <c r="AL2" s="57"/>
      <c r="AM2" s="57"/>
      <c r="AN2" s="57"/>
      <c r="AO2" s="57"/>
      <c r="AP2" s="57"/>
      <c r="AQ2" s="57"/>
    </row>
    <row r="3" spans="1:43" ht="15.75">
      <c r="O3" s="90" t="s">
        <v>63</v>
      </c>
      <c r="P3" s="91"/>
      <c r="Q3" s="91"/>
      <c r="R3" s="91"/>
      <c r="T3" s="92" t="s">
        <v>64</v>
      </c>
      <c r="U3" s="93"/>
      <c r="V3" s="94"/>
      <c r="W3" s="94">
        <v>1</v>
      </c>
      <c r="X3" s="94"/>
      <c r="Y3" s="94">
        <v>2</v>
      </c>
      <c r="Z3" s="94"/>
      <c r="AA3" s="95"/>
      <c r="AE3" s="90" t="s">
        <v>65</v>
      </c>
      <c r="AF3" s="90"/>
      <c r="AG3" s="90"/>
      <c r="AH3" s="90"/>
      <c r="AL3" s="96">
        <v>3</v>
      </c>
    </row>
    <row r="4" spans="1:43" ht="16.5" thickBot="1">
      <c r="Q4" s="97"/>
      <c r="R4" s="48"/>
      <c r="T4" s="98" t="s">
        <v>66</v>
      </c>
      <c r="U4" s="99">
        <v>1</v>
      </c>
      <c r="V4" s="100">
        <v>2</v>
      </c>
      <c r="W4" s="101">
        <v>3</v>
      </c>
      <c r="X4" s="102">
        <v>4</v>
      </c>
      <c r="Y4" s="103">
        <v>5</v>
      </c>
      <c r="Z4" s="104">
        <v>6</v>
      </c>
      <c r="AA4" s="105">
        <v>7</v>
      </c>
      <c r="AL4" s="106">
        <v>5</v>
      </c>
    </row>
    <row r="5" spans="1:43">
      <c r="O5"/>
      <c r="P5"/>
      <c r="Q5" s="97"/>
      <c r="R5" s="48"/>
      <c r="U5" s="97"/>
      <c r="V5" s="48"/>
    </row>
    <row r="6" spans="1:43" ht="15.75" thickBot="1">
      <c r="B6" s="45" t="s">
        <v>32</v>
      </c>
      <c r="C6" s="424" t="s">
        <v>33</v>
      </c>
      <c r="D6" s="424"/>
      <c r="E6" s="424"/>
      <c r="F6" s="424"/>
      <c r="G6" s="424"/>
      <c r="H6" s="424"/>
      <c r="I6" s="46"/>
      <c r="J6" s="46"/>
      <c r="K6" s="46"/>
      <c r="O6"/>
      <c r="P6"/>
      <c r="Q6" s="97"/>
      <c r="R6" s="48"/>
      <c r="U6" s="108"/>
      <c r="V6" s="48"/>
      <c r="X6" s="108"/>
      <c r="AA6" s="108"/>
    </row>
    <row r="7" spans="1:43" ht="15.75" thickBot="1">
      <c r="B7" s="45" t="s">
        <v>34</v>
      </c>
      <c r="C7" s="47">
        <v>41482</v>
      </c>
      <c r="G7"/>
      <c r="I7" s="48"/>
      <c r="J7"/>
      <c r="O7" s="109" t="s">
        <v>67</v>
      </c>
      <c r="P7" s="110"/>
      <c r="Q7" s="97"/>
      <c r="R7" s="48"/>
      <c r="T7" s="111" t="s">
        <v>42</v>
      </c>
      <c r="U7" s="112" t="s">
        <v>43</v>
      </c>
      <c r="V7" s="112" t="s">
        <v>68</v>
      </c>
      <c r="W7" s="113" t="s">
        <v>45</v>
      </c>
      <c r="X7" s="112" t="s">
        <v>43</v>
      </c>
      <c r="Y7" s="112" t="s">
        <v>69</v>
      </c>
      <c r="Z7" s="113" t="s">
        <v>70</v>
      </c>
      <c r="AA7" s="112" t="s">
        <v>43</v>
      </c>
      <c r="AB7" s="114" t="s">
        <v>71</v>
      </c>
      <c r="AC7" s="115" t="s">
        <v>72</v>
      </c>
      <c r="AL7" s="116">
        <v>0</v>
      </c>
      <c r="AM7" s="117">
        <v>0</v>
      </c>
      <c r="AN7" s="118">
        <v>0</v>
      </c>
    </row>
    <row r="8" spans="1:43">
      <c r="B8" s="49" t="s">
        <v>35</v>
      </c>
      <c r="C8" s="425" t="s">
        <v>95</v>
      </c>
      <c r="D8" s="425"/>
      <c r="G8"/>
      <c r="I8" s="48"/>
      <c r="J8"/>
      <c r="O8" s="119">
        <v>1</v>
      </c>
      <c r="P8" s="120">
        <v>11511000652</v>
      </c>
      <c r="Q8" s="120" t="s">
        <v>96</v>
      </c>
      <c r="R8" s="121" t="s">
        <v>16</v>
      </c>
      <c r="S8" s="122"/>
      <c r="T8" s="123">
        <v>5.33</v>
      </c>
      <c r="U8" s="124">
        <v>0</v>
      </c>
      <c r="V8" s="123">
        <v>5.33</v>
      </c>
      <c r="W8" s="123">
        <v>5.3</v>
      </c>
      <c r="X8" s="124">
        <v>2</v>
      </c>
      <c r="Y8" s="123">
        <v>5.7</v>
      </c>
      <c r="Z8" s="123"/>
      <c r="AA8" s="124"/>
      <c r="AB8" s="123">
        <v>0</v>
      </c>
      <c r="AC8" s="125">
        <v>2</v>
      </c>
      <c r="AG8" s="97"/>
      <c r="AH8" s="48"/>
      <c r="AL8" s="116">
        <v>3</v>
      </c>
      <c r="AM8" s="117">
        <v>5</v>
      </c>
      <c r="AN8" s="118">
        <v>3</v>
      </c>
      <c r="AO8" s="117">
        <v>1</v>
      </c>
      <c r="AP8" s="117">
        <v>1</v>
      </c>
      <c r="AQ8" s="118">
        <v>0</v>
      </c>
    </row>
    <row r="9" spans="1:43" ht="15.75" thickBot="1">
      <c r="B9" s="49" t="s">
        <v>37</v>
      </c>
      <c r="C9" s="48"/>
      <c r="G9"/>
      <c r="I9" s="48"/>
      <c r="J9"/>
      <c r="O9" s="80">
        <v>8</v>
      </c>
      <c r="P9" s="126" t="s">
        <v>101</v>
      </c>
      <c r="Q9" s="126" t="s">
        <v>102</v>
      </c>
      <c r="R9" s="79" t="s">
        <v>103</v>
      </c>
      <c r="S9" s="122"/>
      <c r="T9" s="123">
        <v>100</v>
      </c>
      <c r="U9" s="124"/>
      <c r="V9" s="123">
        <v>100</v>
      </c>
      <c r="W9" s="123">
        <v>6.48</v>
      </c>
      <c r="X9" s="124">
        <v>2</v>
      </c>
      <c r="Y9" s="123">
        <v>6.8800000000000008</v>
      </c>
      <c r="Z9" s="123"/>
      <c r="AA9" s="124"/>
      <c r="AB9" s="123">
        <v>0</v>
      </c>
      <c r="AC9" s="127">
        <v>0</v>
      </c>
      <c r="AE9" s="110" t="s">
        <v>67</v>
      </c>
      <c r="AF9" s="110"/>
      <c r="AG9" s="97"/>
      <c r="AH9" s="48"/>
      <c r="AL9" s="128">
        <v>5</v>
      </c>
      <c r="AM9" s="129">
        <v>3</v>
      </c>
      <c r="AN9" s="130">
        <v>5</v>
      </c>
      <c r="AO9" s="129">
        <v>0</v>
      </c>
      <c r="AP9" s="129">
        <v>0</v>
      </c>
      <c r="AQ9" s="130">
        <v>0</v>
      </c>
    </row>
    <row r="10" spans="1:43" ht="15.75" thickBot="1">
      <c r="B10" s="50" t="s">
        <v>38</v>
      </c>
      <c r="C10" s="50" t="s">
        <v>39</v>
      </c>
      <c r="D10" s="51" t="s">
        <v>40</v>
      </c>
      <c r="E10" s="52" t="s">
        <v>41</v>
      </c>
      <c r="F10" s="53" t="s">
        <v>42</v>
      </c>
      <c r="G10" s="51" t="s">
        <v>43</v>
      </c>
      <c r="H10" s="52" t="s">
        <v>44</v>
      </c>
      <c r="I10" s="51" t="s">
        <v>45</v>
      </c>
      <c r="J10" s="51" t="s">
        <v>43</v>
      </c>
      <c r="K10" s="51" t="s">
        <v>46</v>
      </c>
      <c r="L10" s="52" t="s">
        <v>47</v>
      </c>
      <c r="M10" s="54" t="s">
        <v>48</v>
      </c>
      <c r="O10" s="48"/>
      <c r="Q10" s="97"/>
      <c r="R10" s="48"/>
      <c r="T10" s="131"/>
      <c r="U10" s="132"/>
      <c r="V10" s="133"/>
      <c r="W10" s="131"/>
      <c r="X10" s="132"/>
      <c r="Y10" s="131"/>
      <c r="Z10" s="131"/>
      <c r="AA10" s="132"/>
      <c r="AB10" s="131"/>
      <c r="AE10" s="134" t="s">
        <v>73</v>
      </c>
      <c r="AF10" s="120">
        <v>11511000652</v>
      </c>
      <c r="AG10" s="120" t="s">
        <v>96</v>
      </c>
      <c r="AH10" s="121" t="s">
        <v>16</v>
      </c>
    </row>
    <row r="11" spans="1:43" ht="15.75" thickBot="1">
      <c r="A11" s="55">
        <v>1</v>
      </c>
      <c r="B11" s="65">
        <v>11511000652</v>
      </c>
      <c r="C11" s="65" t="s">
        <v>96</v>
      </c>
      <c r="D11" s="66" t="s">
        <v>16</v>
      </c>
      <c r="E11" s="58">
        <v>1</v>
      </c>
      <c r="F11" s="59">
        <v>4.5999999999999996</v>
      </c>
      <c r="G11" s="66">
        <v>2</v>
      </c>
      <c r="H11" s="60">
        <f t="shared" ref="H11:H74" si="0">IF(ISBLANK(F11),100,F11+G11*0.2)</f>
        <v>5</v>
      </c>
      <c r="I11" s="183">
        <v>4.59</v>
      </c>
      <c r="J11" s="66">
        <v>0</v>
      </c>
      <c r="K11" s="62">
        <f t="shared" ref="K11:K74" si="1">IF(ISBLANK(I11),100,I11+J11*0.2)</f>
        <v>4.59</v>
      </c>
      <c r="L11" s="63">
        <f t="shared" ref="L11:L74" si="2">MIN(H11,K11)</f>
        <v>4.59</v>
      </c>
      <c r="M11" s="64">
        <f t="shared" ref="M11:M74" si="3">MAX(H11,K11)</f>
        <v>5</v>
      </c>
      <c r="O11" s="109" t="s">
        <v>74</v>
      </c>
      <c r="Q11" s="97"/>
      <c r="R11" s="48"/>
      <c r="T11" s="111" t="s">
        <v>42</v>
      </c>
      <c r="U11" s="112" t="s">
        <v>43</v>
      </c>
      <c r="V11" s="112" t="s">
        <v>68</v>
      </c>
      <c r="W11" s="113" t="s">
        <v>45</v>
      </c>
      <c r="X11" s="112" t="s">
        <v>43</v>
      </c>
      <c r="Y11" s="112" t="s">
        <v>69</v>
      </c>
      <c r="Z11" s="113" t="s">
        <v>70</v>
      </c>
      <c r="AA11" s="112" t="s">
        <v>43</v>
      </c>
      <c r="AB11" s="114" t="s">
        <v>71</v>
      </c>
      <c r="AC11" s="115" t="s">
        <v>72</v>
      </c>
      <c r="AE11" s="77" t="s">
        <v>75</v>
      </c>
      <c r="AF11" s="126">
        <v>11511202518</v>
      </c>
      <c r="AG11" s="126" t="s">
        <v>97</v>
      </c>
      <c r="AH11" s="79" t="s">
        <v>16</v>
      </c>
      <c r="AL11" s="116">
        <v>0</v>
      </c>
      <c r="AM11" s="117">
        <v>0</v>
      </c>
      <c r="AN11" s="118">
        <v>0</v>
      </c>
    </row>
    <row r="12" spans="1:43">
      <c r="A12" s="55">
        <v>2</v>
      </c>
      <c r="B12" s="65">
        <v>11511000725</v>
      </c>
      <c r="C12" s="65" t="s">
        <v>18</v>
      </c>
      <c r="D12" s="57" t="s">
        <v>16</v>
      </c>
      <c r="E12" s="58">
        <v>4</v>
      </c>
      <c r="F12" s="59">
        <v>4.6100000000000003</v>
      </c>
      <c r="G12" s="57">
        <v>1</v>
      </c>
      <c r="H12" s="60">
        <f t="shared" si="0"/>
        <v>4.8100000000000005</v>
      </c>
      <c r="I12" s="183">
        <v>100</v>
      </c>
      <c r="J12" s="57"/>
      <c r="K12" s="62">
        <f t="shared" si="1"/>
        <v>100</v>
      </c>
      <c r="L12" s="56">
        <f t="shared" si="2"/>
        <v>4.8100000000000005</v>
      </c>
      <c r="M12" s="64">
        <f t="shared" si="3"/>
        <v>100</v>
      </c>
      <c r="O12" s="119">
        <v>4</v>
      </c>
      <c r="P12" s="120">
        <v>11511202518</v>
      </c>
      <c r="Q12" s="120" t="s">
        <v>97</v>
      </c>
      <c r="R12" s="121" t="s">
        <v>16</v>
      </c>
      <c r="S12" s="122"/>
      <c r="T12" s="123">
        <v>5.32</v>
      </c>
      <c r="U12" s="124">
        <v>2</v>
      </c>
      <c r="V12" s="123">
        <v>5.7200000000000006</v>
      </c>
      <c r="W12" s="123">
        <v>5.27</v>
      </c>
      <c r="X12" s="124">
        <v>0</v>
      </c>
      <c r="Y12" s="123">
        <v>5.27</v>
      </c>
      <c r="Z12" s="123"/>
      <c r="AA12" s="124"/>
      <c r="AB12" s="123">
        <v>0</v>
      </c>
      <c r="AC12" s="125">
        <v>2</v>
      </c>
      <c r="AL12" s="116">
        <v>3</v>
      </c>
      <c r="AM12" s="117">
        <v>5</v>
      </c>
      <c r="AN12" s="118">
        <v>3</v>
      </c>
      <c r="AO12" s="117">
        <v>1</v>
      </c>
      <c r="AP12" s="117">
        <v>1</v>
      </c>
      <c r="AQ12" s="118">
        <v>0</v>
      </c>
    </row>
    <row r="13" spans="1:43" ht="15.75" thickBot="1">
      <c r="A13" s="55">
        <v>3</v>
      </c>
      <c r="B13" s="56">
        <v>11511000620</v>
      </c>
      <c r="C13" s="56" t="s">
        <v>20</v>
      </c>
      <c r="D13" s="57" t="s">
        <v>21</v>
      </c>
      <c r="E13" s="58">
        <v>2</v>
      </c>
      <c r="F13" s="59">
        <v>4.63</v>
      </c>
      <c r="G13" s="57">
        <v>1</v>
      </c>
      <c r="H13" s="60">
        <f t="shared" si="0"/>
        <v>4.83</v>
      </c>
      <c r="I13" s="183">
        <v>4.51</v>
      </c>
      <c r="J13" s="57">
        <v>2</v>
      </c>
      <c r="K13" s="62">
        <f t="shared" si="1"/>
        <v>4.91</v>
      </c>
      <c r="L13" s="56">
        <f t="shared" si="2"/>
        <v>4.83</v>
      </c>
      <c r="M13" s="64">
        <f t="shared" si="3"/>
        <v>4.91</v>
      </c>
      <c r="O13" s="80">
        <v>5</v>
      </c>
      <c r="P13" s="126">
        <v>11511000645</v>
      </c>
      <c r="Q13" s="126" t="s">
        <v>98</v>
      </c>
      <c r="R13" s="79" t="s">
        <v>16</v>
      </c>
      <c r="S13" s="122"/>
      <c r="T13" s="123">
        <v>5.9</v>
      </c>
      <c r="U13" s="124">
        <v>1</v>
      </c>
      <c r="V13" s="123">
        <v>6.1000000000000005</v>
      </c>
      <c r="W13" s="123">
        <v>5.71</v>
      </c>
      <c r="X13" s="124">
        <v>0</v>
      </c>
      <c r="Y13" s="123">
        <v>5.71</v>
      </c>
      <c r="Z13" s="123"/>
      <c r="AA13" s="124"/>
      <c r="AB13" s="123">
        <v>0</v>
      </c>
      <c r="AC13" s="127">
        <v>0</v>
      </c>
      <c r="AG13" s="97"/>
      <c r="AH13" s="48"/>
      <c r="AL13" s="128">
        <v>5</v>
      </c>
      <c r="AM13" s="129">
        <v>3</v>
      </c>
      <c r="AN13" s="130">
        <v>5</v>
      </c>
      <c r="AO13" s="129">
        <v>0</v>
      </c>
      <c r="AP13" s="129">
        <v>0</v>
      </c>
      <c r="AQ13" s="130">
        <v>0</v>
      </c>
    </row>
    <row r="14" spans="1:43" ht="15.75" thickBot="1">
      <c r="A14" s="55">
        <v>4</v>
      </c>
      <c r="B14" s="65">
        <v>11511202518</v>
      </c>
      <c r="C14" s="65" t="s">
        <v>97</v>
      </c>
      <c r="D14" s="66" t="s">
        <v>16</v>
      </c>
      <c r="E14" s="58">
        <v>3</v>
      </c>
      <c r="F14" s="59">
        <v>4.45</v>
      </c>
      <c r="G14" s="66">
        <v>2</v>
      </c>
      <c r="H14" s="60">
        <f t="shared" si="0"/>
        <v>4.8500000000000005</v>
      </c>
      <c r="I14" s="183">
        <v>4.5</v>
      </c>
      <c r="J14" s="66">
        <v>2</v>
      </c>
      <c r="K14" s="62">
        <f t="shared" si="1"/>
        <v>4.9000000000000004</v>
      </c>
      <c r="L14" s="56">
        <f t="shared" si="2"/>
        <v>4.8500000000000005</v>
      </c>
      <c r="M14" s="64">
        <f t="shared" si="3"/>
        <v>4.9000000000000004</v>
      </c>
      <c r="O14" s="135"/>
      <c r="P14" s="136"/>
      <c r="Q14" s="136"/>
      <c r="R14" s="124"/>
      <c r="T14" s="131"/>
      <c r="U14" s="132"/>
      <c r="V14" s="133"/>
      <c r="W14" s="131"/>
      <c r="X14" s="132"/>
      <c r="Y14" s="131"/>
      <c r="Z14" s="131"/>
      <c r="AA14" s="132"/>
      <c r="AB14" s="131"/>
      <c r="AG14" s="97"/>
      <c r="AH14" s="48"/>
    </row>
    <row r="15" spans="1:43" ht="15.75" thickBot="1">
      <c r="A15" s="55">
        <v>5</v>
      </c>
      <c r="B15" s="65">
        <v>11511000645</v>
      </c>
      <c r="C15" s="65" t="s">
        <v>98</v>
      </c>
      <c r="D15" s="57" t="s">
        <v>16</v>
      </c>
      <c r="E15" s="58">
        <v>10</v>
      </c>
      <c r="F15" s="59">
        <v>5.2</v>
      </c>
      <c r="G15" s="57">
        <v>1</v>
      </c>
      <c r="H15" s="60">
        <f t="shared" si="0"/>
        <v>5.4</v>
      </c>
      <c r="I15" s="183">
        <v>4.91</v>
      </c>
      <c r="J15" s="57">
        <v>0</v>
      </c>
      <c r="K15" s="62">
        <f t="shared" si="1"/>
        <v>4.91</v>
      </c>
      <c r="L15" s="56">
        <f t="shared" si="2"/>
        <v>4.91</v>
      </c>
      <c r="M15" s="64">
        <f t="shared" si="3"/>
        <v>5.4</v>
      </c>
      <c r="O15" s="109" t="s">
        <v>76</v>
      </c>
      <c r="Q15" s="97"/>
      <c r="R15" s="48"/>
      <c r="T15" s="111" t="s">
        <v>42</v>
      </c>
      <c r="U15" s="112" t="s">
        <v>43</v>
      </c>
      <c r="V15" s="112" t="s">
        <v>68</v>
      </c>
      <c r="W15" s="113" t="s">
        <v>45</v>
      </c>
      <c r="X15" s="112" t="s">
        <v>43</v>
      </c>
      <c r="Y15" s="112" t="s">
        <v>69</v>
      </c>
      <c r="Z15" s="113" t="s">
        <v>70</v>
      </c>
      <c r="AA15" s="112" t="s">
        <v>43</v>
      </c>
      <c r="AB15" s="114" t="s">
        <v>71</v>
      </c>
      <c r="AC15" s="115" t="s">
        <v>72</v>
      </c>
      <c r="AG15" s="97"/>
      <c r="AH15" s="48"/>
      <c r="AL15" s="116">
        <v>0</v>
      </c>
      <c r="AM15" s="117">
        <v>0</v>
      </c>
      <c r="AN15" s="118">
        <v>0</v>
      </c>
    </row>
    <row r="16" spans="1:43">
      <c r="A16" s="55">
        <v>6</v>
      </c>
      <c r="B16" s="65">
        <v>11511102195</v>
      </c>
      <c r="C16" s="65" t="s">
        <v>99</v>
      </c>
      <c r="D16" s="66" t="s">
        <v>16</v>
      </c>
      <c r="E16" s="58">
        <v>7</v>
      </c>
      <c r="F16" s="59">
        <v>4.72</v>
      </c>
      <c r="G16" s="66">
        <v>1</v>
      </c>
      <c r="H16" s="60">
        <f t="shared" si="0"/>
        <v>4.92</v>
      </c>
      <c r="I16" s="183">
        <v>4.5199999999999996</v>
      </c>
      <c r="J16" s="66">
        <v>4</v>
      </c>
      <c r="K16" s="62">
        <f t="shared" si="1"/>
        <v>5.3199999999999994</v>
      </c>
      <c r="L16" s="56">
        <f t="shared" si="2"/>
        <v>4.92</v>
      </c>
      <c r="M16" s="64">
        <f t="shared" si="3"/>
        <v>5.3199999999999994</v>
      </c>
      <c r="O16" s="119">
        <v>3</v>
      </c>
      <c r="P16" s="120">
        <v>11511000620</v>
      </c>
      <c r="Q16" s="120" t="s">
        <v>20</v>
      </c>
      <c r="R16" s="121" t="s">
        <v>21</v>
      </c>
      <c r="S16" s="122"/>
      <c r="T16" s="123">
        <v>5.41</v>
      </c>
      <c r="U16" s="124">
        <v>0</v>
      </c>
      <c r="V16" s="123">
        <v>5.41</v>
      </c>
      <c r="W16" s="123">
        <v>5.5</v>
      </c>
      <c r="X16" s="124">
        <v>4</v>
      </c>
      <c r="Y16" s="123">
        <v>6.3</v>
      </c>
      <c r="Z16" s="123"/>
      <c r="AA16" s="124"/>
      <c r="AB16" s="123">
        <v>0</v>
      </c>
      <c r="AC16" s="125">
        <v>2</v>
      </c>
      <c r="AG16" s="97"/>
      <c r="AH16" s="48"/>
      <c r="AL16" s="116">
        <v>3</v>
      </c>
      <c r="AM16" s="117">
        <v>5</v>
      </c>
      <c r="AN16" s="118">
        <v>3</v>
      </c>
      <c r="AO16" s="117">
        <v>1</v>
      </c>
      <c r="AP16" s="117">
        <v>1</v>
      </c>
      <c r="AQ16" s="118">
        <v>0</v>
      </c>
    </row>
    <row r="17" spans="1:43" ht="15.75" thickBot="1">
      <c r="A17" s="55">
        <v>7</v>
      </c>
      <c r="B17" s="65">
        <v>11511102202</v>
      </c>
      <c r="C17" s="65" t="s">
        <v>100</v>
      </c>
      <c r="D17" s="66" t="s">
        <v>16</v>
      </c>
      <c r="E17" s="58">
        <v>5</v>
      </c>
      <c r="F17" s="59">
        <v>4.92</v>
      </c>
      <c r="G17" s="66">
        <v>1</v>
      </c>
      <c r="H17" s="60">
        <f t="shared" si="0"/>
        <v>5.12</v>
      </c>
      <c r="I17" s="183">
        <v>4.7699999999999996</v>
      </c>
      <c r="J17" s="66">
        <v>2</v>
      </c>
      <c r="K17" s="62">
        <f t="shared" si="1"/>
        <v>5.17</v>
      </c>
      <c r="L17" s="56">
        <f t="shared" si="2"/>
        <v>5.12</v>
      </c>
      <c r="M17" s="64">
        <f t="shared" si="3"/>
        <v>5.17</v>
      </c>
      <c r="O17" s="80">
        <v>6</v>
      </c>
      <c r="P17" s="126">
        <v>11511102195</v>
      </c>
      <c r="Q17" s="126" t="s">
        <v>99</v>
      </c>
      <c r="R17" s="79" t="s">
        <v>16</v>
      </c>
      <c r="S17" s="122"/>
      <c r="T17" s="123">
        <v>5.45</v>
      </c>
      <c r="U17" s="124">
        <v>3</v>
      </c>
      <c r="V17" s="123">
        <v>6.0500000000000007</v>
      </c>
      <c r="W17" s="123">
        <v>100</v>
      </c>
      <c r="X17" s="124"/>
      <c r="Y17" s="123">
        <v>100</v>
      </c>
      <c r="Z17" s="123"/>
      <c r="AA17" s="124"/>
      <c r="AB17" s="123">
        <v>0</v>
      </c>
      <c r="AC17" s="127">
        <v>0</v>
      </c>
      <c r="AE17" s="110" t="s">
        <v>74</v>
      </c>
      <c r="AF17" s="110"/>
      <c r="AG17" s="97"/>
      <c r="AH17" s="48"/>
      <c r="AL17" s="128">
        <v>5</v>
      </c>
      <c r="AM17" s="129">
        <v>3</v>
      </c>
      <c r="AN17" s="130">
        <v>5</v>
      </c>
      <c r="AO17" s="129">
        <v>0</v>
      </c>
      <c r="AP17" s="129">
        <v>0</v>
      </c>
      <c r="AQ17" s="130">
        <v>0</v>
      </c>
    </row>
    <row r="18" spans="1:43" ht="15.75" thickBot="1">
      <c r="A18" s="55">
        <v>8</v>
      </c>
      <c r="B18" s="65" t="s">
        <v>101</v>
      </c>
      <c r="C18" s="65" t="s">
        <v>102</v>
      </c>
      <c r="D18" s="66" t="s">
        <v>103</v>
      </c>
      <c r="E18" s="58">
        <v>18</v>
      </c>
      <c r="F18" s="59">
        <v>5.18</v>
      </c>
      <c r="G18" s="66">
        <v>0</v>
      </c>
      <c r="H18" s="60">
        <f t="shared" si="0"/>
        <v>5.18</v>
      </c>
      <c r="I18" s="183">
        <v>100</v>
      </c>
      <c r="J18" s="66"/>
      <c r="K18" s="62">
        <f t="shared" si="1"/>
        <v>100</v>
      </c>
      <c r="L18" s="56">
        <f t="shared" si="2"/>
        <v>5.18</v>
      </c>
      <c r="M18" s="64">
        <f t="shared" si="3"/>
        <v>100</v>
      </c>
      <c r="O18" s="48"/>
      <c r="Q18" s="97"/>
      <c r="R18" s="48"/>
      <c r="T18" s="131"/>
      <c r="U18" s="132"/>
      <c r="V18" s="133"/>
      <c r="W18" s="131"/>
      <c r="X18" s="132"/>
      <c r="Y18" s="131"/>
      <c r="Z18" s="131"/>
      <c r="AA18" s="132"/>
      <c r="AB18" s="131"/>
      <c r="AE18" s="134" t="s">
        <v>77</v>
      </c>
      <c r="AF18" s="120">
        <v>11511000620</v>
      </c>
      <c r="AG18" s="120" t="s">
        <v>20</v>
      </c>
      <c r="AH18" s="121" t="s">
        <v>21</v>
      </c>
    </row>
    <row r="19" spans="1:43" ht="15.75" thickBot="1">
      <c r="A19" s="67">
        <v>9</v>
      </c>
      <c r="B19" s="56">
        <v>11511202676</v>
      </c>
      <c r="C19" s="56" t="s">
        <v>104</v>
      </c>
      <c r="D19" s="57" t="s">
        <v>61</v>
      </c>
      <c r="E19" s="58">
        <v>17</v>
      </c>
      <c r="F19" s="59">
        <v>5</v>
      </c>
      <c r="G19" s="57">
        <v>2</v>
      </c>
      <c r="H19" s="60">
        <f t="shared" si="0"/>
        <v>5.4</v>
      </c>
      <c r="I19" s="183">
        <v>5.07</v>
      </c>
      <c r="J19" s="57">
        <v>1</v>
      </c>
      <c r="K19" s="62">
        <f t="shared" si="1"/>
        <v>5.2700000000000005</v>
      </c>
      <c r="L19" s="56">
        <f t="shared" si="2"/>
        <v>5.2700000000000005</v>
      </c>
      <c r="M19" s="64">
        <f t="shared" si="3"/>
        <v>5.4</v>
      </c>
      <c r="O19" s="109" t="s">
        <v>78</v>
      </c>
      <c r="Q19" s="97"/>
      <c r="R19" s="48"/>
      <c r="T19" s="111" t="s">
        <v>42</v>
      </c>
      <c r="U19" s="112" t="s">
        <v>43</v>
      </c>
      <c r="V19" s="112" t="s">
        <v>68</v>
      </c>
      <c r="W19" s="113" t="s">
        <v>45</v>
      </c>
      <c r="X19" s="112" t="s">
        <v>43</v>
      </c>
      <c r="Y19" s="112" t="s">
        <v>69</v>
      </c>
      <c r="Z19" s="113" t="s">
        <v>70</v>
      </c>
      <c r="AA19" s="112" t="s">
        <v>43</v>
      </c>
      <c r="AB19" s="114" t="s">
        <v>71</v>
      </c>
      <c r="AC19" s="115" t="s">
        <v>72</v>
      </c>
      <c r="AE19" s="77" t="s">
        <v>79</v>
      </c>
      <c r="AF19" s="126">
        <v>11511000725</v>
      </c>
      <c r="AG19" s="126" t="s">
        <v>18</v>
      </c>
      <c r="AH19" s="79" t="s">
        <v>16</v>
      </c>
      <c r="AL19" s="116">
        <v>0</v>
      </c>
      <c r="AM19" s="117">
        <v>0</v>
      </c>
      <c r="AN19" s="118">
        <v>0</v>
      </c>
    </row>
    <row r="20" spans="1:43">
      <c r="A20" s="67">
        <v>10</v>
      </c>
      <c r="B20" s="56">
        <v>11511102194</v>
      </c>
      <c r="C20" s="56" t="s">
        <v>105</v>
      </c>
      <c r="D20" s="57" t="s">
        <v>16</v>
      </c>
      <c r="E20" s="58">
        <v>6</v>
      </c>
      <c r="F20" s="59">
        <v>5.0999999999999996</v>
      </c>
      <c r="G20" s="57">
        <v>2</v>
      </c>
      <c r="H20" s="60">
        <f t="shared" si="0"/>
        <v>5.5</v>
      </c>
      <c r="I20" s="183">
        <v>5.21</v>
      </c>
      <c r="J20" s="57">
        <v>2</v>
      </c>
      <c r="K20" s="62">
        <f t="shared" si="1"/>
        <v>5.61</v>
      </c>
      <c r="L20" s="56">
        <f t="shared" si="2"/>
        <v>5.5</v>
      </c>
      <c r="M20" s="64">
        <f t="shared" si="3"/>
        <v>5.61</v>
      </c>
      <c r="O20" s="119">
        <v>2</v>
      </c>
      <c r="P20" s="120">
        <v>11511000725</v>
      </c>
      <c r="Q20" s="120" t="s">
        <v>18</v>
      </c>
      <c r="R20" s="121" t="s">
        <v>16</v>
      </c>
      <c r="S20" s="122"/>
      <c r="T20" s="123">
        <v>5.57</v>
      </c>
      <c r="U20" s="124">
        <v>1</v>
      </c>
      <c r="V20" s="123">
        <v>5.7700000000000005</v>
      </c>
      <c r="W20" s="123">
        <v>5.61</v>
      </c>
      <c r="X20" s="124">
        <v>1</v>
      </c>
      <c r="Y20" s="123">
        <v>5.8100000000000005</v>
      </c>
      <c r="Z20" s="123"/>
      <c r="AA20" s="124"/>
      <c r="AB20" s="123">
        <v>0</v>
      </c>
      <c r="AC20" s="125">
        <v>2</v>
      </c>
      <c r="AL20" s="116">
        <v>3</v>
      </c>
      <c r="AM20" s="117">
        <v>5</v>
      </c>
      <c r="AN20" s="118">
        <v>3</v>
      </c>
      <c r="AO20" s="117">
        <v>1</v>
      </c>
      <c r="AP20" s="117">
        <v>1</v>
      </c>
      <c r="AQ20" s="118">
        <v>0</v>
      </c>
    </row>
    <row r="21" spans="1:43" ht="15.75" thickBot="1">
      <c r="A21" s="67">
        <v>11</v>
      </c>
      <c r="B21" s="65">
        <v>11511000315</v>
      </c>
      <c r="C21" s="65" t="s">
        <v>106</v>
      </c>
      <c r="D21" s="66" t="s">
        <v>16</v>
      </c>
      <c r="E21" s="58">
        <v>9</v>
      </c>
      <c r="F21" s="59">
        <v>100</v>
      </c>
      <c r="G21" s="66"/>
      <c r="H21" s="60">
        <f t="shared" si="0"/>
        <v>100</v>
      </c>
      <c r="I21" s="183">
        <v>5.23</v>
      </c>
      <c r="J21" s="66">
        <v>2</v>
      </c>
      <c r="K21" s="62">
        <f t="shared" si="1"/>
        <v>5.6300000000000008</v>
      </c>
      <c r="L21" s="56">
        <f t="shared" si="2"/>
        <v>5.6300000000000008</v>
      </c>
      <c r="M21" s="64">
        <f t="shared" si="3"/>
        <v>100</v>
      </c>
      <c r="O21" s="80">
        <v>7</v>
      </c>
      <c r="P21" s="126">
        <v>11511102202</v>
      </c>
      <c r="Q21" s="126" t="s">
        <v>100</v>
      </c>
      <c r="R21" s="79" t="s">
        <v>16</v>
      </c>
      <c r="S21" s="122"/>
      <c r="T21" s="123">
        <v>5.74</v>
      </c>
      <c r="U21" s="124">
        <v>4</v>
      </c>
      <c r="V21" s="123">
        <v>6.54</v>
      </c>
      <c r="W21" s="123">
        <v>5.73</v>
      </c>
      <c r="X21" s="124">
        <v>3</v>
      </c>
      <c r="Y21" s="123">
        <v>6.33</v>
      </c>
      <c r="Z21" s="123"/>
      <c r="AA21" s="124"/>
      <c r="AB21" s="123">
        <v>0</v>
      </c>
      <c r="AC21" s="127">
        <v>0</v>
      </c>
      <c r="AG21" s="97"/>
      <c r="AH21" s="48"/>
      <c r="AL21" s="128">
        <v>5</v>
      </c>
      <c r="AM21" s="129">
        <v>3</v>
      </c>
      <c r="AN21" s="130">
        <v>5</v>
      </c>
      <c r="AO21" s="129">
        <v>0</v>
      </c>
      <c r="AP21" s="129">
        <v>0</v>
      </c>
      <c r="AQ21" s="130">
        <v>0</v>
      </c>
    </row>
    <row r="22" spans="1:43">
      <c r="A22" s="67">
        <v>12</v>
      </c>
      <c r="B22" s="56">
        <v>11511101808</v>
      </c>
      <c r="C22" s="56" t="s">
        <v>107</v>
      </c>
      <c r="D22" s="57" t="s">
        <v>21</v>
      </c>
      <c r="E22" s="58">
        <v>8</v>
      </c>
      <c r="F22" s="59">
        <v>5.83</v>
      </c>
      <c r="G22" s="57">
        <v>0</v>
      </c>
      <c r="H22" s="60">
        <f t="shared" si="0"/>
        <v>5.83</v>
      </c>
      <c r="I22" s="183">
        <v>5.47</v>
      </c>
      <c r="J22" s="57">
        <v>2</v>
      </c>
      <c r="K22" s="62">
        <f t="shared" si="1"/>
        <v>5.87</v>
      </c>
      <c r="L22" s="56">
        <f t="shared" si="2"/>
        <v>5.83</v>
      </c>
      <c r="M22" s="64">
        <f t="shared" si="3"/>
        <v>5.87</v>
      </c>
      <c r="O22"/>
      <c r="P22"/>
      <c r="Q22" s="97"/>
      <c r="R22" s="48"/>
      <c r="T22" s="137"/>
      <c r="U22" s="138"/>
      <c r="V22" s="117"/>
      <c r="W22" s="137"/>
      <c r="X22" s="137"/>
      <c r="Y22" s="138"/>
      <c r="Z22" s="137"/>
      <c r="AA22" s="139"/>
      <c r="AB22" s="137"/>
    </row>
    <row r="23" spans="1:43">
      <c r="A23" s="67">
        <v>13</v>
      </c>
      <c r="B23" s="65">
        <v>11511101589</v>
      </c>
      <c r="C23" s="65" t="s">
        <v>108</v>
      </c>
      <c r="D23" s="66" t="s">
        <v>109</v>
      </c>
      <c r="E23" s="58">
        <v>14</v>
      </c>
      <c r="F23" s="59">
        <v>100</v>
      </c>
      <c r="G23" s="66"/>
      <c r="H23" s="60">
        <f t="shared" si="0"/>
        <v>100</v>
      </c>
      <c r="I23" s="183">
        <v>5.68</v>
      </c>
      <c r="J23" s="66">
        <v>1</v>
      </c>
      <c r="K23" s="62">
        <f t="shared" si="1"/>
        <v>5.88</v>
      </c>
      <c r="L23" s="56">
        <f t="shared" si="2"/>
        <v>5.88</v>
      </c>
      <c r="M23" s="64">
        <f t="shared" si="3"/>
        <v>100</v>
      </c>
      <c r="O23" s="87"/>
      <c r="P23" s="87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9"/>
      <c r="AB23" s="88"/>
      <c r="AC23" s="88"/>
      <c r="AD23" s="88"/>
      <c r="AE23" s="88"/>
      <c r="AF23" s="88"/>
      <c r="AG23" s="88"/>
      <c r="AH23" s="88"/>
      <c r="AI23" s="88"/>
    </row>
    <row r="24" spans="1:43" ht="15.75">
      <c r="A24" s="67">
        <v>14</v>
      </c>
      <c r="B24" s="65">
        <v>11511203140</v>
      </c>
      <c r="C24" s="65" t="s">
        <v>110</v>
      </c>
      <c r="D24" s="66" t="s">
        <v>16</v>
      </c>
      <c r="E24" s="58">
        <v>46</v>
      </c>
      <c r="F24" s="59">
        <v>5.37</v>
      </c>
      <c r="G24" s="66">
        <v>4</v>
      </c>
      <c r="H24" s="60">
        <f t="shared" si="0"/>
        <v>6.17</v>
      </c>
      <c r="I24" s="183">
        <v>100</v>
      </c>
      <c r="J24" s="66"/>
      <c r="K24" s="62">
        <f t="shared" si="1"/>
        <v>100</v>
      </c>
      <c r="L24" s="56">
        <f t="shared" si="2"/>
        <v>6.17</v>
      </c>
      <c r="M24" s="64">
        <f t="shared" si="3"/>
        <v>100</v>
      </c>
      <c r="O24" s="90" t="s">
        <v>65</v>
      </c>
      <c r="P24" s="90"/>
      <c r="Q24" s="90"/>
      <c r="R24" s="90"/>
      <c r="T24" s="140"/>
      <c r="U24" s="140"/>
      <c r="V24" s="140"/>
      <c r="W24" s="140"/>
      <c r="X24" s="140"/>
      <c r="Y24" s="140"/>
      <c r="Z24" s="140"/>
      <c r="AA24" s="141"/>
      <c r="AB24" s="140"/>
      <c r="AE24" s="90" t="s">
        <v>80</v>
      </c>
      <c r="AF24" s="90"/>
      <c r="AG24" s="90"/>
      <c r="AH24" s="90"/>
    </row>
    <row r="25" spans="1:43" ht="15.75" thickBot="1">
      <c r="A25" s="67">
        <v>15</v>
      </c>
      <c r="B25" s="65">
        <v>11511303279</v>
      </c>
      <c r="C25" s="65" t="s">
        <v>111</v>
      </c>
      <c r="D25" s="57" t="s">
        <v>16</v>
      </c>
      <c r="E25" s="58">
        <v>35</v>
      </c>
      <c r="F25" s="59">
        <v>100</v>
      </c>
      <c r="G25" s="57"/>
      <c r="H25" s="60">
        <f t="shared" si="0"/>
        <v>100</v>
      </c>
      <c r="I25" s="183">
        <v>5.92</v>
      </c>
      <c r="J25" s="57">
        <v>3</v>
      </c>
      <c r="K25" s="62">
        <f t="shared" si="1"/>
        <v>6.52</v>
      </c>
      <c r="L25" s="56">
        <f t="shared" si="2"/>
        <v>6.52</v>
      </c>
      <c r="M25" s="64">
        <f t="shared" si="3"/>
        <v>100</v>
      </c>
      <c r="T25" s="142"/>
      <c r="U25" s="143"/>
      <c r="V25" s="144"/>
      <c r="W25" s="142"/>
      <c r="X25" s="143"/>
      <c r="Y25" s="142"/>
      <c r="Z25" s="142"/>
      <c r="AA25" s="143"/>
      <c r="AB25" s="142"/>
    </row>
    <row r="26" spans="1:43" ht="15.75" thickBot="1">
      <c r="A26" s="67">
        <v>16</v>
      </c>
      <c r="B26" s="65">
        <v>11511101815</v>
      </c>
      <c r="C26" s="65" t="s">
        <v>19</v>
      </c>
      <c r="D26" s="66" t="s">
        <v>16</v>
      </c>
      <c r="E26" s="58">
        <v>37</v>
      </c>
      <c r="F26" s="59">
        <v>6.31</v>
      </c>
      <c r="G26" s="66">
        <v>2</v>
      </c>
      <c r="H26" s="60">
        <f t="shared" si="0"/>
        <v>6.71</v>
      </c>
      <c r="I26" s="183">
        <v>100</v>
      </c>
      <c r="J26" s="66"/>
      <c r="K26" s="62">
        <f t="shared" si="1"/>
        <v>100</v>
      </c>
      <c r="L26" s="56">
        <f t="shared" si="2"/>
        <v>6.71</v>
      </c>
      <c r="M26" s="64">
        <f t="shared" si="3"/>
        <v>100</v>
      </c>
      <c r="O26" s="109" t="s">
        <v>81</v>
      </c>
      <c r="P26" s="145"/>
      <c r="Q26" s="97"/>
      <c r="R26" s="48"/>
      <c r="T26" s="111" t="s">
        <v>42</v>
      </c>
      <c r="U26" s="112" t="s">
        <v>43</v>
      </c>
      <c r="V26" s="112" t="s">
        <v>68</v>
      </c>
      <c r="W26" s="113" t="s">
        <v>45</v>
      </c>
      <c r="X26" s="112" t="s">
        <v>43</v>
      </c>
      <c r="Y26" s="112" t="s">
        <v>69</v>
      </c>
      <c r="Z26" s="113" t="s">
        <v>70</v>
      </c>
      <c r="AA26" s="112" t="s">
        <v>43</v>
      </c>
      <c r="AB26" s="114" t="s">
        <v>71</v>
      </c>
      <c r="AC26" s="115" t="s">
        <v>72</v>
      </c>
      <c r="AL26" s="116">
        <v>0</v>
      </c>
      <c r="AM26" s="117">
        <v>0</v>
      </c>
      <c r="AN26" s="118">
        <v>0</v>
      </c>
    </row>
    <row r="27" spans="1:43">
      <c r="A27" s="70">
        <v>17</v>
      </c>
      <c r="B27" s="65" t="s">
        <v>112</v>
      </c>
      <c r="C27" s="65" t="s">
        <v>113</v>
      </c>
      <c r="D27" s="66" t="s">
        <v>16</v>
      </c>
      <c r="E27" s="58">
        <v>1000</v>
      </c>
      <c r="F27" s="59">
        <v>100</v>
      </c>
      <c r="G27" s="66"/>
      <c r="H27" s="60">
        <f t="shared" si="0"/>
        <v>100</v>
      </c>
      <c r="I27" s="183">
        <v>7.31</v>
      </c>
      <c r="J27" s="66">
        <v>0</v>
      </c>
      <c r="K27" s="62">
        <f t="shared" si="1"/>
        <v>7.31</v>
      </c>
      <c r="L27" s="56">
        <f t="shared" si="2"/>
        <v>7.31</v>
      </c>
      <c r="M27" s="64">
        <f t="shared" si="3"/>
        <v>100</v>
      </c>
      <c r="O27" s="146" t="s">
        <v>73</v>
      </c>
      <c r="P27" s="120">
        <v>11511000652</v>
      </c>
      <c r="Q27" s="120" t="s">
        <v>96</v>
      </c>
      <c r="R27" s="147" t="s">
        <v>16</v>
      </c>
      <c r="S27" s="122"/>
      <c r="T27" s="123">
        <v>5.45</v>
      </c>
      <c r="U27" s="124">
        <v>0</v>
      </c>
      <c r="V27" s="123">
        <v>5.45</v>
      </c>
      <c r="W27" s="123">
        <v>5.31</v>
      </c>
      <c r="X27" s="124">
        <v>0</v>
      </c>
      <c r="Y27" s="123">
        <v>5.31</v>
      </c>
      <c r="Z27" s="123">
        <v>5.4</v>
      </c>
      <c r="AA27" s="124">
        <v>0</v>
      </c>
      <c r="AB27" s="123">
        <v>5.4</v>
      </c>
      <c r="AC27" s="125">
        <v>2</v>
      </c>
      <c r="AG27" s="97"/>
      <c r="AH27" s="48"/>
      <c r="AL27" s="116">
        <v>3</v>
      </c>
      <c r="AM27" s="117">
        <v>5</v>
      </c>
      <c r="AN27" s="118">
        <v>3</v>
      </c>
      <c r="AO27" s="117">
        <v>1</v>
      </c>
      <c r="AP27" s="117">
        <v>0</v>
      </c>
      <c r="AQ27" s="118">
        <v>1</v>
      </c>
    </row>
    <row r="28" spans="1:43" ht="15.75" thickBot="1">
      <c r="A28" s="70">
        <v>18</v>
      </c>
      <c r="B28" s="65" t="s">
        <v>114</v>
      </c>
      <c r="C28" s="65" t="s">
        <v>115</v>
      </c>
      <c r="D28" s="66" t="s">
        <v>61</v>
      </c>
      <c r="E28" s="58">
        <v>1000</v>
      </c>
      <c r="F28" s="59">
        <v>100</v>
      </c>
      <c r="G28" s="66"/>
      <c r="H28" s="60">
        <f t="shared" si="0"/>
        <v>100</v>
      </c>
      <c r="I28" s="183">
        <v>100</v>
      </c>
      <c r="J28" s="66"/>
      <c r="K28" s="62">
        <f t="shared" si="1"/>
        <v>100</v>
      </c>
      <c r="L28" s="56">
        <f t="shared" si="2"/>
        <v>100</v>
      </c>
      <c r="M28" s="64">
        <f t="shared" si="3"/>
        <v>100</v>
      </c>
      <c r="O28" s="148" t="s">
        <v>75</v>
      </c>
      <c r="P28" s="149">
        <v>11511202518</v>
      </c>
      <c r="Q28" s="149" t="s">
        <v>97</v>
      </c>
      <c r="R28" s="150" t="s">
        <v>16</v>
      </c>
      <c r="S28" s="122"/>
      <c r="T28" s="123">
        <v>5.3</v>
      </c>
      <c r="U28" s="124">
        <v>1</v>
      </c>
      <c r="V28" s="123">
        <v>5.5</v>
      </c>
      <c r="W28" s="123">
        <v>5.17</v>
      </c>
      <c r="X28" s="124">
        <v>0</v>
      </c>
      <c r="Y28" s="123">
        <v>5.17</v>
      </c>
      <c r="Z28" s="123">
        <v>5.22</v>
      </c>
      <c r="AA28" s="124">
        <v>2</v>
      </c>
      <c r="AB28" s="123">
        <v>5.62</v>
      </c>
      <c r="AC28" s="127">
        <v>1</v>
      </c>
      <c r="AE28" s="110" t="s">
        <v>82</v>
      </c>
      <c r="AF28" s="110"/>
      <c r="AG28" s="97"/>
      <c r="AH28" s="48"/>
      <c r="AL28" s="128">
        <v>5</v>
      </c>
      <c r="AM28" s="129">
        <v>3</v>
      </c>
      <c r="AN28" s="130">
        <v>5</v>
      </c>
      <c r="AO28" s="129">
        <v>0</v>
      </c>
      <c r="AP28" s="129">
        <v>1</v>
      </c>
      <c r="AQ28" s="130">
        <v>0</v>
      </c>
    </row>
    <row r="29" spans="1:43" ht="15.75" thickBot="1">
      <c r="A29" s="70">
        <v>19</v>
      </c>
      <c r="B29" s="65"/>
      <c r="C29" s="65"/>
      <c r="D29" s="57"/>
      <c r="E29" s="58"/>
      <c r="F29" s="59"/>
      <c r="G29" s="57"/>
      <c r="H29" s="60">
        <f t="shared" si="0"/>
        <v>100</v>
      </c>
      <c r="I29" s="68"/>
      <c r="J29" s="57"/>
      <c r="K29" s="62">
        <f t="shared" si="1"/>
        <v>100</v>
      </c>
      <c r="L29" s="56">
        <f t="shared" si="2"/>
        <v>100</v>
      </c>
      <c r="M29" s="64">
        <f t="shared" si="3"/>
        <v>100</v>
      </c>
      <c r="O29" s="48"/>
      <c r="Q29" s="97"/>
      <c r="R29" s="48"/>
      <c r="T29" s="131"/>
      <c r="U29" s="132"/>
      <c r="V29" s="133"/>
      <c r="W29" s="131"/>
      <c r="X29" s="132"/>
      <c r="Y29" s="131"/>
      <c r="Z29" s="131"/>
      <c r="AA29" s="132"/>
      <c r="AB29" s="131"/>
      <c r="AE29" s="134" t="s">
        <v>83</v>
      </c>
      <c r="AF29" s="120">
        <v>11511000652</v>
      </c>
      <c r="AG29" s="120" t="s">
        <v>96</v>
      </c>
      <c r="AH29" s="121" t="s">
        <v>16</v>
      </c>
    </row>
    <row r="30" spans="1:43" ht="15.75" thickBot="1">
      <c r="A30" s="70">
        <v>20</v>
      </c>
      <c r="B30" s="65"/>
      <c r="C30" s="65"/>
      <c r="D30" s="66"/>
      <c r="E30" s="58"/>
      <c r="F30" s="59"/>
      <c r="G30" s="66"/>
      <c r="H30" s="60">
        <f t="shared" si="0"/>
        <v>100</v>
      </c>
      <c r="I30" s="68"/>
      <c r="J30" s="66"/>
      <c r="K30" s="62">
        <f t="shared" si="1"/>
        <v>100</v>
      </c>
      <c r="L30" s="56">
        <f t="shared" si="2"/>
        <v>100</v>
      </c>
      <c r="M30" s="64">
        <f t="shared" si="3"/>
        <v>100</v>
      </c>
      <c r="O30" s="109" t="s">
        <v>84</v>
      </c>
      <c r="P30" s="145"/>
      <c r="Q30" s="97"/>
      <c r="R30" s="48"/>
      <c r="T30" s="111" t="s">
        <v>42</v>
      </c>
      <c r="U30" s="112" t="s">
        <v>43</v>
      </c>
      <c r="V30" s="112" t="s">
        <v>68</v>
      </c>
      <c r="W30" s="113" t="s">
        <v>45</v>
      </c>
      <c r="X30" s="112" t="s">
        <v>43</v>
      </c>
      <c r="Y30" s="112" t="s">
        <v>69</v>
      </c>
      <c r="Z30" s="113" t="s">
        <v>70</v>
      </c>
      <c r="AA30" s="112" t="s">
        <v>43</v>
      </c>
      <c r="AB30" s="114" t="s">
        <v>71</v>
      </c>
      <c r="AC30" s="115" t="s">
        <v>72</v>
      </c>
      <c r="AE30" s="77" t="s">
        <v>85</v>
      </c>
      <c r="AF30" s="126">
        <v>11511000725</v>
      </c>
      <c r="AG30" s="126" t="s">
        <v>18</v>
      </c>
      <c r="AH30" s="79" t="s">
        <v>16</v>
      </c>
      <c r="AL30" s="116">
        <v>0</v>
      </c>
      <c r="AM30" s="117">
        <v>0</v>
      </c>
      <c r="AN30" s="118">
        <v>0</v>
      </c>
    </row>
    <row r="31" spans="1:43">
      <c r="A31" s="70">
        <v>21</v>
      </c>
      <c r="B31" s="65"/>
      <c r="C31" s="65"/>
      <c r="D31" s="57"/>
      <c r="E31" s="58"/>
      <c r="F31" s="59"/>
      <c r="G31" s="57"/>
      <c r="H31" s="60">
        <f t="shared" si="0"/>
        <v>100</v>
      </c>
      <c r="I31" s="68"/>
      <c r="J31" s="57"/>
      <c r="K31" s="62">
        <f t="shared" si="1"/>
        <v>100</v>
      </c>
      <c r="L31" s="56">
        <f t="shared" si="2"/>
        <v>100</v>
      </c>
      <c r="M31" s="64">
        <f t="shared" si="3"/>
        <v>100</v>
      </c>
      <c r="O31" s="151" t="s">
        <v>77</v>
      </c>
      <c r="P31" s="152">
        <v>11511000620</v>
      </c>
      <c r="Q31" s="152" t="s">
        <v>20</v>
      </c>
      <c r="R31" s="153" t="s">
        <v>21</v>
      </c>
      <c r="S31" s="122"/>
      <c r="T31" s="123">
        <v>5.42</v>
      </c>
      <c r="U31" s="124">
        <v>1</v>
      </c>
      <c r="V31" s="123">
        <v>5.62</v>
      </c>
      <c r="W31" s="123">
        <v>5.39</v>
      </c>
      <c r="X31" s="124">
        <v>1</v>
      </c>
      <c r="Y31" s="123">
        <v>5.59</v>
      </c>
      <c r="Z31" s="123"/>
      <c r="AA31" s="124"/>
      <c r="AB31" s="123">
        <v>0</v>
      </c>
      <c r="AC31" s="125">
        <v>0</v>
      </c>
      <c r="AL31" s="116">
        <v>3</v>
      </c>
      <c r="AM31" s="117">
        <v>5</v>
      </c>
      <c r="AN31" s="118">
        <v>3</v>
      </c>
      <c r="AO31" s="117">
        <v>0</v>
      </c>
      <c r="AP31" s="117">
        <v>0</v>
      </c>
      <c r="AQ31" s="118">
        <v>0</v>
      </c>
    </row>
    <row r="32" spans="1:43" ht="15.75" thickBot="1">
      <c r="A32" s="70">
        <v>22</v>
      </c>
      <c r="B32" s="65"/>
      <c r="C32" s="65"/>
      <c r="D32" s="66"/>
      <c r="E32" s="58"/>
      <c r="F32" s="59"/>
      <c r="G32" s="66"/>
      <c r="H32" s="60">
        <f t="shared" si="0"/>
        <v>100</v>
      </c>
      <c r="I32" s="68"/>
      <c r="J32" s="66"/>
      <c r="K32" s="62">
        <f t="shared" si="1"/>
        <v>100</v>
      </c>
      <c r="L32" s="56">
        <f t="shared" si="2"/>
        <v>100</v>
      </c>
      <c r="M32" s="64">
        <f t="shared" si="3"/>
        <v>100</v>
      </c>
      <c r="O32" s="154" t="s">
        <v>79</v>
      </c>
      <c r="P32" s="155">
        <v>11511000725</v>
      </c>
      <c r="Q32" s="155" t="s">
        <v>18</v>
      </c>
      <c r="R32" s="156" t="s">
        <v>16</v>
      </c>
      <c r="S32" s="122"/>
      <c r="T32" s="123">
        <v>5.5</v>
      </c>
      <c r="U32" s="124">
        <v>0</v>
      </c>
      <c r="V32" s="123">
        <v>5.5</v>
      </c>
      <c r="W32" s="123">
        <v>5.44</v>
      </c>
      <c r="X32" s="124">
        <v>0</v>
      </c>
      <c r="Y32" s="123">
        <v>5.44</v>
      </c>
      <c r="Z32" s="123"/>
      <c r="AA32" s="124"/>
      <c r="AB32" s="123">
        <v>0</v>
      </c>
      <c r="AC32" s="127">
        <v>2</v>
      </c>
      <c r="AE32" s="157" t="s">
        <v>86</v>
      </c>
      <c r="AF32" s="157"/>
      <c r="AG32" s="157"/>
      <c r="AH32" s="48"/>
      <c r="AL32" s="128">
        <v>5</v>
      </c>
      <c r="AM32" s="129">
        <v>3</v>
      </c>
      <c r="AN32" s="130">
        <v>5</v>
      </c>
      <c r="AO32" s="129">
        <v>1</v>
      </c>
      <c r="AP32" s="129">
        <v>1</v>
      </c>
      <c r="AQ32" s="130">
        <v>0</v>
      </c>
    </row>
    <row r="33" spans="1:43">
      <c r="A33" s="70">
        <v>23</v>
      </c>
      <c r="B33" s="65"/>
      <c r="C33" s="56"/>
      <c r="D33" s="57"/>
      <c r="E33" s="58"/>
      <c r="F33" s="59"/>
      <c r="G33" s="57"/>
      <c r="H33" s="60">
        <f t="shared" si="0"/>
        <v>100</v>
      </c>
      <c r="I33" s="68"/>
      <c r="J33" s="57"/>
      <c r="K33" s="62">
        <f t="shared" si="1"/>
        <v>100</v>
      </c>
      <c r="L33" s="56">
        <f t="shared" si="2"/>
        <v>100</v>
      </c>
      <c r="M33" s="64">
        <f t="shared" si="3"/>
        <v>100</v>
      </c>
      <c r="T33" s="137"/>
      <c r="U33" s="137"/>
      <c r="V33" s="137"/>
      <c r="W33" s="137"/>
      <c r="X33" s="137"/>
      <c r="Y33" s="137"/>
      <c r="Z33" s="137"/>
      <c r="AA33" s="139"/>
      <c r="AB33" s="137"/>
      <c r="AE33" s="134" t="s">
        <v>87</v>
      </c>
      <c r="AF33" s="120">
        <v>11511202518</v>
      </c>
      <c r="AG33" s="120" t="s">
        <v>97</v>
      </c>
      <c r="AH33" s="121" t="s">
        <v>16</v>
      </c>
    </row>
    <row r="34" spans="1:43">
      <c r="A34" s="70">
        <v>24</v>
      </c>
      <c r="B34" s="65"/>
      <c r="C34" s="56"/>
      <c r="D34" s="66"/>
      <c r="E34" s="58"/>
      <c r="F34" s="59"/>
      <c r="G34" s="66"/>
      <c r="H34" s="60">
        <f t="shared" si="0"/>
        <v>100</v>
      </c>
      <c r="I34" s="68"/>
      <c r="J34" s="66"/>
      <c r="K34" s="62">
        <f t="shared" si="1"/>
        <v>100</v>
      </c>
      <c r="L34" s="56">
        <f t="shared" si="2"/>
        <v>100</v>
      </c>
      <c r="M34" s="64">
        <f t="shared" si="3"/>
        <v>100</v>
      </c>
      <c r="AE34" s="77" t="s">
        <v>88</v>
      </c>
      <c r="AF34" s="126">
        <v>11511000620</v>
      </c>
      <c r="AG34" s="126" t="s">
        <v>20</v>
      </c>
      <c r="AH34" s="79" t="s">
        <v>21</v>
      </c>
    </row>
    <row r="35" spans="1:43">
      <c r="A35" s="70">
        <v>25</v>
      </c>
      <c r="B35" s="65"/>
      <c r="C35" s="56"/>
      <c r="D35" s="57"/>
      <c r="E35" s="58"/>
      <c r="F35" s="59"/>
      <c r="G35" s="57"/>
      <c r="H35" s="60">
        <f t="shared" si="0"/>
        <v>100</v>
      </c>
      <c r="I35" s="68"/>
      <c r="J35" s="57"/>
      <c r="K35" s="62">
        <f t="shared" si="1"/>
        <v>100</v>
      </c>
      <c r="L35" s="56">
        <f t="shared" si="2"/>
        <v>100</v>
      </c>
      <c r="M35" s="64">
        <f t="shared" si="3"/>
        <v>100</v>
      </c>
    </row>
    <row r="36" spans="1:43">
      <c r="A36" s="70">
        <v>26</v>
      </c>
      <c r="B36" s="65"/>
      <c r="C36" s="56"/>
      <c r="D36" s="66"/>
      <c r="E36" s="58"/>
      <c r="F36" s="59"/>
      <c r="G36" s="66"/>
      <c r="H36" s="60">
        <f t="shared" si="0"/>
        <v>100</v>
      </c>
      <c r="I36" s="68"/>
      <c r="J36" s="66"/>
      <c r="K36" s="62">
        <f t="shared" si="1"/>
        <v>100</v>
      </c>
      <c r="L36" s="56">
        <f t="shared" si="2"/>
        <v>100</v>
      </c>
      <c r="M36" s="64">
        <f t="shared" si="3"/>
        <v>100</v>
      </c>
      <c r="O36" s="87"/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9"/>
      <c r="AB36" s="88"/>
      <c r="AC36" s="88"/>
      <c r="AD36" s="88"/>
      <c r="AE36" s="88"/>
      <c r="AF36" s="88"/>
      <c r="AG36" s="88"/>
      <c r="AH36" s="88"/>
      <c r="AI36" s="88"/>
    </row>
    <row r="37" spans="1:43" ht="16.5" thickBot="1">
      <c r="A37" s="70">
        <v>27</v>
      </c>
      <c r="B37" s="65"/>
      <c r="C37" s="56"/>
      <c r="D37" s="57"/>
      <c r="E37" s="58"/>
      <c r="F37" s="59"/>
      <c r="G37" s="57"/>
      <c r="H37" s="60">
        <f t="shared" si="0"/>
        <v>100</v>
      </c>
      <c r="I37" s="68"/>
      <c r="J37" s="57"/>
      <c r="K37" s="62">
        <f t="shared" si="1"/>
        <v>100</v>
      </c>
      <c r="L37" s="56">
        <f t="shared" si="2"/>
        <v>100</v>
      </c>
      <c r="M37" s="64">
        <f t="shared" si="3"/>
        <v>100</v>
      </c>
      <c r="O37" s="90" t="s">
        <v>89</v>
      </c>
      <c r="P37" s="90"/>
      <c r="Q37" s="90"/>
      <c r="R37" s="90"/>
      <c r="T37" s="142"/>
      <c r="U37" s="143"/>
      <c r="V37" s="144"/>
      <c r="W37" s="142"/>
      <c r="X37" s="143"/>
      <c r="Y37" s="142"/>
      <c r="Z37" s="142"/>
      <c r="AA37" s="143"/>
      <c r="AB37" s="142"/>
      <c r="AE37" s="158" t="s">
        <v>90</v>
      </c>
      <c r="AF37" s="159"/>
      <c r="AG37" s="159"/>
      <c r="AH37" s="159"/>
    </row>
    <row r="38" spans="1:43" ht="15.75" thickBot="1">
      <c r="A38" s="70">
        <v>28</v>
      </c>
      <c r="B38" s="65"/>
      <c r="C38" s="56"/>
      <c r="D38" s="66"/>
      <c r="E38" s="58"/>
      <c r="F38" s="59"/>
      <c r="G38" s="66"/>
      <c r="H38" s="60">
        <f t="shared" si="0"/>
        <v>100</v>
      </c>
      <c r="I38" s="68"/>
      <c r="J38" s="66"/>
      <c r="K38" s="62">
        <f t="shared" si="1"/>
        <v>100</v>
      </c>
      <c r="L38" s="56">
        <f t="shared" si="2"/>
        <v>100</v>
      </c>
      <c r="M38" s="64">
        <f t="shared" si="3"/>
        <v>100</v>
      </c>
      <c r="O38"/>
      <c r="P38"/>
      <c r="Q38" s="97"/>
      <c r="R38" s="48"/>
      <c r="T38" s="111" t="s">
        <v>42</v>
      </c>
      <c r="U38" s="112" t="s">
        <v>43</v>
      </c>
      <c r="V38" s="112" t="s">
        <v>68</v>
      </c>
      <c r="W38" s="113" t="s">
        <v>45</v>
      </c>
      <c r="X38" s="112" t="s">
        <v>43</v>
      </c>
      <c r="Y38" s="112" t="s">
        <v>69</v>
      </c>
      <c r="Z38" s="113" t="s">
        <v>70</v>
      </c>
      <c r="AA38" s="112" t="s">
        <v>43</v>
      </c>
      <c r="AB38" s="114" t="s">
        <v>71</v>
      </c>
      <c r="AC38" s="115" t="s">
        <v>72</v>
      </c>
      <c r="AE38" s="160" t="s">
        <v>91</v>
      </c>
      <c r="AF38" s="161"/>
      <c r="AG38" s="162" t="s">
        <v>39</v>
      </c>
      <c r="AH38" s="163" t="s">
        <v>40</v>
      </c>
      <c r="AL38" s="116">
        <v>0</v>
      </c>
      <c r="AM38" s="117">
        <v>0</v>
      </c>
      <c r="AN38" s="118">
        <v>0</v>
      </c>
    </row>
    <row r="39" spans="1:43">
      <c r="A39" s="70">
        <v>29</v>
      </c>
      <c r="B39" s="65"/>
      <c r="C39" s="56"/>
      <c r="D39" s="57"/>
      <c r="E39" s="58"/>
      <c r="F39" s="59"/>
      <c r="G39" s="57"/>
      <c r="H39" s="60">
        <f t="shared" si="0"/>
        <v>100</v>
      </c>
      <c r="I39" s="68"/>
      <c r="J39" s="57"/>
      <c r="K39" s="62">
        <f t="shared" si="1"/>
        <v>100</v>
      </c>
      <c r="L39" s="56">
        <f t="shared" si="2"/>
        <v>100</v>
      </c>
      <c r="M39" s="64">
        <f t="shared" si="3"/>
        <v>100</v>
      </c>
      <c r="O39" s="146" t="s">
        <v>87</v>
      </c>
      <c r="P39" s="120">
        <v>11511202518</v>
      </c>
      <c r="Q39" s="120" t="s">
        <v>97</v>
      </c>
      <c r="R39" s="147" t="s">
        <v>16</v>
      </c>
      <c r="S39" s="122"/>
      <c r="T39" s="123">
        <v>5.3</v>
      </c>
      <c r="U39" s="124">
        <v>0</v>
      </c>
      <c r="V39" s="123">
        <v>5.3</v>
      </c>
      <c r="W39" s="123">
        <v>5.21</v>
      </c>
      <c r="X39" s="124">
        <v>2</v>
      </c>
      <c r="Y39" s="123">
        <v>5.61</v>
      </c>
      <c r="Z39" s="123"/>
      <c r="AA39" s="124"/>
      <c r="AB39" s="123">
        <v>0</v>
      </c>
      <c r="AC39" s="125">
        <v>2</v>
      </c>
      <c r="AE39" s="164">
        <v>1</v>
      </c>
      <c r="AF39" s="165">
        <v>11511000652</v>
      </c>
      <c r="AG39" s="166" t="s">
        <v>96</v>
      </c>
      <c r="AH39" s="167" t="s">
        <v>16</v>
      </c>
      <c r="AL39" s="116">
        <v>3</v>
      </c>
      <c r="AM39" s="117">
        <v>5</v>
      </c>
      <c r="AN39" s="118">
        <v>3</v>
      </c>
      <c r="AO39" s="117">
        <v>1</v>
      </c>
      <c r="AP39" s="117">
        <v>1</v>
      </c>
      <c r="AQ39" s="118">
        <v>0</v>
      </c>
    </row>
    <row r="40" spans="1:43" ht="15.75" thickBot="1">
      <c r="A40" s="70">
        <v>30</v>
      </c>
      <c r="B40" s="65"/>
      <c r="C40" s="56"/>
      <c r="D40" s="66"/>
      <c r="E40" s="58"/>
      <c r="F40" s="59"/>
      <c r="G40" s="66"/>
      <c r="H40" s="60">
        <f t="shared" si="0"/>
        <v>100</v>
      </c>
      <c r="I40" s="68"/>
      <c r="J40" s="66"/>
      <c r="K40" s="62">
        <f t="shared" si="1"/>
        <v>100</v>
      </c>
      <c r="L40" s="56">
        <f t="shared" si="2"/>
        <v>100</v>
      </c>
      <c r="M40" s="64">
        <f t="shared" si="3"/>
        <v>100</v>
      </c>
      <c r="O40" s="148" t="s">
        <v>88</v>
      </c>
      <c r="P40" s="149">
        <v>11511000620</v>
      </c>
      <c r="Q40" s="149" t="s">
        <v>20</v>
      </c>
      <c r="R40" s="150" t="s">
        <v>21</v>
      </c>
      <c r="S40" s="122"/>
      <c r="T40" s="123">
        <v>5.33</v>
      </c>
      <c r="U40" s="124">
        <v>3</v>
      </c>
      <c r="V40" s="123">
        <v>5.93</v>
      </c>
      <c r="W40" s="123">
        <v>5.34</v>
      </c>
      <c r="X40" s="124">
        <v>3</v>
      </c>
      <c r="Y40" s="123">
        <v>5.9399999999999995</v>
      </c>
      <c r="Z40" s="123"/>
      <c r="AA40" s="124"/>
      <c r="AB40" s="123">
        <v>0</v>
      </c>
      <c r="AC40" s="127">
        <v>0</v>
      </c>
      <c r="AE40" s="164">
        <v>2</v>
      </c>
      <c r="AF40" s="165">
        <v>11511000725</v>
      </c>
      <c r="AG40" s="166" t="s">
        <v>18</v>
      </c>
      <c r="AH40" s="167" t="s">
        <v>16</v>
      </c>
      <c r="AL40" s="128">
        <v>5</v>
      </c>
      <c r="AM40" s="129">
        <v>3</v>
      </c>
      <c r="AN40" s="130">
        <v>5</v>
      </c>
      <c r="AO40" s="129">
        <v>0</v>
      </c>
      <c r="AP40" s="129">
        <v>0</v>
      </c>
      <c r="AQ40" s="130">
        <v>0</v>
      </c>
    </row>
    <row r="41" spans="1:43">
      <c r="A41" s="70">
        <v>31</v>
      </c>
      <c r="B41" s="65"/>
      <c r="C41" s="56"/>
      <c r="D41" s="57"/>
      <c r="E41" s="58"/>
      <c r="F41" s="59"/>
      <c r="G41" s="57"/>
      <c r="H41" s="60">
        <f t="shared" si="0"/>
        <v>100</v>
      </c>
      <c r="I41" s="68"/>
      <c r="J41" s="57"/>
      <c r="K41" s="62">
        <f t="shared" si="1"/>
        <v>100</v>
      </c>
      <c r="L41" s="56">
        <f t="shared" si="2"/>
        <v>100</v>
      </c>
      <c r="M41" s="64">
        <f t="shared" si="3"/>
        <v>100</v>
      </c>
      <c r="O41" s="136"/>
      <c r="P41" s="136"/>
      <c r="Q41" s="136"/>
      <c r="R41" s="136"/>
      <c r="T41" s="168"/>
      <c r="U41" s="168"/>
      <c r="V41" s="168"/>
      <c r="W41" s="168"/>
      <c r="X41" s="168"/>
      <c r="Y41" s="168"/>
      <c r="Z41" s="168"/>
      <c r="AA41" s="169"/>
      <c r="AB41" s="168"/>
      <c r="AC41" s="140"/>
      <c r="AE41" s="164">
        <v>3</v>
      </c>
      <c r="AF41" s="165">
        <v>11511202518</v>
      </c>
      <c r="AG41" s="166" t="s">
        <v>97</v>
      </c>
      <c r="AH41" s="167" t="s">
        <v>16</v>
      </c>
    </row>
    <row r="42" spans="1:43" ht="16.5" thickBot="1">
      <c r="A42" s="70">
        <v>32</v>
      </c>
      <c r="B42" s="65"/>
      <c r="C42" s="56"/>
      <c r="D42" s="66"/>
      <c r="E42" s="58"/>
      <c r="F42" s="59"/>
      <c r="G42" s="66"/>
      <c r="H42" s="60">
        <f t="shared" si="0"/>
        <v>100</v>
      </c>
      <c r="I42" s="68"/>
      <c r="J42" s="66"/>
      <c r="K42" s="62">
        <f t="shared" si="1"/>
        <v>100</v>
      </c>
      <c r="L42" s="56">
        <f t="shared" si="2"/>
        <v>100</v>
      </c>
      <c r="M42" s="64">
        <f t="shared" si="3"/>
        <v>100</v>
      </c>
      <c r="O42" s="90" t="s">
        <v>92</v>
      </c>
      <c r="P42" s="90"/>
      <c r="Q42" s="90"/>
      <c r="R42" s="90"/>
      <c r="T42" s="142"/>
      <c r="U42" s="143"/>
      <c r="V42" s="144"/>
      <c r="W42" s="142"/>
      <c r="X42" s="143"/>
      <c r="Y42" s="142"/>
      <c r="Z42" s="142"/>
      <c r="AA42" s="143"/>
      <c r="AB42" s="142"/>
      <c r="AE42" s="164">
        <v>4</v>
      </c>
      <c r="AF42" s="165">
        <v>11511000620</v>
      </c>
      <c r="AG42" s="166" t="s">
        <v>20</v>
      </c>
      <c r="AH42" s="167" t="s">
        <v>21</v>
      </c>
      <c r="AI42" s="170" t="s">
        <v>93</v>
      </c>
    </row>
    <row r="43" spans="1:43" ht="15.75" thickBot="1">
      <c r="A43">
        <v>33</v>
      </c>
      <c r="B43" s="71"/>
      <c r="C43" s="72"/>
      <c r="E43" s="73"/>
      <c r="F43" s="74"/>
      <c r="H43" s="75">
        <f t="shared" si="0"/>
        <v>100</v>
      </c>
      <c r="K43" s="76">
        <f t="shared" si="1"/>
        <v>100</v>
      </c>
      <c r="L43" s="72">
        <f t="shared" si="2"/>
        <v>100</v>
      </c>
      <c r="M43" s="64">
        <f t="shared" si="3"/>
        <v>100</v>
      </c>
      <c r="O43"/>
      <c r="P43"/>
      <c r="Q43" s="97"/>
      <c r="R43" s="48"/>
      <c r="T43" s="111" t="s">
        <v>42</v>
      </c>
      <c r="U43" s="112" t="s">
        <v>43</v>
      </c>
      <c r="V43" s="112" t="s">
        <v>68</v>
      </c>
      <c r="W43" s="113" t="s">
        <v>45</v>
      </c>
      <c r="X43" s="112" t="s">
        <v>43</v>
      </c>
      <c r="Y43" s="112" t="s">
        <v>69</v>
      </c>
      <c r="Z43" s="113" t="s">
        <v>70</v>
      </c>
      <c r="AA43" s="112" t="s">
        <v>43</v>
      </c>
      <c r="AB43" s="114" t="s">
        <v>71</v>
      </c>
      <c r="AC43" s="115" t="s">
        <v>72</v>
      </c>
      <c r="AE43" s="171">
        <v>5</v>
      </c>
      <c r="AF43" s="172">
        <v>11511000645</v>
      </c>
      <c r="AG43" s="173" t="s">
        <v>98</v>
      </c>
      <c r="AH43" s="174" t="s">
        <v>16</v>
      </c>
      <c r="AI43" s="175">
        <v>4.91</v>
      </c>
      <c r="AL43" s="116">
        <v>0</v>
      </c>
      <c r="AM43" s="117">
        <v>0</v>
      </c>
      <c r="AN43" s="118">
        <v>0</v>
      </c>
    </row>
    <row r="44" spans="1:43">
      <c r="A44">
        <v>34</v>
      </c>
      <c r="B44" s="71"/>
      <c r="C44" s="71"/>
      <c r="E44" s="73"/>
      <c r="F44" s="74"/>
      <c r="H44" s="75">
        <f t="shared" si="0"/>
        <v>100</v>
      </c>
      <c r="K44" s="76">
        <f t="shared" si="1"/>
        <v>100</v>
      </c>
      <c r="L44" s="72">
        <f t="shared" si="2"/>
        <v>100</v>
      </c>
      <c r="M44" s="64">
        <f t="shared" si="3"/>
        <v>100</v>
      </c>
      <c r="O44" s="151" t="s">
        <v>83</v>
      </c>
      <c r="P44" s="152">
        <v>11511000652</v>
      </c>
      <c r="Q44" s="152" t="s">
        <v>96</v>
      </c>
      <c r="R44" s="153" t="s">
        <v>16</v>
      </c>
      <c r="S44" s="122"/>
      <c r="T44" s="123">
        <v>5.4</v>
      </c>
      <c r="U44" s="124">
        <v>0</v>
      </c>
      <c r="V44" s="123">
        <v>5.4</v>
      </c>
      <c r="W44" s="123">
        <v>5.38</v>
      </c>
      <c r="X44" s="124">
        <v>0</v>
      </c>
      <c r="Y44" s="123">
        <v>5.38</v>
      </c>
      <c r="Z44" s="123">
        <v>5.79</v>
      </c>
      <c r="AA44" s="124">
        <v>3</v>
      </c>
      <c r="AB44" s="123">
        <v>6.3900000000000006</v>
      </c>
      <c r="AC44" s="125">
        <v>2</v>
      </c>
      <c r="AE44" s="176">
        <v>6</v>
      </c>
      <c r="AF44" s="165">
        <v>11511102195</v>
      </c>
      <c r="AG44" s="166" t="s">
        <v>99</v>
      </c>
      <c r="AH44" s="167" t="s">
        <v>16</v>
      </c>
      <c r="AI44" s="177">
        <v>4.92</v>
      </c>
      <c r="AL44" s="116">
        <v>3</v>
      </c>
      <c r="AM44" s="117">
        <v>5</v>
      </c>
      <c r="AN44" s="118">
        <v>3</v>
      </c>
      <c r="AO44" s="117">
        <v>1</v>
      </c>
      <c r="AP44" s="117">
        <v>1</v>
      </c>
      <c r="AQ44" s="118">
        <v>0</v>
      </c>
    </row>
    <row r="45" spans="1:43" ht="15.75" thickBot="1">
      <c r="A45">
        <v>35</v>
      </c>
      <c r="B45" s="71"/>
      <c r="C45" s="71"/>
      <c r="E45" s="73"/>
      <c r="F45" s="74"/>
      <c r="H45" s="75">
        <f t="shared" si="0"/>
        <v>100</v>
      </c>
      <c r="K45" s="76">
        <f t="shared" si="1"/>
        <v>100</v>
      </c>
      <c r="L45" s="72">
        <f t="shared" si="2"/>
        <v>100</v>
      </c>
      <c r="M45" s="64">
        <f t="shared" si="3"/>
        <v>100</v>
      </c>
      <c r="O45" s="154" t="s">
        <v>85</v>
      </c>
      <c r="P45" s="155">
        <v>11511000725</v>
      </c>
      <c r="Q45" s="155" t="s">
        <v>18</v>
      </c>
      <c r="R45" s="156" t="s">
        <v>16</v>
      </c>
      <c r="S45" s="122"/>
      <c r="T45" s="123">
        <v>5.51</v>
      </c>
      <c r="U45" s="124">
        <v>0</v>
      </c>
      <c r="V45" s="123">
        <v>5.51</v>
      </c>
      <c r="W45" s="123">
        <v>5.45</v>
      </c>
      <c r="X45" s="124">
        <v>0</v>
      </c>
      <c r="Y45" s="123">
        <v>5.45</v>
      </c>
      <c r="Z45" s="123"/>
      <c r="AA45" s="124"/>
      <c r="AB45" s="123"/>
      <c r="AC45" s="127">
        <v>1</v>
      </c>
      <c r="AE45" s="176">
        <v>7</v>
      </c>
      <c r="AF45" s="165">
        <v>11511102202</v>
      </c>
      <c r="AG45" s="166" t="s">
        <v>100</v>
      </c>
      <c r="AH45" s="167" t="s">
        <v>16</v>
      </c>
      <c r="AI45" s="177">
        <v>5.12</v>
      </c>
      <c r="AL45" s="128">
        <v>5</v>
      </c>
      <c r="AM45" s="129">
        <v>3</v>
      </c>
      <c r="AN45" s="130">
        <v>5</v>
      </c>
      <c r="AO45" s="129">
        <v>0</v>
      </c>
      <c r="AP45" s="129">
        <v>0</v>
      </c>
      <c r="AQ45" s="130">
        <v>1</v>
      </c>
    </row>
    <row r="46" spans="1:43">
      <c r="A46">
        <v>36</v>
      </c>
      <c r="B46" s="71"/>
      <c r="C46" s="71"/>
      <c r="E46" s="73"/>
      <c r="F46" s="74"/>
      <c r="H46" s="75">
        <f t="shared" si="0"/>
        <v>100</v>
      </c>
      <c r="K46" s="76">
        <f t="shared" si="1"/>
        <v>100</v>
      </c>
      <c r="L46" s="72">
        <f t="shared" si="2"/>
        <v>100</v>
      </c>
      <c r="M46" s="64">
        <f t="shared" si="3"/>
        <v>100</v>
      </c>
      <c r="T46" s="137"/>
      <c r="U46" s="137"/>
      <c r="V46" s="137"/>
      <c r="W46" s="137"/>
      <c r="X46" s="137"/>
      <c r="Y46" s="138"/>
      <c r="Z46" s="117"/>
      <c r="AA46" s="139"/>
      <c r="AB46" s="137"/>
      <c r="AE46" s="176">
        <v>8</v>
      </c>
      <c r="AF46" s="165" t="s">
        <v>101</v>
      </c>
      <c r="AG46" s="166" t="s">
        <v>102</v>
      </c>
      <c r="AH46" s="167" t="s">
        <v>103</v>
      </c>
      <c r="AI46" s="177">
        <v>5.18</v>
      </c>
    </row>
    <row r="47" spans="1:43">
      <c r="A47">
        <v>37</v>
      </c>
      <c r="B47" s="71"/>
      <c r="C47" s="71"/>
      <c r="E47" s="73"/>
      <c r="F47" s="74"/>
      <c r="H47" s="75">
        <f t="shared" si="0"/>
        <v>100</v>
      </c>
      <c r="K47" s="76">
        <f t="shared" si="1"/>
        <v>100</v>
      </c>
      <c r="L47" s="72">
        <f t="shared" si="2"/>
        <v>100</v>
      </c>
      <c r="M47" s="64">
        <f t="shared" si="3"/>
        <v>100</v>
      </c>
      <c r="T47" s="140"/>
      <c r="U47" s="136"/>
      <c r="V47" s="124"/>
      <c r="W47" s="140"/>
      <c r="X47" s="140"/>
      <c r="Y47" s="140"/>
      <c r="Z47" s="140"/>
      <c r="AA47" s="141"/>
      <c r="AB47" s="140"/>
      <c r="AE47" s="176">
        <v>9</v>
      </c>
      <c r="AF47" s="165">
        <v>11511202676</v>
      </c>
      <c r="AG47" s="166" t="s">
        <v>104</v>
      </c>
      <c r="AH47" s="167" t="s">
        <v>61</v>
      </c>
      <c r="AI47" s="177">
        <v>5.2700000000000005</v>
      </c>
    </row>
    <row r="48" spans="1:43">
      <c r="A48">
        <v>38</v>
      </c>
      <c r="B48" s="71"/>
      <c r="C48" s="71"/>
      <c r="E48" s="73"/>
      <c r="F48" s="74"/>
      <c r="H48" s="75">
        <f t="shared" si="0"/>
        <v>100</v>
      </c>
      <c r="K48" s="76">
        <f t="shared" si="1"/>
        <v>100</v>
      </c>
      <c r="L48" s="72">
        <f t="shared" si="2"/>
        <v>100</v>
      </c>
      <c r="M48" s="64">
        <f t="shared" si="3"/>
        <v>100</v>
      </c>
      <c r="U48" s="97"/>
      <c r="V48" s="48"/>
      <c r="AE48" s="176">
        <v>10</v>
      </c>
      <c r="AF48" s="165">
        <v>11511102194</v>
      </c>
      <c r="AG48" s="166" t="s">
        <v>105</v>
      </c>
      <c r="AH48" s="167" t="s">
        <v>16</v>
      </c>
      <c r="AI48" s="177">
        <v>5.5</v>
      </c>
    </row>
    <row r="49" spans="1:35">
      <c r="A49">
        <v>39</v>
      </c>
      <c r="B49" s="71"/>
      <c r="C49" s="71"/>
      <c r="E49" s="73"/>
      <c r="F49" s="74"/>
      <c r="H49" s="75">
        <f t="shared" si="0"/>
        <v>100</v>
      </c>
      <c r="K49" s="76">
        <f t="shared" si="1"/>
        <v>100</v>
      </c>
      <c r="L49" s="72">
        <f t="shared" si="2"/>
        <v>100</v>
      </c>
      <c r="M49" s="64">
        <f t="shared" si="3"/>
        <v>100</v>
      </c>
      <c r="U49" s="97"/>
      <c r="V49" s="48"/>
      <c r="AE49" s="176">
        <v>11</v>
      </c>
      <c r="AF49" s="165">
        <v>11511000315</v>
      </c>
      <c r="AG49" s="166" t="s">
        <v>106</v>
      </c>
      <c r="AH49" s="167" t="s">
        <v>16</v>
      </c>
      <c r="AI49" s="177">
        <v>5.6300000000000008</v>
      </c>
    </row>
    <row r="50" spans="1:35">
      <c r="A50">
        <v>40</v>
      </c>
      <c r="B50" s="71"/>
      <c r="C50" s="71"/>
      <c r="E50" s="73"/>
      <c r="F50" s="74"/>
      <c r="H50" s="75">
        <f t="shared" si="0"/>
        <v>100</v>
      </c>
      <c r="K50" s="76">
        <f t="shared" si="1"/>
        <v>100</v>
      </c>
      <c r="L50" s="72">
        <f t="shared" si="2"/>
        <v>100</v>
      </c>
      <c r="M50" s="64">
        <f t="shared" si="3"/>
        <v>100</v>
      </c>
      <c r="U50" s="97"/>
      <c r="V50" s="48"/>
      <c r="AE50" s="176">
        <v>12</v>
      </c>
      <c r="AF50" s="165">
        <v>11511101808</v>
      </c>
      <c r="AG50" s="166" t="s">
        <v>107</v>
      </c>
      <c r="AH50" s="167" t="s">
        <v>21</v>
      </c>
      <c r="AI50" s="177">
        <v>5.83</v>
      </c>
    </row>
    <row r="51" spans="1:35">
      <c r="A51">
        <v>41</v>
      </c>
      <c r="B51" s="71"/>
      <c r="C51" s="71"/>
      <c r="E51" s="73"/>
      <c r="F51" s="74"/>
      <c r="H51" s="75">
        <f t="shared" si="0"/>
        <v>100</v>
      </c>
      <c r="K51" s="76">
        <f t="shared" si="1"/>
        <v>100</v>
      </c>
      <c r="L51" s="72">
        <f t="shared" si="2"/>
        <v>100</v>
      </c>
      <c r="M51" s="64">
        <f t="shared" si="3"/>
        <v>100</v>
      </c>
      <c r="U51" s="97"/>
      <c r="V51" s="48"/>
      <c r="AE51" s="176">
        <v>13</v>
      </c>
      <c r="AF51" s="165">
        <v>11511101589</v>
      </c>
      <c r="AG51" s="166" t="s">
        <v>108</v>
      </c>
      <c r="AH51" s="167" t="s">
        <v>109</v>
      </c>
      <c r="AI51" s="177">
        <v>5.88</v>
      </c>
    </row>
    <row r="52" spans="1:35">
      <c r="A52">
        <v>42</v>
      </c>
      <c r="B52" s="71"/>
      <c r="C52" s="71"/>
      <c r="E52" s="73"/>
      <c r="F52" s="74"/>
      <c r="H52" s="75">
        <f t="shared" si="0"/>
        <v>100</v>
      </c>
      <c r="K52" s="76">
        <f t="shared" si="1"/>
        <v>100</v>
      </c>
      <c r="L52" s="72">
        <f t="shared" si="2"/>
        <v>100</v>
      </c>
      <c r="M52" s="64">
        <f t="shared" si="3"/>
        <v>100</v>
      </c>
      <c r="U52" s="97"/>
      <c r="V52" s="48"/>
      <c r="AE52" s="176">
        <v>14</v>
      </c>
      <c r="AF52" s="165">
        <v>11511203140</v>
      </c>
      <c r="AG52" s="166" t="s">
        <v>110</v>
      </c>
      <c r="AH52" s="167" t="s">
        <v>16</v>
      </c>
      <c r="AI52" s="177">
        <v>6.17</v>
      </c>
    </row>
    <row r="53" spans="1:35">
      <c r="A53">
        <v>43</v>
      </c>
      <c r="B53" s="71"/>
      <c r="C53" s="71"/>
      <c r="E53" s="73"/>
      <c r="F53" s="74"/>
      <c r="H53" s="75">
        <f t="shared" si="0"/>
        <v>100</v>
      </c>
      <c r="K53" s="76">
        <f t="shared" si="1"/>
        <v>100</v>
      </c>
      <c r="L53" s="72">
        <f t="shared" si="2"/>
        <v>100</v>
      </c>
      <c r="M53" s="64">
        <f t="shared" si="3"/>
        <v>100</v>
      </c>
      <c r="U53" s="97"/>
      <c r="V53" s="48"/>
      <c r="AE53" s="176">
        <v>15</v>
      </c>
      <c r="AF53" s="165">
        <v>11511303279</v>
      </c>
      <c r="AG53" s="166" t="s">
        <v>111</v>
      </c>
      <c r="AH53" s="167" t="s">
        <v>16</v>
      </c>
      <c r="AI53" s="177">
        <v>6.52</v>
      </c>
    </row>
    <row r="54" spans="1:35">
      <c r="A54">
        <v>44</v>
      </c>
      <c r="B54" s="71"/>
      <c r="C54" s="71"/>
      <c r="E54" s="73"/>
      <c r="F54" s="74"/>
      <c r="H54" s="75">
        <f t="shared" si="0"/>
        <v>100</v>
      </c>
      <c r="K54" s="76">
        <f t="shared" si="1"/>
        <v>100</v>
      </c>
      <c r="L54" s="72">
        <f t="shared" si="2"/>
        <v>100</v>
      </c>
      <c r="M54" s="64">
        <f t="shared" si="3"/>
        <v>100</v>
      </c>
      <c r="U54" s="97"/>
      <c r="V54" s="48"/>
      <c r="AE54" s="176">
        <v>16</v>
      </c>
      <c r="AF54" s="165">
        <v>11511101815</v>
      </c>
      <c r="AG54" s="166" t="s">
        <v>19</v>
      </c>
      <c r="AH54" s="167" t="s">
        <v>16</v>
      </c>
      <c r="AI54" s="177">
        <v>6.71</v>
      </c>
    </row>
    <row r="55" spans="1:35">
      <c r="A55">
        <v>45</v>
      </c>
      <c r="B55" s="71"/>
      <c r="C55" s="71"/>
      <c r="E55" s="73"/>
      <c r="F55" s="74"/>
      <c r="H55" s="75">
        <f t="shared" si="0"/>
        <v>100</v>
      </c>
      <c r="K55" s="76">
        <f t="shared" si="1"/>
        <v>100</v>
      </c>
      <c r="L55" s="72">
        <f t="shared" si="2"/>
        <v>100</v>
      </c>
      <c r="M55" s="64">
        <f t="shared" si="3"/>
        <v>100</v>
      </c>
      <c r="U55" s="97"/>
      <c r="V55" s="48"/>
      <c r="AE55" s="176">
        <v>17</v>
      </c>
      <c r="AF55" s="165" t="s">
        <v>112</v>
      </c>
      <c r="AG55" s="166" t="s">
        <v>113</v>
      </c>
      <c r="AH55" s="167" t="s">
        <v>16</v>
      </c>
      <c r="AI55" s="177">
        <v>7.31</v>
      </c>
    </row>
    <row r="56" spans="1:35">
      <c r="A56">
        <v>46</v>
      </c>
      <c r="B56" s="71"/>
      <c r="C56" s="71"/>
      <c r="E56" s="73"/>
      <c r="F56" s="74"/>
      <c r="H56" s="75">
        <f t="shared" si="0"/>
        <v>100</v>
      </c>
      <c r="K56" s="76">
        <f t="shared" si="1"/>
        <v>100</v>
      </c>
      <c r="L56" s="72">
        <f t="shared" si="2"/>
        <v>100</v>
      </c>
      <c r="M56" s="64">
        <f t="shared" si="3"/>
        <v>100</v>
      </c>
      <c r="U56" s="97"/>
      <c r="V56" s="48"/>
      <c r="AE56" s="176">
        <v>18</v>
      </c>
      <c r="AF56" s="165" t="s">
        <v>114</v>
      </c>
      <c r="AG56" s="166" t="s">
        <v>115</v>
      </c>
      <c r="AH56" s="167" t="s">
        <v>61</v>
      </c>
      <c r="AI56" s="177">
        <v>100</v>
      </c>
    </row>
    <row r="57" spans="1:35">
      <c r="A57">
        <v>47</v>
      </c>
      <c r="B57" s="71"/>
      <c r="C57" s="71"/>
      <c r="E57" s="73"/>
      <c r="F57" s="74"/>
      <c r="H57" s="75">
        <f t="shared" si="0"/>
        <v>100</v>
      </c>
      <c r="K57" s="76">
        <f t="shared" si="1"/>
        <v>100</v>
      </c>
      <c r="L57" s="72">
        <f t="shared" si="2"/>
        <v>100</v>
      </c>
      <c r="M57" s="64">
        <f t="shared" si="3"/>
        <v>100</v>
      </c>
      <c r="U57" s="97"/>
      <c r="V57" s="48"/>
      <c r="AE57" s="176"/>
      <c r="AF57" s="165"/>
      <c r="AG57" s="166"/>
      <c r="AH57" s="167"/>
      <c r="AI57" s="177"/>
    </row>
    <row r="58" spans="1:35">
      <c r="A58">
        <v>48</v>
      </c>
      <c r="B58" s="71"/>
      <c r="C58" s="71"/>
      <c r="E58" s="73"/>
      <c r="F58" s="74"/>
      <c r="H58" s="75">
        <f t="shared" si="0"/>
        <v>100</v>
      </c>
      <c r="K58" s="76">
        <f t="shared" si="1"/>
        <v>100</v>
      </c>
      <c r="L58" s="72">
        <f t="shared" si="2"/>
        <v>100</v>
      </c>
      <c r="M58" s="64">
        <f t="shared" si="3"/>
        <v>100</v>
      </c>
      <c r="U58" s="97"/>
      <c r="V58" s="48"/>
      <c r="AE58" s="176"/>
      <c r="AF58" s="165"/>
      <c r="AG58" s="166"/>
      <c r="AH58" s="167"/>
      <c r="AI58" s="177"/>
    </row>
    <row r="59" spans="1:35">
      <c r="A59">
        <v>49</v>
      </c>
      <c r="B59" s="71"/>
      <c r="C59" s="71"/>
      <c r="E59" s="73"/>
      <c r="F59" s="74"/>
      <c r="H59" s="75">
        <f t="shared" si="0"/>
        <v>100</v>
      </c>
      <c r="K59" s="76">
        <f t="shared" si="1"/>
        <v>100</v>
      </c>
      <c r="L59" s="72">
        <f t="shared" si="2"/>
        <v>100</v>
      </c>
      <c r="M59" s="64">
        <f t="shared" si="3"/>
        <v>100</v>
      </c>
      <c r="U59" s="97"/>
      <c r="V59" s="48"/>
      <c r="AE59" s="176"/>
      <c r="AF59" s="165"/>
      <c r="AG59" s="166"/>
      <c r="AH59" s="167"/>
      <c r="AI59" s="177"/>
    </row>
    <row r="60" spans="1:35">
      <c r="A60">
        <v>50</v>
      </c>
      <c r="B60" s="71"/>
      <c r="C60" s="71"/>
      <c r="E60" s="73"/>
      <c r="F60" s="74"/>
      <c r="H60" s="75">
        <f t="shared" si="0"/>
        <v>100</v>
      </c>
      <c r="K60" s="76">
        <f t="shared" si="1"/>
        <v>100</v>
      </c>
      <c r="L60" s="72">
        <f t="shared" si="2"/>
        <v>100</v>
      </c>
      <c r="M60" s="64">
        <f t="shared" si="3"/>
        <v>100</v>
      </c>
      <c r="U60" s="97"/>
      <c r="V60" s="48"/>
      <c r="AE60" s="176"/>
      <c r="AF60" s="165"/>
      <c r="AG60" s="166"/>
      <c r="AH60" s="167"/>
      <c r="AI60" s="177"/>
    </row>
    <row r="61" spans="1:35">
      <c r="A61">
        <v>51</v>
      </c>
      <c r="B61" s="71"/>
      <c r="C61" s="71"/>
      <c r="E61" s="73"/>
      <c r="F61" s="74"/>
      <c r="H61" s="75">
        <f t="shared" si="0"/>
        <v>100</v>
      </c>
      <c r="K61" s="76">
        <f t="shared" si="1"/>
        <v>100</v>
      </c>
      <c r="L61" s="72">
        <f t="shared" si="2"/>
        <v>100</v>
      </c>
      <c r="M61" s="64">
        <f t="shared" si="3"/>
        <v>100</v>
      </c>
      <c r="U61" s="97"/>
      <c r="V61" s="48"/>
      <c r="AE61" s="176">
        <v>18</v>
      </c>
      <c r="AF61" s="165" t="s">
        <v>94</v>
      </c>
      <c r="AG61" s="166" t="s">
        <v>94</v>
      </c>
      <c r="AH61" s="167" t="s">
        <v>94</v>
      </c>
      <c r="AI61" s="177" t="s">
        <v>94</v>
      </c>
    </row>
    <row r="62" spans="1:35">
      <c r="A62">
        <v>52</v>
      </c>
      <c r="B62" s="71"/>
      <c r="C62" s="71"/>
      <c r="E62" s="73"/>
      <c r="F62" s="74"/>
      <c r="H62" s="75">
        <f t="shared" si="0"/>
        <v>100</v>
      </c>
      <c r="K62" s="76">
        <f t="shared" si="1"/>
        <v>100</v>
      </c>
      <c r="L62" s="72">
        <f t="shared" si="2"/>
        <v>100</v>
      </c>
      <c r="M62" s="64">
        <f t="shared" si="3"/>
        <v>100</v>
      </c>
      <c r="U62" s="97"/>
      <c r="V62" s="48"/>
      <c r="AE62" s="176">
        <v>18</v>
      </c>
      <c r="AF62" s="165" t="s">
        <v>94</v>
      </c>
      <c r="AG62" s="166" t="s">
        <v>94</v>
      </c>
      <c r="AH62" s="167" t="s">
        <v>94</v>
      </c>
      <c r="AI62" s="177" t="s">
        <v>94</v>
      </c>
    </row>
    <row r="63" spans="1:35">
      <c r="A63">
        <v>53</v>
      </c>
      <c r="B63" s="71"/>
      <c r="C63" s="71"/>
      <c r="E63" s="73"/>
      <c r="F63" s="74"/>
      <c r="H63" s="75">
        <f t="shared" si="0"/>
        <v>100</v>
      </c>
      <c r="K63" s="76">
        <f t="shared" si="1"/>
        <v>100</v>
      </c>
      <c r="L63" s="72">
        <f t="shared" si="2"/>
        <v>100</v>
      </c>
      <c r="M63" s="64">
        <f t="shared" si="3"/>
        <v>100</v>
      </c>
      <c r="U63" s="97"/>
      <c r="V63" s="48"/>
      <c r="AE63" s="176">
        <v>18</v>
      </c>
      <c r="AF63" s="165" t="s">
        <v>94</v>
      </c>
      <c r="AG63" s="166" t="s">
        <v>94</v>
      </c>
      <c r="AH63" s="167" t="s">
        <v>94</v>
      </c>
      <c r="AI63" s="177" t="s">
        <v>94</v>
      </c>
    </row>
    <row r="64" spans="1:35">
      <c r="A64">
        <v>54</v>
      </c>
      <c r="B64" s="71"/>
      <c r="C64" s="71"/>
      <c r="E64" s="73"/>
      <c r="F64" s="74"/>
      <c r="H64" s="75">
        <f t="shared" si="0"/>
        <v>100</v>
      </c>
      <c r="K64" s="76">
        <f t="shared" si="1"/>
        <v>100</v>
      </c>
      <c r="L64" s="72">
        <f t="shared" si="2"/>
        <v>100</v>
      </c>
      <c r="M64" s="64">
        <f t="shared" si="3"/>
        <v>100</v>
      </c>
      <c r="U64" s="97"/>
      <c r="V64" s="48"/>
      <c r="AE64" s="176">
        <v>18</v>
      </c>
      <c r="AF64" s="165" t="s">
        <v>94</v>
      </c>
      <c r="AG64" s="166" t="s">
        <v>94</v>
      </c>
      <c r="AH64" s="167" t="s">
        <v>94</v>
      </c>
      <c r="AI64" s="177" t="s">
        <v>94</v>
      </c>
    </row>
    <row r="65" spans="1:35">
      <c r="A65">
        <v>55</v>
      </c>
      <c r="B65" s="71"/>
      <c r="C65" s="71"/>
      <c r="E65" s="73"/>
      <c r="F65" s="74"/>
      <c r="H65" s="75">
        <f t="shared" si="0"/>
        <v>100</v>
      </c>
      <c r="K65" s="76">
        <f t="shared" si="1"/>
        <v>100</v>
      </c>
      <c r="L65" s="72">
        <f t="shared" si="2"/>
        <v>100</v>
      </c>
      <c r="M65" s="64">
        <f t="shared" si="3"/>
        <v>100</v>
      </c>
      <c r="U65" s="97"/>
      <c r="V65" s="48"/>
      <c r="AE65" s="176">
        <v>18</v>
      </c>
      <c r="AF65" s="165" t="s">
        <v>94</v>
      </c>
      <c r="AG65" s="166" t="s">
        <v>94</v>
      </c>
      <c r="AH65" s="167" t="s">
        <v>94</v>
      </c>
      <c r="AI65" s="177" t="s">
        <v>94</v>
      </c>
    </row>
    <row r="66" spans="1:35">
      <c r="A66">
        <v>56</v>
      </c>
      <c r="B66" s="71"/>
      <c r="C66" s="71"/>
      <c r="E66" s="73"/>
      <c r="F66" s="74"/>
      <c r="H66" s="75">
        <f t="shared" si="0"/>
        <v>100</v>
      </c>
      <c r="K66" s="76">
        <f t="shared" si="1"/>
        <v>100</v>
      </c>
      <c r="L66" s="72">
        <f t="shared" si="2"/>
        <v>100</v>
      </c>
      <c r="M66" s="64">
        <f t="shared" si="3"/>
        <v>100</v>
      </c>
      <c r="AE66" s="176">
        <v>18</v>
      </c>
      <c r="AF66" s="165" t="s">
        <v>94</v>
      </c>
      <c r="AG66" s="166" t="s">
        <v>94</v>
      </c>
      <c r="AH66" s="167" t="s">
        <v>94</v>
      </c>
      <c r="AI66" s="177" t="s">
        <v>94</v>
      </c>
    </row>
    <row r="67" spans="1:35">
      <c r="A67">
        <v>57</v>
      </c>
      <c r="B67" s="71"/>
      <c r="C67" s="71"/>
      <c r="E67" s="73"/>
      <c r="F67" s="74"/>
      <c r="H67" s="75">
        <f t="shared" si="0"/>
        <v>100</v>
      </c>
      <c r="K67" s="76">
        <f t="shared" si="1"/>
        <v>100</v>
      </c>
      <c r="L67" s="72">
        <f t="shared" si="2"/>
        <v>100</v>
      </c>
      <c r="M67" s="64">
        <f t="shared" si="3"/>
        <v>100</v>
      </c>
      <c r="AE67" s="176">
        <v>18</v>
      </c>
      <c r="AF67" s="165" t="s">
        <v>94</v>
      </c>
      <c r="AG67" s="166" t="s">
        <v>94</v>
      </c>
      <c r="AH67" s="167" t="s">
        <v>94</v>
      </c>
      <c r="AI67" s="177" t="s">
        <v>94</v>
      </c>
    </row>
    <row r="68" spans="1:35">
      <c r="A68">
        <v>58</v>
      </c>
      <c r="B68" s="71"/>
      <c r="C68" s="71"/>
      <c r="E68" s="73"/>
      <c r="F68" s="74"/>
      <c r="H68" s="75">
        <f t="shared" si="0"/>
        <v>100</v>
      </c>
      <c r="K68" s="76">
        <f t="shared" si="1"/>
        <v>100</v>
      </c>
      <c r="L68" s="72">
        <f t="shared" si="2"/>
        <v>100</v>
      </c>
      <c r="M68" s="64">
        <f t="shared" si="3"/>
        <v>100</v>
      </c>
      <c r="AE68" s="176">
        <v>18</v>
      </c>
      <c r="AF68" s="165" t="s">
        <v>94</v>
      </c>
      <c r="AG68" s="166" t="s">
        <v>94</v>
      </c>
      <c r="AH68" s="167" t="s">
        <v>94</v>
      </c>
      <c r="AI68" s="177" t="s">
        <v>94</v>
      </c>
    </row>
    <row r="69" spans="1:35">
      <c r="A69">
        <v>59</v>
      </c>
      <c r="B69" s="71"/>
      <c r="C69" s="71"/>
      <c r="E69" s="73"/>
      <c r="F69" s="74"/>
      <c r="H69" s="75">
        <f t="shared" si="0"/>
        <v>100</v>
      </c>
      <c r="K69" s="76">
        <f t="shared" si="1"/>
        <v>100</v>
      </c>
      <c r="L69" s="72">
        <f t="shared" si="2"/>
        <v>100</v>
      </c>
      <c r="M69" s="64">
        <f t="shared" si="3"/>
        <v>100</v>
      </c>
      <c r="AE69" s="176">
        <v>18</v>
      </c>
      <c r="AF69" s="165" t="s">
        <v>94</v>
      </c>
      <c r="AG69" s="166" t="s">
        <v>94</v>
      </c>
      <c r="AH69" s="167" t="s">
        <v>94</v>
      </c>
      <c r="AI69" s="177" t="s">
        <v>94</v>
      </c>
    </row>
    <row r="70" spans="1:35">
      <c r="A70">
        <v>60</v>
      </c>
      <c r="B70" s="71"/>
      <c r="C70" s="71"/>
      <c r="E70" s="73"/>
      <c r="F70" s="74"/>
      <c r="H70" s="75">
        <f t="shared" si="0"/>
        <v>100</v>
      </c>
      <c r="K70" s="76">
        <f t="shared" si="1"/>
        <v>100</v>
      </c>
      <c r="L70" s="72">
        <f t="shared" si="2"/>
        <v>100</v>
      </c>
      <c r="M70" s="64">
        <f t="shared" si="3"/>
        <v>100</v>
      </c>
      <c r="T70" s="110"/>
      <c r="U70" s="97"/>
      <c r="V70" s="48"/>
      <c r="AE70" s="176">
        <v>18</v>
      </c>
      <c r="AF70" s="165" t="s">
        <v>94</v>
      </c>
      <c r="AG70" s="166" t="s">
        <v>94</v>
      </c>
      <c r="AH70" s="167" t="s">
        <v>94</v>
      </c>
      <c r="AI70" s="177" t="s">
        <v>94</v>
      </c>
    </row>
    <row r="71" spans="1:35">
      <c r="A71">
        <v>61</v>
      </c>
      <c r="B71" s="71"/>
      <c r="C71" s="71"/>
      <c r="E71" s="73"/>
      <c r="F71" s="74"/>
      <c r="H71" s="75">
        <f t="shared" si="0"/>
        <v>100</v>
      </c>
      <c r="K71" s="76">
        <f t="shared" si="1"/>
        <v>100</v>
      </c>
      <c r="L71" s="72">
        <f t="shared" si="2"/>
        <v>100</v>
      </c>
      <c r="M71" s="64">
        <f t="shared" si="3"/>
        <v>100</v>
      </c>
      <c r="T71" s="110"/>
      <c r="U71" s="97"/>
      <c r="V71" s="48"/>
      <c r="AE71" s="176">
        <v>18</v>
      </c>
      <c r="AF71" s="165" t="s">
        <v>94</v>
      </c>
      <c r="AG71" s="166" t="s">
        <v>94</v>
      </c>
      <c r="AH71" s="167" t="s">
        <v>94</v>
      </c>
      <c r="AI71" s="177" t="s">
        <v>94</v>
      </c>
    </row>
    <row r="72" spans="1:35">
      <c r="A72">
        <v>62</v>
      </c>
      <c r="B72" s="71"/>
      <c r="C72" s="71"/>
      <c r="E72" s="73"/>
      <c r="F72" s="74"/>
      <c r="H72" s="75">
        <f t="shared" si="0"/>
        <v>100</v>
      </c>
      <c r="K72" s="76">
        <f t="shared" si="1"/>
        <v>100</v>
      </c>
      <c r="L72" s="72">
        <f t="shared" si="2"/>
        <v>100</v>
      </c>
      <c r="M72" s="64">
        <f t="shared" si="3"/>
        <v>100</v>
      </c>
      <c r="T72" s="110"/>
      <c r="U72" s="97"/>
      <c r="V72" s="48"/>
      <c r="AE72" s="176">
        <v>18</v>
      </c>
      <c r="AF72" s="165" t="s">
        <v>94</v>
      </c>
      <c r="AG72" s="166" t="s">
        <v>94</v>
      </c>
      <c r="AH72" s="167" t="s">
        <v>94</v>
      </c>
      <c r="AI72" s="177" t="s">
        <v>94</v>
      </c>
    </row>
    <row r="73" spans="1:35">
      <c r="A73">
        <v>63</v>
      </c>
      <c r="B73" s="71"/>
      <c r="C73" s="71"/>
      <c r="E73" s="73"/>
      <c r="F73" s="74"/>
      <c r="H73" s="75">
        <f t="shared" si="0"/>
        <v>100</v>
      </c>
      <c r="K73" s="76">
        <f t="shared" si="1"/>
        <v>100</v>
      </c>
      <c r="L73" s="72">
        <f t="shared" si="2"/>
        <v>100</v>
      </c>
      <c r="M73" s="64">
        <f t="shared" si="3"/>
        <v>100</v>
      </c>
      <c r="T73" s="110"/>
      <c r="U73" s="97"/>
      <c r="V73" s="48"/>
      <c r="AE73" s="176">
        <v>18</v>
      </c>
      <c r="AF73" s="165" t="s">
        <v>94</v>
      </c>
      <c r="AG73" s="166" t="s">
        <v>94</v>
      </c>
      <c r="AH73" s="167" t="s">
        <v>94</v>
      </c>
      <c r="AI73" s="177" t="s">
        <v>94</v>
      </c>
    </row>
    <row r="74" spans="1:35">
      <c r="A74">
        <v>64</v>
      </c>
      <c r="B74" s="71"/>
      <c r="C74" s="71"/>
      <c r="E74" s="73"/>
      <c r="F74" s="74"/>
      <c r="H74" s="75">
        <f t="shared" si="0"/>
        <v>100</v>
      </c>
      <c r="K74" s="76">
        <f t="shared" si="1"/>
        <v>100</v>
      </c>
      <c r="L74" s="72">
        <f t="shared" si="2"/>
        <v>100</v>
      </c>
      <c r="M74" s="64">
        <f t="shared" si="3"/>
        <v>100</v>
      </c>
      <c r="T74" s="140"/>
      <c r="U74" s="136"/>
      <c r="V74" s="124"/>
      <c r="AE74" s="176">
        <v>18</v>
      </c>
      <c r="AF74" s="165" t="s">
        <v>94</v>
      </c>
      <c r="AG74" s="166" t="s">
        <v>94</v>
      </c>
      <c r="AH74" s="167" t="s">
        <v>94</v>
      </c>
      <c r="AI74" s="177" t="s">
        <v>94</v>
      </c>
    </row>
    <row r="75" spans="1:35">
      <c r="A75">
        <v>65</v>
      </c>
      <c r="B75" s="71"/>
      <c r="C75" s="71"/>
      <c r="E75" s="73"/>
      <c r="F75" s="74"/>
      <c r="H75" s="75">
        <f t="shared" ref="H75:H110" si="4">IF(ISBLANK(F75),100,F75+G75*0.2)</f>
        <v>100</v>
      </c>
      <c r="K75" s="76">
        <f t="shared" ref="K75:K110" si="5">IF(ISBLANK(I75),100,I75+J75*0.2)</f>
        <v>100</v>
      </c>
      <c r="L75" s="72">
        <f t="shared" ref="L75:L110" si="6">MIN(H75,K75)</f>
        <v>100</v>
      </c>
      <c r="M75" s="64">
        <f t="shared" ref="M75:M110" si="7">MAX(H75,K75)</f>
        <v>100</v>
      </c>
      <c r="T75" s="140"/>
      <c r="U75" s="97"/>
      <c r="V75" s="124"/>
      <c r="AE75" s="176">
        <v>18</v>
      </c>
      <c r="AF75" s="165" t="s">
        <v>94</v>
      </c>
      <c r="AG75" s="166" t="s">
        <v>94</v>
      </c>
      <c r="AH75" s="167" t="s">
        <v>94</v>
      </c>
      <c r="AI75" s="177" t="s">
        <v>94</v>
      </c>
    </row>
    <row r="76" spans="1:35">
      <c r="A76">
        <v>66</v>
      </c>
      <c r="B76" s="71"/>
      <c r="C76" s="71"/>
      <c r="E76" s="73"/>
      <c r="F76" s="74"/>
      <c r="H76" s="75">
        <f t="shared" si="4"/>
        <v>100</v>
      </c>
      <c r="K76" s="76">
        <f t="shared" si="5"/>
        <v>100</v>
      </c>
      <c r="L76" s="72">
        <f t="shared" si="6"/>
        <v>100</v>
      </c>
      <c r="M76" s="64">
        <f t="shared" si="7"/>
        <v>100</v>
      </c>
      <c r="T76" s="140"/>
      <c r="U76" s="97"/>
      <c r="V76" s="124"/>
      <c r="AE76" s="176">
        <v>18</v>
      </c>
      <c r="AF76" s="165" t="s">
        <v>94</v>
      </c>
      <c r="AG76" s="166" t="s">
        <v>94</v>
      </c>
      <c r="AH76" s="167" t="s">
        <v>94</v>
      </c>
      <c r="AI76" s="177" t="s">
        <v>94</v>
      </c>
    </row>
    <row r="77" spans="1:35">
      <c r="A77">
        <v>67</v>
      </c>
      <c r="B77" s="71"/>
      <c r="C77" s="71"/>
      <c r="E77" s="73"/>
      <c r="F77" s="74"/>
      <c r="H77" s="75">
        <f t="shared" si="4"/>
        <v>100</v>
      </c>
      <c r="K77" s="76">
        <f t="shared" si="5"/>
        <v>100</v>
      </c>
      <c r="L77" s="72">
        <f t="shared" si="6"/>
        <v>100</v>
      </c>
      <c r="M77" s="64">
        <f t="shared" si="7"/>
        <v>100</v>
      </c>
      <c r="T77" s="140"/>
      <c r="U77" s="97"/>
      <c r="V77" s="124"/>
      <c r="AE77" s="176">
        <v>18</v>
      </c>
      <c r="AF77" s="165" t="s">
        <v>94</v>
      </c>
      <c r="AG77" s="166" t="s">
        <v>94</v>
      </c>
      <c r="AH77" s="167" t="s">
        <v>94</v>
      </c>
      <c r="AI77" s="177" t="s">
        <v>94</v>
      </c>
    </row>
    <row r="78" spans="1:35">
      <c r="A78">
        <v>68</v>
      </c>
      <c r="B78" s="71"/>
      <c r="C78" s="71"/>
      <c r="E78" s="73"/>
      <c r="F78" s="74"/>
      <c r="H78" s="75">
        <f t="shared" si="4"/>
        <v>100</v>
      </c>
      <c r="K78" s="76">
        <f t="shared" si="5"/>
        <v>100</v>
      </c>
      <c r="L78" s="72">
        <f t="shared" si="6"/>
        <v>100</v>
      </c>
      <c r="M78" s="64">
        <f t="shared" si="7"/>
        <v>100</v>
      </c>
      <c r="T78" s="140"/>
      <c r="U78" s="97"/>
      <c r="V78" s="124"/>
      <c r="AE78" s="178">
        <v>18</v>
      </c>
      <c r="AF78" s="179" t="s">
        <v>94</v>
      </c>
      <c r="AG78" s="180" t="s">
        <v>94</v>
      </c>
      <c r="AH78" s="181" t="s">
        <v>94</v>
      </c>
      <c r="AI78" s="182" t="s">
        <v>94</v>
      </c>
    </row>
    <row r="79" spans="1:35">
      <c r="A79">
        <v>69</v>
      </c>
      <c r="B79" s="71"/>
      <c r="C79" s="71"/>
      <c r="E79" s="73"/>
      <c r="F79" s="74"/>
      <c r="H79" s="75">
        <f t="shared" si="4"/>
        <v>100</v>
      </c>
      <c r="K79" s="76">
        <f t="shared" si="5"/>
        <v>100</v>
      </c>
      <c r="L79" s="72">
        <f t="shared" si="6"/>
        <v>100</v>
      </c>
      <c r="M79" s="64">
        <f t="shared" si="7"/>
        <v>100</v>
      </c>
    </row>
    <row r="80" spans="1:35">
      <c r="A80">
        <v>70</v>
      </c>
      <c r="B80" s="71"/>
      <c r="C80" s="71"/>
      <c r="E80" s="73"/>
      <c r="F80" s="74"/>
      <c r="H80" s="75">
        <f t="shared" si="4"/>
        <v>100</v>
      </c>
      <c r="K80" s="76">
        <f t="shared" si="5"/>
        <v>100</v>
      </c>
      <c r="L80" s="72">
        <f t="shared" si="6"/>
        <v>100</v>
      </c>
      <c r="M80" s="64">
        <f t="shared" si="7"/>
        <v>100</v>
      </c>
    </row>
    <row r="81" spans="1:13">
      <c r="A81">
        <v>71</v>
      </c>
      <c r="B81" s="71"/>
      <c r="C81" s="71"/>
      <c r="E81" s="73"/>
      <c r="F81" s="74"/>
      <c r="H81" s="75">
        <f t="shared" si="4"/>
        <v>100</v>
      </c>
      <c r="K81" s="76">
        <f t="shared" si="5"/>
        <v>100</v>
      </c>
      <c r="L81" s="72">
        <f t="shared" si="6"/>
        <v>100</v>
      </c>
      <c r="M81" s="64">
        <f t="shared" si="7"/>
        <v>100</v>
      </c>
    </row>
    <row r="82" spans="1:13">
      <c r="A82">
        <v>72</v>
      </c>
      <c r="B82" s="71"/>
      <c r="C82" s="71"/>
      <c r="E82" s="73"/>
      <c r="F82" s="74"/>
      <c r="H82" s="75">
        <f t="shared" si="4"/>
        <v>100</v>
      </c>
      <c r="K82" s="76">
        <f t="shared" si="5"/>
        <v>100</v>
      </c>
      <c r="L82" s="72">
        <f t="shared" si="6"/>
        <v>100</v>
      </c>
      <c r="M82" s="64">
        <f t="shared" si="7"/>
        <v>100</v>
      </c>
    </row>
    <row r="83" spans="1:13">
      <c r="A83">
        <v>73</v>
      </c>
      <c r="B83" s="71"/>
      <c r="C83" s="71"/>
      <c r="E83" s="73"/>
      <c r="F83" s="74"/>
      <c r="H83" s="75">
        <f t="shared" si="4"/>
        <v>100</v>
      </c>
      <c r="K83" s="76">
        <f t="shared" si="5"/>
        <v>100</v>
      </c>
      <c r="L83" s="72">
        <f t="shared" si="6"/>
        <v>100</v>
      </c>
      <c r="M83" s="64">
        <f t="shared" si="7"/>
        <v>100</v>
      </c>
    </row>
    <row r="84" spans="1:13">
      <c r="A84">
        <v>74</v>
      </c>
      <c r="B84" s="71"/>
      <c r="C84" s="71"/>
      <c r="E84" s="73"/>
      <c r="F84" s="74"/>
      <c r="H84" s="75">
        <f t="shared" si="4"/>
        <v>100</v>
      </c>
      <c r="K84" s="76">
        <f t="shared" si="5"/>
        <v>100</v>
      </c>
      <c r="L84" s="72">
        <f t="shared" si="6"/>
        <v>100</v>
      </c>
      <c r="M84" s="64">
        <f t="shared" si="7"/>
        <v>100</v>
      </c>
    </row>
    <row r="85" spans="1:13">
      <c r="A85">
        <v>75</v>
      </c>
      <c r="B85" s="71"/>
      <c r="C85" s="71"/>
      <c r="E85" s="73"/>
      <c r="F85" s="74"/>
      <c r="H85" s="75">
        <f t="shared" si="4"/>
        <v>100</v>
      </c>
      <c r="K85" s="76">
        <f t="shared" si="5"/>
        <v>100</v>
      </c>
      <c r="L85" s="72">
        <f t="shared" si="6"/>
        <v>100</v>
      </c>
      <c r="M85" s="64">
        <f t="shared" si="7"/>
        <v>100</v>
      </c>
    </row>
    <row r="86" spans="1:13">
      <c r="A86">
        <v>76</v>
      </c>
      <c r="B86" s="71"/>
      <c r="C86" s="71"/>
      <c r="E86" s="73"/>
      <c r="F86" s="74"/>
      <c r="H86" s="75">
        <f t="shared" si="4"/>
        <v>100</v>
      </c>
      <c r="K86" s="76">
        <f t="shared" si="5"/>
        <v>100</v>
      </c>
      <c r="L86" s="72">
        <f t="shared" si="6"/>
        <v>100</v>
      </c>
      <c r="M86" s="64">
        <f t="shared" si="7"/>
        <v>100</v>
      </c>
    </row>
    <row r="87" spans="1:13">
      <c r="A87">
        <v>77</v>
      </c>
      <c r="B87" s="71"/>
      <c r="C87" s="71"/>
      <c r="E87" s="73"/>
      <c r="F87" s="74"/>
      <c r="H87" s="75">
        <f t="shared" si="4"/>
        <v>100</v>
      </c>
      <c r="K87" s="76">
        <f t="shared" si="5"/>
        <v>100</v>
      </c>
      <c r="L87" s="72">
        <f t="shared" si="6"/>
        <v>100</v>
      </c>
      <c r="M87" s="64">
        <f t="shared" si="7"/>
        <v>100</v>
      </c>
    </row>
    <row r="88" spans="1:13">
      <c r="A88">
        <v>78</v>
      </c>
      <c r="B88" s="71"/>
      <c r="C88" s="71"/>
      <c r="E88" s="73"/>
      <c r="F88" s="74"/>
      <c r="H88" s="75">
        <f t="shared" si="4"/>
        <v>100</v>
      </c>
      <c r="K88" s="76">
        <f t="shared" si="5"/>
        <v>100</v>
      </c>
      <c r="L88" s="72">
        <f t="shared" si="6"/>
        <v>100</v>
      </c>
      <c r="M88" s="64">
        <f t="shared" si="7"/>
        <v>100</v>
      </c>
    </row>
    <row r="89" spans="1:13">
      <c r="A89">
        <v>79</v>
      </c>
      <c r="B89" s="71"/>
      <c r="C89" s="71"/>
      <c r="E89" s="73"/>
      <c r="F89" s="74"/>
      <c r="H89" s="75">
        <f t="shared" si="4"/>
        <v>100</v>
      </c>
      <c r="K89" s="76">
        <f t="shared" si="5"/>
        <v>100</v>
      </c>
      <c r="L89" s="72">
        <f t="shared" si="6"/>
        <v>100</v>
      </c>
      <c r="M89" s="64">
        <f t="shared" si="7"/>
        <v>100</v>
      </c>
    </row>
    <row r="90" spans="1:13">
      <c r="A90">
        <v>80</v>
      </c>
      <c r="B90" s="71"/>
      <c r="C90" s="71"/>
      <c r="E90" s="73"/>
      <c r="F90" s="74"/>
      <c r="H90" s="75">
        <f t="shared" si="4"/>
        <v>100</v>
      </c>
      <c r="K90" s="76">
        <f t="shared" si="5"/>
        <v>100</v>
      </c>
      <c r="L90" s="72">
        <f t="shared" si="6"/>
        <v>100</v>
      </c>
      <c r="M90" s="64">
        <f t="shared" si="7"/>
        <v>100</v>
      </c>
    </row>
    <row r="91" spans="1:13">
      <c r="A91">
        <v>81</v>
      </c>
      <c r="B91" s="71"/>
      <c r="C91" s="71"/>
      <c r="E91" s="73"/>
      <c r="F91" s="74"/>
      <c r="H91" s="75">
        <f t="shared" si="4"/>
        <v>100</v>
      </c>
      <c r="K91" s="76">
        <f t="shared" si="5"/>
        <v>100</v>
      </c>
      <c r="L91" s="72">
        <f t="shared" si="6"/>
        <v>100</v>
      </c>
      <c r="M91" s="64">
        <f t="shared" si="7"/>
        <v>100</v>
      </c>
    </row>
    <row r="92" spans="1:13">
      <c r="A92">
        <v>82</v>
      </c>
      <c r="B92" s="71"/>
      <c r="C92" s="71"/>
      <c r="E92" s="73"/>
      <c r="F92" s="74"/>
      <c r="H92" s="75">
        <f t="shared" si="4"/>
        <v>100</v>
      </c>
      <c r="K92" s="76">
        <f t="shared" si="5"/>
        <v>100</v>
      </c>
      <c r="L92" s="72">
        <f t="shared" si="6"/>
        <v>100</v>
      </c>
      <c r="M92" s="64">
        <f t="shared" si="7"/>
        <v>100</v>
      </c>
    </row>
    <row r="93" spans="1:13">
      <c r="A93">
        <v>83</v>
      </c>
      <c r="B93" s="71"/>
      <c r="C93" s="71"/>
      <c r="E93" s="73"/>
      <c r="F93" s="74"/>
      <c r="H93" s="75">
        <f t="shared" si="4"/>
        <v>100</v>
      </c>
      <c r="K93" s="76">
        <f t="shared" si="5"/>
        <v>100</v>
      </c>
      <c r="L93" s="72">
        <f t="shared" si="6"/>
        <v>100</v>
      </c>
      <c r="M93" s="64">
        <f t="shared" si="7"/>
        <v>100</v>
      </c>
    </row>
    <row r="94" spans="1:13">
      <c r="A94">
        <v>84</v>
      </c>
      <c r="B94" s="71"/>
      <c r="C94" s="71"/>
      <c r="E94" s="73"/>
      <c r="F94" s="74"/>
      <c r="H94" s="75">
        <f t="shared" si="4"/>
        <v>100</v>
      </c>
      <c r="K94" s="76">
        <f t="shared" si="5"/>
        <v>100</v>
      </c>
      <c r="L94" s="72">
        <f t="shared" si="6"/>
        <v>100</v>
      </c>
      <c r="M94" s="64">
        <f t="shared" si="7"/>
        <v>100</v>
      </c>
    </row>
    <row r="95" spans="1:13">
      <c r="A95">
        <v>85</v>
      </c>
      <c r="B95" s="71"/>
      <c r="C95" s="71"/>
      <c r="E95" s="73"/>
      <c r="F95" s="74"/>
      <c r="H95" s="75">
        <f t="shared" si="4"/>
        <v>100</v>
      </c>
      <c r="K95" s="76">
        <f t="shared" si="5"/>
        <v>100</v>
      </c>
      <c r="L95" s="72">
        <f t="shared" si="6"/>
        <v>100</v>
      </c>
      <c r="M95" s="64">
        <f t="shared" si="7"/>
        <v>100</v>
      </c>
    </row>
    <row r="96" spans="1:13">
      <c r="A96">
        <v>86</v>
      </c>
      <c r="B96" s="71"/>
      <c r="C96" s="71"/>
      <c r="E96" s="73"/>
      <c r="F96" s="74"/>
      <c r="H96" s="75">
        <f t="shared" si="4"/>
        <v>100</v>
      </c>
      <c r="K96" s="76">
        <f t="shared" si="5"/>
        <v>100</v>
      </c>
      <c r="L96" s="72">
        <f t="shared" si="6"/>
        <v>100</v>
      </c>
      <c r="M96" s="64">
        <f t="shared" si="7"/>
        <v>100</v>
      </c>
    </row>
    <row r="97" spans="1:13">
      <c r="A97">
        <v>87</v>
      </c>
      <c r="B97" s="71"/>
      <c r="C97" s="71"/>
      <c r="E97" s="73"/>
      <c r="F97" s="74"/>
      <c r="H97" s="75">
        <f t="shared" si="4"/>
        <v>100</v>
      </c>
      <c r="K97" s="76">
        <f t="shared" si="5"/>
        <v>100</v>
      </c>
      <c r="L97" s="72">
        <f t="shared" si="6"/>
        <v>100</v>
      </c>
      <c r="M97" s="64">
        <f t="shared" si="7"/>
        <v>100</v>
      </c>
    </row>
    <row r="98" spans="1:13">
      <c r="A98">
        <v>88</v>
      </c>
      <c r="B98" s="71"/>
      <c r="C98" s="71"/>
      <c r="E98" s="73"/>
      <c r="F98" s="74"/>
      <c r="H98" s="75">
        <f t="shared" si="4"/>
        <v>100</v>
      </c>
      <c r="K98" s="76">
        <f t="shared" si="5"/>
        <v>100</v>
      </c>
      <c r="L98" s="72">
        <f t="shared" si="6"/>
        <v>100</v>
      </c>
      <c r="M98" s="64">
        <f t="shared" si="7"/>
        <v>100</v>
      </c>
    </row>
    <row r="99" spans="1:13">
      <c r="A99">
        <v>89</v>
      </c>
      <c r="B99" s="71"/>
      <c r="C99" s="71"/>
      <c r="E99" s="73"/>
      <c r="F99" s="74"/>
      <c r="H99" s="75">
        <f t="shared" si="4"/>
        <v>100</v>
      </c>
      <c r="K99" s="76">
        <f t="shared" si="5"/>
        <v>100</v>
      </c>
      <c r="L99" s="72">
        <f t="shared" si="6"/>
        <v>100</v>
      </c>
      <c r="M99" s="64">
        <f t="shared" si="7"/>
        <v>100</v>
      </c>
    </row>
    <row r="100" spans="1:13">
      <c r="A100">
        <v>90</v>
      </c>
      <c r="B100" s="71"/>
      <c r="C100" s="71"/>
      <c r="E100" s="73"/>
      <c r="F100" s="74"/>
      <c r="H100" s="75">
        <f t="shared" si="4"/>
        <v>100</v>
      </c>
      <c r="K100" s="76">
        <f t="shared" si="5"/>
        <v>100</v>
      </c>
      <c r="L100" s="72">
        <f t="shared" si="6"/>
        <v>100</v>
      </c>
      <c r="M100" s="64">
        <f t="shared" si="7"/>
        <v>100</v>
      </c>
    </row>
    <row r="101" spans="1:13">
      <c r="A101">
        <v>91</v>
      </c>
      <c r="B101" s="71"/>
      <c r="C101" s="71"/>
      <c r="E101" s="73"/>
      <c r="F101" s="74"/>
      <c r="H101" s="75">
        <f t="shared" si="4"/>
        <v>100</v>
      </c>
      <c r="K101" s="76">
        <f t="shared" si="5"/>
        <v>100</v>
      </c>
      <c r="L101" s="72">
        <f t="shared" si="6"/>
        <v>100</v>
      </c>
      <c r="M101" s="64">
        <f t="shared" si="7"/>
        <v>100</v>
      </c>
    </row>
    <row r="102" spans="1:13">
      <c r="A102">
        <v>92</v>
      </c>
      <c r="B102" s="71"/>
      <c r="C102" s="71"/>
      <c r="E102" s="73"/>
      <c r="F102" s="74"/>
      <c r="H102" s="75">
        <f t="shared" si="4"/>
        <v>100</v>
      </c>
      <c r="K102" s="76">
        <f t="shared" si="5"/>
        <v>100</v>
      </c>
      <c r="L102" s="72">
        <f t="shared" si="6"/>
        <v>100</v>
      </c>
      <c r="M102" s="64">
        <f t="shared" si="7"/>
        <v>100</v>
      </c>
    </row>
    <row r="103" spans="1:13">
      <c r="A103">
        <v>93</v>
      </c>
      <c r="B103" s="71"/>
      <c r="C103" s="71"/>
      <c r="E103" s="73"/>
      <c r="F103" s="74"/>
      <c r="H103" s="75">
        <f t="shared" si="4"/>
        <v>100</v>
      </c>
      <c r="K103" s="76">
        <f t="shared" si="5"/>
        <v>100</v>
      </c>
      <c r="L103" s="72">
        <f t="shared" si="6"/>
        <v>100</v>
      </c>
      <c r="M103" s="64">
        <f t="shared" si="7"/>
        <v>100</v>
      </c>
    </row>
    <row r="104" spans="1:13">
      <c r="A104">
        <v>94</v>
      </c>
      <c r="B104" s="71"/>
      <c r="C104" s="71"/>
      <c r="E104" s="73"/>
      <c r="F104" s="74"/>
      <c r="H104" s="75">
        <f t="shared" si="4"/>
        <v>100</v>
      </c>
      <c r="K104" s="76">
        <f t="shared" si="5"/>
        <v>100</v>
      </c>
      <c r="L104" s="72">
        <f t="shared" si="6"/>
        <v>100</v>
      </c>
      <c r="M104" s="64">
        <f t="shared" si="7"/>
        <v>100</v>
      </c>
    </row>
    <row r="105" spans="1:13">
      <c r="A105">
        <v>95</v>
      </c>
      <c r="B105" s="71"/>
      <c r="C105" s="71"/>
      <c r="E105" s="73"/>
      <c r="F105" s="74"/>
      <c r="H105" s="75">
        <f t="shared" si="4"/>
        <v>100</v>
      </c>
      <c r="K105" s="76">
        <f t="shared" si="5"/>
        <v>100</v>
      </c>
      <c r="L105" s="72">
        <f t="shared" si="6"/>
        <v>100</v>
      </c>
      <c r="M105" s="64">
        <f t="shared" si="7"/>
        <v>100</v>
      </c>
    </row>
    <row r="106" spans="1:13">
      <c r="A106">
        <v>96</v>
      </c>
      <c r="B106" s="71"/>
      <c r="C106" s="71"/>
      <c r="E106" s="73"/>
      <c r="F106" s="74"/>
      <c r="H106" s="75">
        <f t="shared" si="4"/>
        <v>100</v>
      </c>
      <c r="K106" s="76">
        <f t="shared" si="5"/>
        <v>100</v>
      </c>
      <c r="L106" s="72">
        <f t="shared" si="6"/>
        <v>100</v>
      </c>
      <c r="M106" s="64">
        <f t="shared" si="7"/>
        <v>100</v>
      </c>
    </row>
    <row r="107" spans="1:13">
      <c r="A107">
        <v>97</v>
      </c>
      <c r="B107" s="71"/>
      <c r="C107" s="71"/>
      <c r="E107" s="73"/>
      <c r="F107" s="74"/>
      <c r="H107" s="75">
        <f t="shared" si="4"/>
        <v>100</v>
      </c>
      <c r="K107" s="76">
        <f t="shared" si="5"/>
        <v>100</v>
      </c>
      <c r="L107" s="72">
        <f t="shared" si="6"/>
        <v>100</v>
      </c>
      <c r="M107" s="64">
        <f t="shared" si="7"/>
        <v>100</v>
      </c>
    </row>
    <row r="108" spans="1:13">
      <c r="A108">
        <v>98</v>
      </c>
      <c r="B108" s="71"/>
      <c r="C108" s="71"/>
      <c r="E108" s="73"/>
      <c r="F108" s="74"/>
      <c r="H108" s="75">
        <f t="shared" si="4"/>
        <v>100</v>
      </c>
      <c r="K108" s="76">
        <f t="shared" si="5"/>
        <v>100</v>
      </c>
      <c r="L108" s="72">
        <f t="shared" si="6"/>
        <v>100</v>
      </c>
      <c r="M108" s="64">
        <f t="shared" si="7"/>
        <v>100</v>
      </c>
    </row>
    <row r="109" spans="1:13">
      <c r="A109">
        <v>99</v>
      </c>
      <c r="B109" s="71"/>
      <c r="C109" s="71"/>
      <c r="E109" s="73"/>
      <c r="F109" s="74"/>
      <c r="H109" s="75">
        <f t="shared" si="4"/>
        <v>100</v>
      </c>
      <c r="K109" s="76">
        <f t="shared" si="5"/>
        <v>100</v>
      </c>
      <c r="L109" s="72">
        <f t="shared" si="6"/>
        <v>100</v>
      </c>
      <c r="M109" s="64">
        <f t="shared" si="7"/>
        <v>100</v>
      </c>
    </row>
    <row r="110" spans="1:13">
      <c r="A110">
        <v>100</v>
      </c>
      <c r="B110" s="77"/>
      <c r="C110" s="77"/>
      <c r="D110" s="78"/>
      <c r="E110" s="79"/>
      <c r="F110" s="80"/>
      <c r="G110" s="78"/>
      <c r="H110" s="81">
        <f t="shared" si="4"/>
        <v>100</v>
      </c>
      <c r="I110" s="82"/>
      <c r="J110" s="78"/>
      <c r="K110" s="82">
        <f t="shared" si="5"/>
        <v>100</v>
      </c>
      <c r="L110" s="77">
        <f t="shared" si="6"/>
        <v>100</v>
      </c>
      <c r="M110" s="83">
        <f t="shared" si="7"/>
        <v>100</v>
      </c>
    </row>
  </sheetData>
  <mergeCells count="2">
    <mergeCell ref="C6:H6"/>
    <mergeCell ref="C8:D8"/>
  </mergeCells>
  <conditionalFormatting sqref="B11:M42">
    <cfRule type="expression" dxfId="479" priority="404" stopIfTrue="1">
      <formula>ROW()/2-INT(ROW()/2)=0</formula>
    </cfRule>
  </conditionalFormatting>
  <conditionalFormatting sqref="H11">
    <cfRule type="expression" dxfId="478" priority="403" stopIfTrue="1">
      <formula>ROW()/2-INT(ROW()/2)=0</formula>
    </cfRule>
  </conditionalFormatting>
  <conditionalFormatting sqref="K11:M11">
    <cfRule type="expression" dxfId="477" priority="402" stopIfTrue="1">
      <formula>ROW()/2-INT(ROW()/2)=0</formula>
    </cfRule>
  </conditionalFormatting>
  <conditionalFormatting sqref="AE43:AE78">
    <cfRule type="expression" dxfId="476" priority="401" stopIfTrue="1">
      <formula>$AG43=""</formula>
    </cfRule>
  </conditionalFormatting>
  <conditionalFormatting sqref="T8:V8">
    <cfRule type="expression" dxfId="475" priority="394" stopIfTrue="1">
      <formula>$AL8=7</formula>
    </cfRule>
    <cfRule type="expression" dxfId="474" priority="395" stopIfTrue="1">
      <formula>$AL8=6</formula>
    </cfRule>
    <cfRule type="expression" dxfId="473" priority="396" stopIfTrue="1">
      <formula>$AL8=3</formula>
    </cfRule>
    <cfRule type="expression" dxfId="472" priority="397" stopIfTrue="1">
      <formula>$AL8=4</formula>
    </cfRule>
    <cfRule type="expression" dxfId="471" priority="398" stopIfTrue="1">
      <formula>$AL8=2</formula>
    </cfRule>
    <cfRule type="expression" dxfId="470" priority="399" stopIfTrue="1">
      <formula>$AL8=5</formula>
    </cfRule>
    <cfRule type="expression" dxfId="469" priority="400" stopIfTrue="1">
      <formula>$AL8=1</formula>
    </cfRule>
  </conditionalFormatting>
  <conditionalFormatting sqref="V8">
    <cfRule type="cellIs" dxfId="468" priority="393" operator="lessThan">
      <formula>$V9</formula>
    </cfRule>
  </conditionalFormatting>
  <conditionalFormatting sqref="W8:Y8">
    <cfRule type="expression" dxfId="467" priority="386" stopIfTrue="1">
      <formula>$AM8=7</formula>
    </cfRule>
    <cfRule type="expression" dxfId="466" priority="387" stopIfTrue="1">
      <formula>$AM8=6</formula>
    </cfRule>
    <cfRule type="expression" dxfId="465" priority="388" stopIfTrue="1">
      <formula>$AM8=3</formula>
    </cfRule>
    <cfRule type="expression" dxfId="464" priority="389" stopIfTrue="1">
      <formula>$AM8=4</formula>
    </cfRule>
    <cfRule type="expression" dxfId="463" priority="390" stopIfTrue="1">
      <formula>$AM8=2</formula>
    </cfRule>
    <cfRule type="expression" dxfId="462" priority="391" stopIfTrue="1">
      <formula>$AM8=5</formula>
    </cfRule>
    <cfRule type="expression" dxfId="461" priority="392" stopIfTrue="1">
      <formula>$AM8=1</formula>
    </cfRule>
  </conditionalFormatting>
  <conditionalFormatting sqref="Y8">
    <cfRule type="cellIs" dxfId="460" priority="385" operator="lessThan">
      <formula>$Y9</formula>
    </cfRule>
  </conditionalFormatting>
  <conditionalFormatting sqref="T9:V9">
    <cfRule type="expression" dxfId="459" priority="378" stopIfTrue="1">
      <formula>$AL9=7</formula>
    </cfRule>
    <cfRule type="expression" dxfId="458" priority="379" stopIfTrue="1">
      <formula>$AL9=6</formula>
    </cfRule>
    <cfRule type="expression" dxfId="457" priority="380" stopIfTrue="1">
      <formula>$AL9=3</formula>
    </cfRule>
    <cfRule type="expression" dxfId="456" priority="381" stopIfTrue="1">
      <formula>$AL9=4</formula>
    </cfRule>
    <cfRule type="expression" dxfId="455" priority="382" stopIfTrue="1">
      <formula>$AL9=2</formula>
    </cfRule>
    <cfRule type="expression" dxfId="454" priority="383" stopIfTrue="1">
      <formula>$AL9=5</formula>
    </cfRule>
    <cfRule type="expression" dxfId="453" priority="384" stopIfTrue="1">
      <formula>$AL9=1</formula>
    </cfRule>
  </conditionalFormatting>
  <conditionalFormatting sqref="V9">
    <cfRule type="cellIs" dxfId="452" priority="377" operator="lessThan">
      <formula>$V8</formula>
    </cfRule>
  </conditionalFormatting>
  <conditionalFormatting sqref="W9:Y9">
    <cfRule type="expression" dxfId="451" priority="370" stopIfTrue="1">
      <formula>$AM9=7</formula>
    </cfRule>
    <cfRule type="expression" dxfId="450" priority="371" stopIfTrue="1">
      <formula>$AM9=6</formula>
    </cfRule>
    <cfRule type="expression" dxfId="449" priority="372" stopIfTrue="1">
      <formula>$AM9=3</formula>
    </cfRule>
    <cfRule type="expression" dxfId="448" priority="373" stopIfTrue="1">
      <formula>$AM9=4</formula>
    </cfRule>
    <cfRule type="expression" dxfId="447" priority="374" stopIfTrue="1">
      <formula>$AM9=2</formula>
    </cfRule>
    <cfRule type="expression" dxfId="446" priority="375" stopIfTrue="1">
      <formula>$AM9=5</formula>
    </cfRule>
    <cfRule type="expression" dxfId="445" priority="376" stopIfTrue="1">
      <formula>$AM9=1</formula>
    </cfRule>
  </conditionalFormatting>
  <conditionalFormatting sqref="Y9">
    <cfRule type="cellIs" dxfId="444" priority="369" operator="lessThan">
      <formula>$Y8</formula>
    </cfRule>
  </conditionalFormatting>
  <conditionalFormatting sqref="Z8:AB8">
    <cfRule type="expression" dxfId="443" priority="361" stopIfTrue="1">
      <formula>AND(OR($AC8=2,$AC9=2),$AC8+$AC9=2)</formula>
    </cfRule>
    <cfRule type="expression" dxfId="442" priority="362" stopIfTrue="1">
      <formula>$AN8=7</formula>
    </cfRule>
    <cfRule type="expression" dxfId="441" priority="363" stopIfTrue="1">
      <formula>$AN8=6</formula>
    </cfRule>
    <cfRule type="expression" dxfId="440" priority="364" stopIfTrue="1">
      <formula>$AN8=3</formula>
    </cfRule>
    <cfRule type="expression" dxfId="439" priority="365" stopIfTrue="1">
      <formula>$AN8=4</formula>
    </cfRule>
    <cfRule type="expression" dxfId="438" priority="366" stopIfTrue="1">
      <formula>$AN8=2</formula>
    </cfRule>
    <cfRule type="expression" dxfId="437" priority="367" stopIfTrue="1">
      <formula>$AN8=5</formula>
    </cfRule>
    <cfRule type="expression" dxfId="436" priority="368" stopIfTrue="1">
      <formula>$AN8=1</formula>
    </cfRule>
  </conditionalFormatting>
  <conditionalFormatting sqref="AB8">
    <cfRule type="cellIs" dxfId="435" priority="360" operator="lessThan">
      <formula>$AB9</formula>
    </cfRule>
  </conditionalFormatting>
  <conditionalFormatting sqref="Z9:AB9">
    <cfRule type="expression" dxfId="434" priority="352" stopIfTrue="1">
      <formula>AND(OR($AC8=2,$AC9=2),$AC8+$AC9=2)</formula>
    </cfRule>
    <cfRule type="expression" dxfId="433" priority="353" stopIfTrue="1">
      <formula>$AN9=7</formula>
    </cfRule>
    <cfRule type="expression" dxfId="432" priority="354" stopIfTrue="1">
      <formula>$AN9=6</formula>
    </cfRule>
    <cfRule type="expression" dxfId="431" priority="355" stopIfTrue="1">
      <formula>$AN9=3</formula>
    </cfRule>
    <cfRule type="expression" dxfId="430" priority="356" stopIfTrue="1">
      <formula>$AN9=4</formula>
    </cfRule>
    <cfRule type="expression" dxfId="429" priority="357" stopIfTrue="1">
      <formula>$AN9=2</formula>
    </cfRule>
    <cfRule type="expression" dxfId="428" priority="358" stopIfTrue="1">
      <formula>$AN9=5</formula>
    </cfRule>
    <cfRule type="expression" dxfId="427" priority="359" stopIfTrue="1">
      <formula>$AN9=1</formula>
    </cfRule>
  </conditionalFormatting>
  <conditionalFormatting sqref="AB9">
    <cfRule type="cellIs" dxfId="426" priority="351" operator="lessThan">
      <formula>$AB8</formula>
    </cfRule>
  </conditionalFormatting>
  <conditionalFormatting sqref="T12:V12">
    <cfRule type="expression" dxfId="425" priority="344" stopIfTrue="1">
      <formula>$AL12=7</formula>
    </cfRule>
    <cfRule type="expression" dxfId="424" priority="345" stopIfTrue="1">
      <formula>$AL12=6</formula>
    </cfRule>
    <cfRule type="expression" dxfId="423" priority="346" stopIfTrue="1">
      <formula>$AL12=3</formula>
    </cfRule>
    <cfRule type="expression" dxfId="422" priority="347" stopIfTrue="1">
      <formula>$AL12=4</formula>
    </cfRule>
    <cfRule type="expression" dxfId="421" priority="348" stopIfTrue="1">
      <formula>$AL12=2</formula>
    </cfRule>
    <cfRule type="expression" dxfId="420" priority="349" stopIfTrue="1">
      <formula>$AL12=5</formula>
    </cfRule>
    <cfRule type="expression" dxfId="419" priority="350" stopIfTrue="1">
      <formula>$AL12=1</formula>
    </cfRule>
  </conditionalFormatting>
  <conditionalFormatting sqref="V12">
    <cfRule type="cellIs" dxfId="418" priority="343" operator="lessThan">
      <formula>$V13</formula>
    </cfRule>
  </conditionalFormatting>
  <conditionalFormatting sqref="W12:Y12">
    <cfRule type="expression" dxfId="417" priority="336" stopIfTrue="1">
      <formula>$AM12=7</formula>
    </cfRule>
    <cfRule type="expression" dxfId="416" priority="337" stopIfTrue="1">
      <formula>$AM12=6</formula>
    </cfRule>
    <cfRule type="expression" dxfId="415" priority="338" stopIfTrue="1">
      <formula>$AM12=3</formula>
    </cfRule>
    <cfRule type="expression" dxfId="414" priority="339" stopIfTrue="1">
      <formula>$AM12=4</formula>
    </cfRule>
    <cfRule type="expression" dxfId="413" priority="340" stopIfTrue="1">
      <formula>$AM12=2</formula>
    </cfRule>
    <cfRule type="expression" dxfId="412" priority="341" stopIfTrue="1">
      <formula>$AM12=5</formula>
    </cfRule>
    <cfRule type="expression" dxfId="411" priority="342" stopIfTrue="1">
      <formula>$AM12=1</formula>
    </cfRule>
  </conditionalFormatting>
  <conditionalFormatting sqref="Y12">
    <cfRule type="cellIs" dxfId="410" priority="335" operator="lessThan">
      <formula>$Y13</formula>
    </cfRule>
  </conditionalFormatting>
  <conditionalFormatting sqref="T13:V13">
    <cfRule type="expression" dxfId="409" priority="328" stopIfTrue="1">
      <formula>$AL13=7</formula>
    </cfRule>
    <cfRule type="expression" dxfId="408" priority="329" stopIfTrue="1">
      <formula>$AL13=6</formula>
    </cfRule>
    <cfRule type="expression" dxfId="407" priority="330" stopIfTrue="1">
      <formula>$AL13=3</formula>
    </cfRule>
    <cfRule type="expression" dxfId="406" priority="331" stopIfTrue="1">
      <formula>$AL13=4</formula>
    </cfRule>
    <cfRule type="expression" dxfId="405" priority="332" stopIfTrue="1">
      <formula>$AL13=2</formula>
    </cfRule>
    <cfRule type="expression" dxfId="404" priority="333" stopIfTrue="1">
      <formula>$AL13=5</formula>
    </cfRule>
    <cfRule type="expression" dxfId="403" priority="334" stopIfTrue="1">
      <formula>$AL13=1</formula>
    </cfRule>
  </conditionalFormatting>
  <conditionalFormatting sqref="V13">
    <cfRule type="cellIs" dxfId="402" priority="327" operator="lessThan">
      <formula>$V12</formula>
    </cfRule>
  </conditionalFormatting>
  <conditionalFormatting sqref="W13:Y13">
    <cfRule type="expression" dxfId="401" priority="320" stopIfTrue="1">
      <formula>$AM13=7</formula>
    </cfRule>
    <cfRule type="expression" dxfId="400" priority="321" stopIfTrue="1">
      <formula>$AM13=6</formula>
    </cfRule>
    <cfRule type="expression" dxfId="399" priority="322" stopIfTrue="1">
      <formula>$AM13=3</formula>
    </cfRule>
    <cfRule type="expression" dxfId="398" priority="323" stopIfTrue="1">
      <formula>$AM13=4</formula>
    </cfRule>
    <cfRule type="expression" dxfId="397" priority="324" stopIfTrue="1">
      <formula>$AM13=2</formula>
    </cfRule>
    <cfRule type="expression" dxfId="396" priority="325" stopIfTrue="1">
      <formula>$AM13=5</formula>
    </cfRule>
    <cfRule type="expression" dxfId="395" priority="326" stopIfTrue="1">
      <formula>$AM13=1</formula>
    </cfRule>
  </conditionalFormatting>
  <conditionalFormatting sqref="Y13">
    <cfRule type="cellIs" dxfId="394" priority="319" operator="lessThan">
      <formula>$Y12</formula>
    </cfRule>
  </conditionalFormatting>
  <conditionalFormatting sqref="Z12:AB12">
    <cfRule type="expression" dxfId="393" priority="311" stopIfTrue="1">
      <formula>AND(OR($AC12=2,$AC13=2),$AC12+$AC13=2)</formula>
    </cfRule>
    <cfRule type="expression" dxfId="392" priority="312" stopIfTrue="1">
      <formula>$AN12=7</formula>
    </cfRule>
    <cfRule type="expression" dxfId="391" priority="313" stopIfTrue="1">
      <formula>$AN12=6</formula>
    </cfRule>
    <cfRule type="expression" dxfId="390" priority="314" stopIfTrue="1">
      <formula>$AN12=3</formula>
    </cfRule>
    <cfRule type="expression" dxfId="389" priority="315" stopIfTrue="1">
      <formula>$AN12=4</formula>
    </cfRule>
    <cfRule type="expression" dxfId="388" priority="316" stopIfTrue="1">
      <formula>$AN12=2</formula>
    </cfRule>
    <cfRule type="expression" dxfId="387" priority="317" stopIfTrue="1">
      <formula>$AN12=5</formula>
    </cfRule>
    <cfRule type="expression" dxfId="386" priority="318" stopIfTrue="1">
      <formula>$AN12=1</formula>
    </cfRule>
  </conditionalFormatting>
  <conditionalFormatting sqref="AB12">
    <cfRule type="cellIs" dxfId="385" priority="310" operator="lessThan">
      <formula>$AB13</formula>
    </cfRule>
  </conditionalFormatting>
  <conditionalFormatting sqref="Z13:AB13">
    <cfRule type="expression" dxfId="384" priority="302" stopIfTrue="1">
      <formula>AND(OR($AC12=2,$AC13=2),$AC12+$AC13=2)</formula>
    </cfRule>
    <cfRule type="expression" dxfId="383" priority="303" stopIfTrue="1">
      <formula>$AN13=7</formula>
    </cfRule>
    <cfRule type="expression" dxfId="382" priority="304" stopIfTrue="1">
      <formula>$AN13=6</formula>
    </cfRule>
    <cfRule type="expression" dxfId="381" priority="305" stopIfTrue="1">
      <formula>$AN13=3</formula>
    </cfRule>
    <cfRule type="expression" dxfId="380" priority="306" stopIfTrue="1">
      <formula>$AN13=4</formula>
    </cfRule>
    <cfRule type="expression" dxfId="379" priority="307" stopIfTrue="1">
      <formula>$AN13=2</formula>
    </cfRule>
    <cfRule type="expression" dxfId="378" priority="308" stopIfTrue="1">
      <formula>$AN13=5</formula>
    </cfRule>
    <cfRule type="expression" dxfId="377" priority="309" stopIfTrue="1">
      <formula>$AN13=1</formula>
    </cfRule>
  </conditionalFormatting>
  <conditionalFormatting sqref="AB13">
    <cfRule type="cellIs" dxfId="376" priority="301" operator="lessThan">
      <formula>$AB12</formula>
    </cfRule>
  </conditionalFormatting>
  <conditionalFormatting sqref="T16:V16">
    <cfRule type="expression" dxfId="375" priority="294" stopIfTrue="1">
      <formula>$AL16=7</formula>
    </cfRule>
    <cfRule type="expression" dxfId="374" priority="295" stopIfTrue="1">
      <formula>$AL16=6</formula>
    </cfRule>
    <cfRule type="expression" dxfId="373" priority="296" stopIfTrue="1">
      <formula>$AL16=3</formula>
    </cfRule>
    <cfRule type="expression" dxfId="372" priority="297" stopIfTrue="1">
      <formula>$AL16=4</formula>
    </cfRule>
    <cfRule type="expression" dxfId="371" priority="298" stopIfTrue="1">
      <formula>$AL16=2</formula>
    </cfRule>
    <cfRule type="expression" dxfId="370" priority="299" stopIfTrue="1">
      <formula>$AL16=5</formula>
    </cfRule>
    <cfRule type="expression" dxfId="369" priority="300" stopIfTrue="1">
      <formula>$AL16=1</formula>
    </cfRule>
  </conditionalFormatting>
  <conditionalFormatting sqref="V16">
    <cfRule type="cellIs" dxfId="368" priority="293" operator="lessThan">
      <formula>$V17</formula>
    </cfRule>
  </conditionalFormatting>
  <conditionalFormatting sqref="W16:Y16">
    <cfRule type="expression" dxfId="367" priority="286" stopIfTrue="1">
      <formula>$AM16=7</formula>
    </cfRule>
    <cfRule type="expression" dxfId="366" priority="287" stopIfTrue="1">
      <formula>$AM16=6</formula>
    </cfRule>
    <cfRule type="expression" dxfId="365" priority="288" stopIfTrue="1">
      <formula>$AM16=3</formula>
    </cfRule>
    <cfRule type="expression" dxfId="364" priority="289" stopIfTrue="1">
      <formula>$AM16=4</formula>
    </cfRule>
    <cfRule type="expression" dxfId="363" priority="290" stopIfTrue="1">
      <formula>$AM16=2</formula>
    </cfRule>
    <cfRule type="expression" dxfId="362" priority="291" stopIfTrue="1">
      <formula>$AM16=5</formula>
    </cfRule>
    <cfRule type="expression" dxfId="361" priority="292" stopIfTrue="1">
      <formula>$AM16=1</formula>
    </cfRule>
  </conditionalFormatting>
  <conditionalFormatting sqref="Y16">
    <cfRule type="cellIs" dxfId="360" priority="285" operator="lessThan">
      <formula>$Y17</formula>
    </cfRule>
  </conditionalFormatting>
  <conditionalFormatting sqref="T17:V17">
    <cfRule type="expression" dxfId="359" priority="278" stopIfTrue="1">
      <formula>$AL17=7</formula>
    </cfRule>
    <cfRule type="expression" dxfId="358" priority="279" stopIfTrue="1">
      <formula>$AL17=6</formula>
    </cfRule>
    <cfRule type="expression" dxfId="357" priority="280" stopIfTrue="1">
      <formula>$AL17=3</formula>
    </cfRule>
    <cfRule type="expression" dxfId="356" priority="281" stopIfTrue="1">
      <formula>$AL17=4</formula>
    </cfRule>
    <cfRule type="expression" dxfId="355" priority="282" stopIfTrue="1">
      <formula>$AL17=2</formula>
    </cfRule>
    <cfRule type="expression" dxfId="354" priority="283" stopIfTrue="1">
      <formula>$AL17=5</formula>
    </cfRule>
    <cfRule type="expression" dxfId="353" priority="284" stopIfTrue="1">
      <formula>$AL17=1</formula>
    </cfRule>
  </conditionalFormatting>
  <conditionalFormatting sqref="V17">
    <cfRule type="cellIs" dxfId="352" priority="277" operator="lessThan">
      <formula>$V16</formula>
    </cfRule>
  </conditionalFormatting>
  <conditionalFormatting sqref="W17:Y17">
    <cfRule type="expression" dxfId="351" priority="270" stopIfTrue="1">
      <formula>$AM17=7</formula>
    </cfRule>
    <cfRule type="expression" dxfId="350" priority="271" stopIfTrue="1">
      <formula>$AM17=6</formula>
    </cfRule>
    <cfRule type="expression" dxfId="349" priority="272" stopIfTrue="1">
      <formula>$AM17=3</formula>
    </cfRule>
    <cfRule type="expression" dxfId="348" priority="273" stopIfTrue="1">
      <formula>$AM17=4</formula>
    </cfRule>
    <cfRule type="expression" dxfId="347" priority="274" stopIfTrue="1">
      <formula>$AM17=2</formula>
    </cfRule>
    <cfRule type="expression" dxfId="346" priority="275" stopIfTrue="1">
      <formula>$AM17=5</formula>
    </cfRule>
    <cfRule type="expression" dxfId="345" priority="276" stopIfTrue="1">
      <formula>$AM17=1</formula>
    </cfRule>
  </conditionalFormatting>
  <conditionalFormatting sqref="Y17">
    <cfRule type="cellIs" dxfId="344" priority="269" operator="lessThan">
      <formula>$Y16</formula>
    </cfRule>
  </conditionalFormatting>
  <conditionalFormatting sqref="Z16:AB16">
    <cfRule type="expression" dxfId="343" priority="261" stopIfTrue="1">
      <formula>AND(OR($AC16=2,$AC17=2),$AC16+$AC17=2)</formula>
    </cfRule>
    <cfRule type="expression" dxfId="342" priority="262" stopIfTrue="1">
      <formula>$AN16=7</formula>
    </cfRule>
    <cfRule type="expression" dxfId="341" priority="263" stopIfTrue="1">
      <formula>$AN16=6</formula>
    </cfRule>
    <cfRule type="expression" dxfId="340" priority="264" stopIfTrue="1">
      <formula>$AN16=3</formula>
    </cfRule>
    <cfRule type="expression" dxfId="339" priority="265" stopIfTrue="1">
      <formula>$AN16=4</formula>
    </cfRule>
    <cfRule type="expression" dxfId="338" priority="266" stopIfTrue="1">
      <formula>$AN16=2</formula>
    </cfRule>
    <cfRule type="expression" dxfId="337" priority="267" stopIfTrue="1">
      <formula>$AN16=5</formula>
    </cfRule>
    <cfRule type="expression" dxfId="336" priority="268" stopIfTrue="1">
      <formula>$AN16=1</formula>
    </cfRule>
  </conditionalFormatting>
  <conditionalFormatting sqref="AB16">
    <cfRule type="cellIs" dxfId="335" priority="260" operator="lessThan">
      <formula>$AB17</formula>
    </cfRule>
  </conditionalFormatting>
  <conditionalFormatting sqref="Z17:AB17">
    <cfRule type="expression" dxfId="334" priority="252" stopIfTrue="1">
      <formula>AND(OR($AC16=2,$AC17=2),$AC16+$AC17=2)</formula>
    </cfRule>
    <cfRule type="expression" dxfId="333" priority="253" stopIfTrue="1">
      <formula>$AN17=7</formula>
    </cfRule>
    <cfRule type="expression" dxfId="332" priority="254" stopIfTrue="1">
      <formula>$AN17=6</formula>
    </cfRule>
    <cfRule type="expression" dxfId="331" priority="255" stopIfTrue="1">
      <formula>$AN17=3</formula>
    </cfRule>
    <cfRule type="expression" dxfId="330" priority="256" stopIfTrue="1">
      <formula>$AN17=4</formula>
    </cfRule>
    <cfRule type="expression" dxfId="329" priority="257" stopIfTrue="1">
      <formula>$AN17=2</formula>
    </cfRule>
    <cfRule type="expression" dxfId="328" priority="258" stopIfTrue="1">
      <formula>$AN17=5</formula>
    </cfRule>
    <cfRule type="expression" dxfId="327" priority="259" stopIfTrue="1">
      <formula>$AN17=1</formula>
    </cfRule>
  </conditionalFormatting>
  <conditionalFormatting sqref="AB17">
    <cfRule type="cellIs" dxfId="326" priority="251" operator="lessThan">
      <formula>$AB16</formula>
    </cfRule>
  </conditionalFormatting>
  <conditionalFormatting sqref="T20:V20">
    <cfRule type="expression" dxfId="325" priority="244" stopIfTrue="1">
      <formula>$AL20=7</formula>
    </cfRule>
    <cfRule type="expression" dxfId="324" priority="245" stopIfTrue="1">
      <formula>$AL20=6</formula>
    </cfRule>
    <cfRule type="expression" dxfId="323" priority="246" stopIfTrue="1">
      <formula>$AL20=3</formula>
    </cfRule>
    <cfRule type="expression" dxfId="322" priority="247" stopIfTrue="1">
      <formula>$AL20=4</formula>
    </cfRule>
    <cfRule type="expression" dxfId="321" priority="248" stopIfTrue="1">
      <formula>$AL20=2</formula>
    </cfRule>
    <cfRule type="expression" dxfId="320" priority="249" stopIfTrue="1">
      <formula>$AL20=5</formula>
    </cfRule>
    <cfRule type="expression" dxfId="319" priority="250" stopIfTrue="1">
      <formula>$AL20=1</formula>
    </cfRule>
  </conditionalFormatting>
  <conditionalFormatting sqref="V20">
    <cfRule type="cellIs" dxfId="318" priority="243" operator="lessThan">
      <formula>$V21</formula>
    </cfRule>
  </conditionalFormatting>
  <conditionalFormatting sqref="W20:Y20">
    <cfRule type="expression" dxfId="317" priority="236" stopIfTrue="1">
      <formula>$AM20=7</formula>
    </cfRule>
    <cfRule type="expression" dxfId="316" priority="237" stopIfTrue="1">
      <formula>$AM20=6</formula>
    </cfRule>
    <cfRule type="expression" dxfId="315" priority="238" stopIfTrue="1">
      <formula>$AM20=3</formula>
    </cfRule>
    <cfRule type="expression" dxfId="314" priority="239" stopIfTrue="1">
      <formula>$AM20=4</formula>
    </cfRule>
    <cfRule type="expression" dxfId="313" priority="240" stopIfTrue="1">
      <formula>$AM20=2</formula>
    </cfRule>
    <cfRule type="expression" dxfId="312" priority="241" stopIfTrue="1">
      <formula>$AM20=5</formula>
    </cfRule>
    <cfRule type="expression" dxfId="311" priority="242" stopIfTrue="1">
      <formula>$AM20=1</formula>
    </cfRule>
  </conditionalFormatting>
  <conditionalFormatting sqref="Y20">
    <cfRule type="cellIs" dxfId="310" priority="235" operator="lessThan">
      <formula>$Y21</formula>
    </cfRule>
  </conditionalFormatting>
  <conditionalFormatting sqref="T21:V21">
    <cfRule type="expression" dxfId="309" priority="228" stopIfTrue="1">
      <formula>$AL21=7</formula>
    </cfRule>
    <cfRule type="expression" dxfId="308" priority="229" stopIfTrue="1">
      <formula>$AL21=6</formula>
    </cfRule>
    <cfRule type="expression" dxfId="307" priority="230" stopIfTrue="1">
      <formula>$AL21=3</formula>
    </cfRule>
    <cfRule type="expression" dxfId="306" priority="231" stopIfTrue="1">
      <formula>$AL21=4</formula>
    </cfRule>
    <cfRule type="expression" dxfId="305" priority="232" stopIfTrue="1">
      <formula>$AL21=2</formula>
    </cfRule>
    <cfRule type="expression" dxfId="304" priority="233" stopIfTrue="1">
      <formula>$AL21=5</formula>
    </cfRule>
    <cfRule type="expression" dxfId="303" priority="234" stopIfTrue="1">
      <formula>$AL21=1</formula>
    </cfRule>
  </conditionalFormatting>
  <conditionalFormatting sqref="V21">
    <cfRule type="cellIs" dxfId="302" priority="227" operator="lessThan">
      <formula>$V20</formula>
    </cfRule>
  </conditionalFormatting>
  <conditionalFormatting sqref="W21:Y21">
    <cfRule type="expression" dxfId="301" priority="220" stopIfTrue="1">
      <formula>$AM21=7</formula>
    </cfRule>
    <cfRule type="expression" dxfId="300" priority="221" stopIfTrue="1">
      <formula>$AM21=6</formula>
    </cfRule>
    <cfRule type="expression" dxfId="299" priority="222" stopIfTrue="1">
      <formula>$AM21=3</formula>
    </cfRule>
    <cfRule type="expression" dxfId="298" priority="223" stopIfTrue="1">
      <formula>$AM21=4</formula>
    </cfRule>
    <cfRule type="expression" dxfId="297" priority="224" stopIfTrue="1">
      <formula>$AM21=2</formula>
    </cfRule>
    <cfRule type="expression" dxfId="296" priority="225" stopIfTrue="1">
      <formula>$AM21=5</formula>
    </cfRule>
    <cfRule type="expression" dxfId="295" priority="226" stopIfTrue="1">
      <formula>$AM21=1</formula>
    </cfRule>
  </conditionalFormatting>
  <conditionalFormatting sqref="Y21">
    <cfRule type="cellIs" dxfId="294" priority="219" operator="lessThan">
      <formula>$Y20</formula>
    </cfRule>
  </conditionalFormatting>
  <conditionalFormatting sqref="Z20:AB20">
    <cfRule type="expression" dxfId="293" priority="211" stopIfTrue="1">
      <formula>AND(OR($AC20=2,$AC21=2),$AC20+$AC21=2)</formula>
    </cfRule>
    <cfRule type="expression" dxfId="292" priority="212" stopIfTrue="1">
      <formula>$AN20=7</formula>
    </cfRule>
    <cfRule type="expression" dxfId="291" priority="213" stopIfTrue="1">
      <formula>$AN20=6</formula>
    </cfRule>
    <cfRule type="expression" dxfId="290" priority="214" stopIfTrue="1">
      <formula>$AN20=3</formula>
    </cfRule>
    <cfRule type="expression" dxfId="289" priority="215" stopIfTrue="1">
      <formula>$AN20=4</formula>
    </cfRule>
    <cfRule type="expression" dxfId="288" priority="216" stopIfTrue="1">
      <formula>$AN20=2</formula>
    </cfRule>
    <cfRule type="expression" dxfId="287" priority="217" stopIfTrue="1">
      <formula>$AN20=5</formula>
    </cfRule>
    <cfRule type="expression" dxfId="286" priority="218" stopIfTrue="1">
      <formula>$AN20=1</formula>
    </cfRule>
  </conditionalFormatting>
  <conditionalFormatting sqref="AB20">
    <cfRule type="cellIs" dxfId="285" priority="210" operator="lessThan">
      <formula>$AB21</formula>
    </cfRule>
  </conditionalFormatting>
  <conditionalFormatting sqref="Z21:AB21">
    <cfRule type="expression" dxfId="284" priority="202" stopIfTrue="1">
      <formula>AND(OR($AC20=2,$AC21=2),$AC20+$AC21=2)</formula>
    </cfRule>
    <cfRule type="expression" dxfId="283" priority="203" stopIfTrue="1">
      <formula>$AN21=7</formula>
    </cfRule>
    <cfRule type="expression" dxfId="282" priority="204" stopIfTrue="1">
      <formula>$AN21=6</formula>
    </cfRule>
    <cfRule type="expression" dxfId="281" priority="205" stopIfTrue="1">
      <formula>$AN21=3</formula>
    </cfRule>
    <cfRule type="expression" dxfId="280" priority="206" stopIfTrue="1">
      <formula>$AN21=4</formula>
    </cfRule>
    <cfRule type="expression" dxfId="279" priority="207" stopIfTrue="1">
      <formula>$AN21=2</formula>
    </cfRule>
    <cfRule type="expression" dxfId="278" priority="208" stopIfTrue="1">
      <formula>$AN21=5</formula>
    </cfRule>
    <cfRule type="expression" dxfId="277" priority="209" stopIfTrue="1">
      <formula>$AN21=1</formula>
    </cfRule>
  </conditionalFormatting>
  <conditionalFormatting sqref="AB21">
    <cfRule type="cellIs" dxfId="276" priority="201" operator="lessThan">
      <formula>$AB20</formula>
    </cfRule>
  </conditionalFormatting>
  <conditionalFormatting sqref="T27:V27">
    <cfRule type="expression" dxfId="275" priority="194" stopIfTrue="1">
      <formula>$AL27=7</formula>
    </cfRule>
    <cfRule type="expression" dxfId="274" priority="195" stopIfTrue="1">
      <formula>$AL27=6</formula>
    </cfRule>
    <cfRule type="expression" dxfId="273" priority="196" stopIfTrue="1">
      <formula>$AL27=3</formula>
    </cfRule>
    <cfRule type="expression" dxfId="272" priority="197" stopIfTrue="1">
      <formula>$AL27=4</formula>
    </cfRule>
    <cfRule type="expression" dxfId="271" priority="198" stopIfTrue="1">
      <formula>$AL27=2</formula>
    </cfRule>
    <cfRule type="expression" dxfId="270" priority="199" stopIfTrue="1">
      <formula>$AL27=5</formula>
    </cfRule>
    <cfRule type="expression" dxfId="269" priority="200" stopIfTrue="1">
      <formula>$AL27=1</formula>
    </cfRule>
  </conditionalFormatting>
  <conditionalFormatting sqref="V27">
    <cfRule type="cellIs" dxfId="268" priority="193" operator="lessThan">
      <formula>$V28</formula>
    </cfRule>
  </conditionalFormatting>
  <conditionalFormatting sqref="W27:Y27">
    <cfRule type="expression" dxfId="267" priority="186" stopIfTrue="1">
      <formula>$AM27=7</formula>
    </cfRule>
    <cfRule type="expression" dxfId="266" priority="187" stopIfTrue="1">
      <formula>$AM27=6</formula>
    </cfRule>
    <cfRule type="expression" dxfId="265" priority="188" stopIfTrue="1">
      <formula>$AM27=3</formula>
    </cfRule>
    <cfRule type="expression" dxfId="264" priority="189" stopIfTrue="1">
      <formula>$AM27=4</formula>
    </cfRule>
    <cfRule type="expression" dxfId="263" priority="190" stopIfTrue="1">
      <formula>$AM27=2</formula>
    </cfRule>
    <cfRule type="expression" dxfId="262" priority="191" stopIfTrue="1">
      <formula>$AM27=5</formula>
    </cfRule>
    <cfRule type="expression" dxfId="261" priority="192" stopIfTrue="1">
      <formula>$AM27=1</formula>
    </cfRule>
  </conditionalFormatting>
  <conditionalFormatting sqref="Y27">
    <cfRule type="cellIs" dxfId="260" priority="185" operator="lessThan">
      <formula>$Y28</formula>
    </cfRule>
  </conditionalFormatting>
  <conditionalFormatting sqref="T28:V28">
    <cfRule type="expression" dxfId="259" priority="178" stopIfTrue="1">
      <formula>$AL28=7</formula>
    </cfRule>
    <cfRule type="expression" dxfId="258" priority="179" stopIfTrue="1">
      <formula>$AL28=6</formula>
    </cfRule>
    <cfRule type="expression" dxfId="257" priority="180" stopIfTrue="1">
      <formula>$AL28=3</formula>
    </cfRule>
    <cfRule type="expression" dxfId="256" priority="181" stopIfTrue="1">
      <formula>$AL28=4</formula>
    </cfRule>
    <cfRule type="expression" dxfId="255" priority="182" stopIfTrue="1">
      <formula>$AL28=2</formula>
    </cfRule>
    <cfRule type="expression" dxfId="254" priority="183" stopIfTrue="1">
      <formula>$AL28=5</formula>
    </cfRule>
    <cfRule type="expression" dxfId="253" priority="184" stopIfTrue="1">
      <formula>$AL28=1</formula>
    </cfRule>
  </conditionalFormatting>
  <conditionalFormatting sqref="V28">
    <cfRule type="cellIs" dxfId="252" priority="177" operator="lessThan">
      <formula>$V27</formula>
    </cfRule>
  </conditionalFormatting>
  <conditionalFormatting sqref="W28:Y28">
    <cfRule type="expression" dxfId="251" priority="170" stopIfTrue="1">
      <formula>$AM28=7</formula>
    </cfRule>
    <cfRule type="expression" dxfId="250" priority="171" stopIfTrue="1">
      <formula>$AM28=6</formula>
    </cfRule>
    <cfRule type="expression" dxfId="249" priority="172" stopIfTrue="1">
      <formula>$AM28=3</formula>
    </cfRule>
    <cfRule type="expression" dxfId="248" priority="173" stopIfTrue="1">
      <formula>$AM28=4</formula>
    </cfRule>
    <cfRule type="expression" dxfId="247" priority="174" stopIfTrue="1">
      <formula>$AM28=2</formula>
    </cfRule>
    <cfRule type="expression" dxfId="246" priority="175" stopIfTrue="1">
      <formula>$AM28=5</formula>
    </cfRule>
    <cfRule type="expression" dxfId="245" priority="176" stopIfTrue="1">
      <formula>$AM28=1</formula>
    </cfRule>
  </conditionalFormatting>
  <conditionalFormatting sqref="Y28">
    <cfRule type="cellIs" dxfId="244" priority="169" operator="lessThan">
      <formula>$Y27</formula>
    </cfRule>
  </conditionalFormatting>
  <conditionalFormatting sqref="Z27:AB27">
    <cfRule type="expression" dxfId="243" priority="161" stopIfTrue="1">
      <formula>AND(OR($AC27=2,$AC28=2),$AC27+$AC28=2)</formula>
    </cfRule>
    <cfRule type="expression" dxfId="242" priority="162" stopIfTrue="1">
      <formula>$AN27=7</formula>
    </cfRule>
    <cfRule type="expression" dxfId="241" priority="163" stopIfTrue="1">
      <formula>$AN27=6</formula>
    </cfRule>
    <cfRule type="expression" dxfId="240" priority="164" stopIfTrue="1">
      <formula>$AN27=3</formula>
    </cfRule>
    <cfRule type="expression" dxfId="239" priority="165" stopIfTrue="1">
      <formula>$AN27=4</formula>
    </cfRule>
    <cfRule type="expression" dxfId="238" priority="166" stopIfTrue="1">
      <formula>$AN27=2</formula>
    </cfRule>
    <cfRule type="expression" dxfId="237" priority="167" stopIfTrue="1">
      <formula>$AN27=5</formula>
    </cfRule>
    <cfRule type="expression" dxfId="236" priority="168" stopIfTrue="1">
      <formula>$AN27=1</formula>
    </cfRule>
  </conditionalFormatting>
  <conditionalFormatting sqref="AB27">
    <cfRule type="cellIs" dxfId="235" priority="160" operator="lessThan">
      <formula>$AB28</formula>
    </cfRule>
  </conditionalFormatting>
  <conditionalFormatting sqref="Z28:AB28">
    <cfRule type="expression" dxfId="234" priority="152" stopIfTrue="1">
      <formula>AND(OR($AC27=2,$AC28=2),$AC27+$AC28=2)</formula>
    </cfRule>
    <cfRule type="expression" dxfId="233" priority="153" stopIfTrue="1">
      <formula>$AN28=7</formula>
    </cfRule>
    <cfRule type="expression" dxfId="232" priority="154" stopIfTrue="1">
      <formula>$AN28=6</formula>
    </cfRule>
    <cfRule type="expression" dxfId="231" priority="155" stopIfTrue="1">
      <formula>$AN28=3</formula>
    </cfRule>
    <cfRule type="expression" dxfId="230" priority="156" stopIfTrue="1">
      <formula>$AN28=4</formula>
    </cfRule>
    <cfRule type="expression" dxfId="229" priority="157" stopIfTrue="1">
      <formula>$AN28=2</formula>
    </cfRule>
    <cfRule type="expression" dxfId="228" priority="158" stopIfTrue="1">
      <formula>$AN28=5</formula>
    </cfRule>
    <cfRule type="expression" dxfId="227" priority="159" stopIfTrue="1">
      <formula>$AN28=1</formula>
    </cfRule>
  </conditionalFormatting>
  <conditionalFormatting sqref="AB28">
    <cfRule type="cellIs" dxfId="226" priority="151" operator="lessThan">
      <formula>$AB27</formula>
    </cfRule>
  </conditionalFormatting>
  <conditionalFormatting sqref="T31:V31">
    <cfRule type="expression" dxfId="225" priority="144" stopIfTrue="1">
      <formula>$AL31=7</formula>
    </cfRule>
    <cfRule type="expression" dxfId="224" priority="145" stopIfTrue="1">
      <formula>$AL31=6</formula>
    </cfRule>
    <cfRule type="expression" dxfId="223" priority="146" stopIfTrue="1">
      <formula>$AL31=3</formula>
    </cfRule>
    <cfRule type="expression" dxfId="222" priority="147" stopIfTrue="1">
      <formula>$AL31=4</formula>
    </cfRule>
    <cfRule type="expression" dxfId="221" priority="148" stopIfTrue="1">
      <formula>$AL31=2</formula>
    </cfRule>
    <cfRule type="expression" dxfId="220" priority="149" stopIfTrue="1">
      <formula>$AL31=5</formula>
    </cfRule>
    <cfRule type="expression" dxfId="219" priority="150" stopIfTrue="1">
      <formula>$AL31=1</formula>
    </cfRule>
  </conditionalFormatting>
  <conditionalFormatting sqref="V31">
    <cfRule type="cellIs" dxfId="218" priority="143" operator="lessThan">
      <formula>$V32</formula>
    </cfRule>
  </conditionalFormatting>
  <conditionalFormatting sqref="W31:Y31">
    <cfRule type="expression" dxfId="217" priority="136" stopIfTrue="1">
      <formula>$AM31=7</formula>
    </cfRule>
    <cfRule type="expression" dxfId="216" priority="137" stopIfTrue="1">
      <formula>$AM31=6</formula>
    </cfRule>
    <cfRule type="expression" dxfId="215" priority="138" stopIfTrue="1">
      <formula>$AM31=3</formula>
    </cfRule>
    <cfRule type="expression" dxfId="214" priority="139" stopIfTrue="1">
      <formula>$AM31=4</formula>
    </cfRule>
    <cfRule type="expression" dxfId="213" priority="140" stopIfTrue="1">
      <formula>$AM31=2</formula>
    </cfRule>
    <cfRule type="expression" dxfId="212" priority="141" stopIfTrue="1">
      <formula>$AM31=5</formula>
    </cfRule>
    <cfRule type="expression" dxfId="211" priority="142" stopIfTrue="1">
      <formula>$AM31=1</formula>
    </cfRule>
  </conditionalFormatting>
  <conditionalFormatting sqref="Y31">
    <cfRule type="cellIs" dxfId="210" priority="135" operator="lessThan">
      <formula>$Y32</formula>
    </cfRule>
  </conditionalFormatting>
  <conditionalFormatting sqref="T32:V32">
    <cfRule type="expression" dxfId="209" priority="128" stopIfTrue="1">
      <formula>$AL32=7</formula>
    </cfRule>
    <cfRule type="expression" dxfId="208" priority="129" stopIfTrue="1">
      <formula>$AL32=6</formula>
    </cfRule>
    <cfRule type="expression" dxfId="207" priority="130" stopIfTrue="1">
      <formula>$AL32=3</formula>
    </cfRule>
    <cfRule type="expression" dxfId="206" priority="131" stopIfTrue="1">
      <formula>$AL32=4</formula>
    </cfRule>
    <cfRule type="expression" dxfId="205" priority="132" stopIfTrue="1">
      <formula>$AL32=2</formula>
    </cfRule>
    <cfRule type="expression" dxfId="204" priority="133" stopIfTrue="1">
      <formula>$AL32=5</formula>
    </cfRule>
    <cfRule type="expression" dxfId="203" priority="134" stopIfTrue="1">
      <formula>$AL32=1</formula>
    </cfRule>
  </conditionalFormatting>
  <conditionalFormatting sqref="V32">
    <cfRule type="cellIs" dxfId="202" priority="127" operator="lessThan">
      <formula>$V31</formula>
    </cfRule>
  </conditionalFormatting>
  <conditionalFormatting sqref="W32:Y32">
    <cfRule type="expression" dxfId="201" priority="120" stopIfTrue="1">
      <formula>$AM32=7</formula>
    </cfRule>
    <cfRule type="expression" dxfId="200" priority="121" stopIfTrue="1">
      <formula>$AM32=6</formula>
    </cfRule>
    <cfRule type="expression" dxfId="199" priority="122" stopIfTrue="1">
      <formula>$AM32=3</formula>
    </cfRule>
    <cfRule type="expression" dxfId="198" priority="123" stopIfTrue="1">
      <formula>$AM32=4</formula>
    </cfRule>
    <cfRule type="expression" dxfId="197" priority="124" stopIfTrue="1">
      <formula>$AM32=2</formula>
    </cfRule>
    <cfRule type="expression" dxfId="196" priority="125" stopIfTrue="1">
      <formula>$AM32=5</formula>
    </cfRule>
    <cfRule type="expression" dxfId="195" priority="126" stopIfTrue="1">
      <formula>$AM32=1</formula>
    </cfRule>
  </conditionalFormatting>
  <conditionalFormatting sqref="Y32">
    <cfRule type="cellIs" dxfId="194" priority="119" operator="lessThan">
      <formula>$Y31</formula>
    </cfRule>
  </conditionalFormatting>
  <conditionalFormatting sqref="Z31:AB31">
    <cfRule type="expression" dxfId="193" priority="111" stopIfTrue="1">
      <formula>AND(OR($AC31=2,$AC32=2),$AC31+$AC32=2)</formula>
    </cfRule>
    <cfRule type="expression" dxfId="192" priority="112" stopIfTrue="1">
      <formula>$AN31=7</formula>
    </cfRule>
    <cfRule type="expression" dxfId="191" priority="113" stopIfTrue="1">
      <formula>$AN31=6</formula>
    </cfRule>
    <cfRule type="expression" dxfId="190" priority="114" stopIfTrue="1">
      <formula>$AN31=3</formula>
    </cfRule>
    <cfRule type="expression" dxfId="189" priority="115" stopIfTrue="1">
      <formula>$AN31=4</formula>
    </cfRule>
    <cfRule type="expression" dxfId="188" priority="116" stopIfTrue="1">
      <formula>$AN31=2</formula>
    </cfRule>
    <cfRule type="expression" dxfId="187" priority="117" stopIfTrue="1">
      <formula>$AN31=5</formula>
    </cfRule>
    <cfRule type="expression" dxfId="186" priority="118" stopIfTrue="1">
      <formula>$AN31=1</formula>
    </cfRule>
  </conditionalFormatting>
  <conditionalFormatting sqref="AB31">
    <cfRule type="cellIs" dxfId="185" priority="110" operator="lessThan">
      <formula>$AB32</formula>
    </cfRule>
  </conditionalFormatting>
  <conditionalFormatting sqref="Z32:AB32">
    <cfRule type="expression" dxfId="184" priority="102" stopIfTrue="1">
      <formula>AND(OR($AC31=2,$AC32=2),$AC31+$AC32=2)</formula>
    </cfRule>
    <cfRule type="expression" dxfId="183" priority="103" stopIfTrue="1">
      <formula>$AN32=7</formula>
    </cfRule>
    <cfRule type="expression" dxfId="182" priority="104" stopIfTrue="1">
      <formula>$AN32=6</formula>
    </cfRule>
    <cfRule type="expression" dxfId="181" priority="105" stopIfTrue="1">
      <formula>$AN32=3</formula>
    </cfRule>
    <cfRule type="expression" dxfId="180" priority="106" stopIfTrue="1">
      <formula>$AN32=4</formula>
    </cfRule>
    <cfRule type="expression" dxfId="179" priority="107" stopIfTrue="1">
      <formula>$AN32=2</formula>
    </cfRule>
    <cfRule type="expression" dxfId="178" priority="108" stopIfTrue="1">
      <formula>$AN32=5</formula>
    </cfRule>
    <cfRule type="expression" dxfId="177" priority="109" stopIfTrue="1">
      <formula>$AN32=1</formula>
    </cfRule>
  </conditionalFormatting>
  <conditionalFormatting sqref="AB32">
    <cfRule type="cellIs" dxfId="176" priority="101" operator="lessThan">
      <formula>$AB31</formula>
    </cfRule>
  </conditionalFormatting>
  <conditionalFormatting sqref="T39:V39">
    <cfRule type="expression" dxfId="175" priority="94" stopIfTrue="1">
      <formula>$AL39=7</formula>
    </cfRule>
    <cfRule type="expression" dxfId="174" priority="95" stopIfTrue="1">
      <formula>$AL39=6</formula>
    </cfRule>
    <cfRule type="expression" dxfId="173" priority="96" stopIfTrue="1">
      <formula>$AL39=3</formula>
    </cfRule>
    <cfRule type="expression" dxfId="172" priority="97" stopIfTrue="1">
      <formula>$AL39=4</formula>
    </cfRule>
    <cfRule type="expression" dxfId="171" priority="98" stopIfTrue="1">
      <formula>$AL39=2</formula>
    </cfRule>
    <cfRule type="expression" dxfId="170" priority="99" stopIfTrue="1">
      <formula>$AL39=5</formula>
    </cfRule>
    <cfRule type="expression" dxfId="169" priority="100" stopIfTrue="1">
      <formula>$AL39=1</formula>
    </cfRule>
  </conditionalFormatting>
  <conditionalFormatting sqref="V39">
    <cfRule type="cellIs" dxfId="168" priority="93" operator="lessThan">
      <formula>$V40</formula>
    </cfRule>
  </conditionalFormatting>
  <conditionalFormatting sqref="W39:Y39">
    <cfRule type="expression" dxfId="167" priority="86" stopIfTrue="1">
      <formula>$AM39=7</formula>
    </cfRule>
    <cfRule type="expression" dxfId="166" priority="87" stopIfTrue="1">
      <formula>$AM39=6</formula>
    </cfRule>
    <cfRule type="expression" dxfId="165" priority="88" stopIfTrue="1">
      <formula>$AM39=3</formula>
    </cfRule>
    <cfRule type="expression" dxfId="164" priority="89" stopIfTrue="1">
      <formula>$AM39=4</formula>
    </cfRule>
    <cfRule type="expression" dxfId="163" priority="90" stopIfTrue="1">
      <formula>$AM39=2</formula>
    </cfRule>
    <cfRule type="expression" dxfId="162" priority="91" stopIfTrue="1">
      <formula>$AM39=5</formula>
    </cfRule>
    <cfRule type="expression" dxfId="161" priority="92" stopIfTrue="1">
      <formula>$AM39=1</formula>
    </cfRule>
  </conditionalFormatting>
  <conditionalFormatting sqref="Y39">
    <cfRule type="cellIs" dxfId="160" priority="85" operator="lessThan">
      <formula>$Y40</formula>
    </cfRule>
  </conditionalFormatting>
  <conditionalFormatting sqref="T40:V40">
    <cfRule type="expression" dxfId="159" priority="78" stopIfTrue="1">
      <formula>$AL40=7</formula>
    </cfRule>
    <cfRule type="expression" dxfId="158" priority="79" stopIfTrue="1">
      <formula>$AL40=6</formula>
    </cfRule>
    <cfRule type="expression" dxfId="157" priority="80" stopIfTrue="1">
      <formula>$AL40=3</formula>
    </cfRule>
    <cfRule type="expression" dxfId="156" priority="81" stopIfTrue="1">
      <formula>$AL40=4</formula>
    </cfRule>
    <cfRule type="expression" dxfId="155" priority="82" stopIfTrue="1">
      <formula>$AL40=2</formula>
    </cfRule>
    <cfRule type="expression" dxfId="154" priority="83" stopIfTrue="1">
      <formula>$AL40=5</formula>
    </cfRule>
    <cfRule type="expression" dxfId="153" priority="84" stopIfTrue="1">
      <formula>$AL40=1</formula>
    </cfRule>
  </conditionalFormatting>
  <conditionalFormatting sqref="V40">
    <cfRule type="cellIs" dxfId="152" priority="77" operator="lessThan">
      <formula>$V39</formula>
    </cfRule>
  </conditionalFormatting>
  <conditionalFormatting sqref="W40:Y40">
    <cfRule type="expression" dxfId="151" priority="70" stopIfTrue="1">
      <formula>$AM40=7</formula>
    </cfRule>
    <cfRule type="expression" dxfId="150" priority="71" stopIfTrue="1">
      <formula>$AM40=6</formula>
    </cfRule>
    <cfRule type="expression" dxfId="149" priority="72" stopIfTrue="1">
      <formula>$AM40=3</formula>
    </cfRule>
    <cfRule type="expression" dxfId="148" priority="73" stopIfTrue="1">
      <formula>$AM40=4</formula>
    </cfRule>
    <cfRule type="expression" dxfId="147" priority="74" stopIfTrue="1">
      <formula>$AM40=2</formula>
    </cfRule>
    <cfRule type="expression" dxfId="146" priority="75" stopIfTrue="1">
      <formula>$AM40=5</formula>
    </cfRule>
    <cfRule type="expression" dxfId="145" priority="76" stopIfTrue="1">
      <formula>$AM40=1</formula>
    </cfRule>
  </conditionalFormatting>
  <conditionalFormatting sqref="Y40">
    <cfRule type="cellIs" dxfId="144" priority="69" operator="lessThan">
      <formula>$Y39</formula>
    </cfRule>
  </conditionalFormatting>
  <conditionalFormatting sqref="Z39:AB39">
    <cfRule type="expression" dxfId="143" priority="61" stopIfTrue="1">
      <formula>AND(OR($AC39=2,$AC40=2),$AC39+$AC40=2)</formula>
    </cfRule>
    <cfRule type="expression" dxfId="142" priority="62" stopIfTrue="1">
      <formula>$AN39=7</formula>
    </cfRule>
    <cfRule type="expression" dxfId="141" priority="63" stopIfTrue="1">
      <formula>$AN39=6</formula>
    </cfRule>
    <cfRule type="expression" dxfId="140" priority="64" stopIfTrue="1">
      <formula>$AN39=3</formula>
    </cfRule>
    <cfRule type="expression" dxfId="139" priority="65" stopIfTrue="1">
      <formula>$AN39=4</formula>
    </cfRule>
    <cfRule type="expression" dxfId="138" priority="66" stopIfTrue="1">
      <formula>$AN39=2</formula>
    </cfRule>
    <cfRule type="expression" dxfId="137" priority="67" stopIfTrue="1">
      <formula>$AN39=5</formula>
    </cfRule>
    <cfRule type="expression" dxfId="136" priority="68" stopIfTrue="1">
      <formula>$AN39=1</formula>
    </cfRule>
  </conditionalFormatting>
  <conditionalFormatting sqref="AB39">
    <cfRule type="cellIs" dxfId="135" priority="60" operator="lessThan">
      <formula>$AB40</formula>
    </cfRule>
  </conditionalFormatting>
  <conditionalFormatting sqref="Z40:AB40">
    <cfRule type="expression" dxfId="134" priority="52" stopIfTrue="1">
      <formula>AND(OR($AC39=2,$AC40=2),$AC39+$AC40=2)</formula>
    </cfRule>
    <cfRule type="expression" dxfId="133" priority="53" stopIfTrue="1">
      <formula>$AN40=7</formula>
    </cfRule>
    <cfRule type="expression" dxfId="132" priority="54" stopIfTrue="1">
      <formula>$AN40=6</formula>
    </cfRule>
    <cfRule type="expression" dxfId="131" priority="55" stopIfTrue="1">
      <formula>$AN40=3</formula>
    </cfRule>
    <cfRule type="expression" dxfId="130" priority="56" stopIfTrue="1">
      <formula>$AN40=4</formula>
    </cfRule>
    <cfRule type="expression" dxfId="129" priority="57" stopIfTrue="1">
      <formula>$AN40=2</formula>
    </cfRule>
    <cfRule type="expression" dxfId="128" priority="58" stopIfTrue="1">
      <formula>$AN40=5</formula>
    </cfRule>
    <cfRule type="expression" dxfId="127" priority="59" stopIfTrue="1">
      <formula>$AN40=1</formula>
    </cfRule>
  </conditionalFormatting>
  <conditionalFormatting sqref="AB40">
    <cfRule type="cellIs" dxfId="126" priority="51" operator="lessThan">
      <formula>$AB39</formula>
    </cfRule>
  </conditionalFormatting>
  <conditionalFormatting sqref="T44:V44">
    <cfRule type="expression" dxfId="125" priority="44" stopIfTrue="1">
      <formula>$AL44=7</formula>
    </cfRule>
    <cfRule type="expression" dxfId="124" priority="45" stopIfTrue="1">
      <formula>$AL44=6</formula>
    </cfRule>
    <cfRule type="expression" dxfId="123" priority="46" stopIfTrue="1">
      <formula>$AL44=3</formula>
    </cfRule>
    <cfRule type="expression" dxfId="122" priority="47" stopIfTrue="1">
      <formula>$AL44=4</formula>
    </cfRule>
    <cfRule type="expression" dxfId="121" priority="48" stopIfTrue="1">
      <formula>$AL44=2</formula>
    </cfRule>
    <cfRule type="expression" dxfId="120" priority="49" stopIfTrue="1">
      <formula>$AL44=5</formula>
    </cfRule>
    <cfRule type="expression" dxfId="119" priority="50" stopIfTrue="1">
      <formula>$AL44=1</formula>
    </cfRule>
  </conditionalFormatting>
  <conditionalFormatting sqref="V44">
    <cfRule type="cellIs" dxfId="118" priority="43" operator="lessThan">
      <formula>$V45</formula>
    </cfRule>
  </conditionalFormatting>
  <conditionalFormatting sqref="W44:Y44">
    <cfRule type="expression" dxfId="117" priority="36" stopIfTrue="1">
      <formula>$AM44=7</formula>
    </cfRule>
    <cfRule type="expression" dxfId="116" priority="37" stopIfTrue="1">
      <formula>$AM44=6</formula>
    </cfRule>
    <cfRule type="expression" dxfId="115" priority="38" stopIfTrue="1">
      <formula>$AM44=3</formula>
    </cfRule>
    <cfRule type="expression" dxfId="114" priority="39" stopIfTrue="1">
      <formula>$AM44=4</formula>
    </cfRule>
    <cfRule type="expression" dxfId="113" priority="40" stopIfTrue="1">
      <formula>$AM44=2</formula>
    </cfRule>
    <cfRule type="expression" dxfId="112" priority="41" stopIfTrue="1">
      <formula>$AM44=5</formula>
    </cfRule>
    <cfRule type="expression" dxfId="111" priority="42" stopIfTrue="1">
      <formula>$AM44=1</formula>
    </cfRule>
  </conditionalFormatting>
  <conditionalFormatting sqref="Y44">
    <cfRule type="cellIs" dxfId="110" priority="35" operator="lessThan">
      <formula>$Y45</formula>
    </cfRule>
  </conditionalFormatting>
  <conditionalFormatting sqref="T45:V45">
    <cfRule type="expression" dxfId="109" priority="28" stopIfTrue="1">
      <formula>$AL45=7</formula>
    </cfRule>
    <cfRule type="expression" dxfId="108" priority="29" stopIfTrue="1">
      <formula>$AL45=6</formula>
    </cfRule>
    <cfRule type="expression" dxfId="107" priority="30" stopIfTrue="1">
      <formula>$AL45=3</formula>
    </cfRule>
    <cfRule type="expression" dxfId="106" priority="31" stopIfTrue="1">
      <formula>$AL45=4</formula>
    </cfRule>
    <cfRule type="expression" dxfId="105" priority="32" stopIfTrue="1">
      <formula>$AL45=2</formula>
    </cfRule>
    <cfRule type="expression" dxfId="104" priority="33" stopIfTrue="1">
      <formula>$AL45=5</formula>
    </cfRule>
    <cfRule type="expression" dxfId="103" priority="34" stopIfTrue="1">
      <formula>$AL45=1</formula>
    </cfRule>
  </conditionalFormatting>
  <conditionalFormatting sqref="V45">
    <cfRule type="cellIs" dxfId="102" priority="27" operator="lessThan">
      <formula>$V44</formula>
    </cfRule>
  </conditionalFormatting>
  <conditionalFormatting sqref="W45:Y45">
    <cfRule type="expression" dxfId="101" priority="20" stopIfTrue="1">
      <formula>$AM45=7</formula>
    </cfRule>
    <cfRule type="expression" dxfId="100" priority="21" stopIfTrue="1">
      <formula>$AM45=6</formula>
    </cfRule>
    <cfRule type="expression" dxfId="99" priority="22" stopIfTrue="1">
      <formula>$AM45=3</formula>
    </cfRule>
    <cfRule type="expression" dxfId="98" priority="23" stopIfTrue="1">
      <formula>$AM45=4</formula>
    </cfRule>
    <cfRule type="expression" dxfId="97" priority="24" stopIfTrue="1">
      <formula>$AM45=2</formula>
    </cfRule>
    <cfRule type="expression" dxfId="96" priority="25" stopIfTrue="1">
      <formula>$AM45=5</formula>
    </cfRule>
    <cfRule type="expression" dxfId="95" priority="26" stopIfTrue="1">
      <formula>$AM45=1</formula>
    </cfRule>
  </conditionalFormatting>
  <conditionalFormatting sqref="Y45">
    <cfRule type="cellIs" dxfId="94" priority="19" operator="lessThan">
      <formula>$Y44</formula>
    </cfRule>
  </conditionalFormatting>
  <conditionalFormatting sqref="Z44:AB44">
    <cfRule type="expression" dxfId="93" priority="11" stopIfTrue="1">
      <formula>AND(OR($AC44=2,$AC45=2),$AC44+$AC45=2)</formula>
    </cfRule>
    <cfRule type="expression" dxfId="92" priority="12" stopIfTrue="1">
      <formula>$AN44=7</formula>
    </cfRule>
    <cfRule type="expression" dxfId="91" priority="13" stopIfTrue="1">
      <formula>$AN44=6</formula>
    </cfRule>
    <cfRule type="expression" dxfId="90" priority="14" stopIfTrue="1">
      <formula>$AN44=3</formula>
    </cfRule>
    <cfRule type="expression" dxfId="89" priority="15" stopIfTrue="1">
      <formula>$AN44=4</formula>
    </cfRule>
    <cfRule type="expression" dxfId="88" priority="16" stopIfTrue="1">
      <formula>$AN44=2</formula>
    </cfRule>
    <cfRule type="expression" dxfId="87" priority="17" stopIfTrue="1">
      <formula>$AN44=5</formula>
    </cfRule>
    <cfRule type="expression" dxfId="86" priority="18" stopIfTrue="1">
      <formula>$AN44=1</formula>
    </cfRule>
  </conditionalFormatting>
  <conditionalFormatting sqref="AB44">
    <cfRule type="cellIs" dxfId="85" priority="10" operator="lessThan">
      <formula>$AB45</formula>
    </cfRule>
  </conditionalFormatting>
  <conditionalFormatting sqref="Z45:AB45">
    <cfRule type="expression" dxfId="84" priority="2" stopIfTrue="1">
      <formula>AND(OR($AC44=2,$AC45=2),$AC44+$AC45=2)</formula>
    </cfRule>
    <cfRule type="expression" dxfId="83" priority="3" stopIfTrue="1">
      <formula>$AN45=7</formula>
    </cfRule>
    <cfRule type="expression" dxfId="82" priority="4" stopIfTrue="1">
      <formula>$AN45=6</formula>
    </cfRule>
    <cfRule type="expression" dxfId="81" priority="5" stopIfTrue="1">
      <formula>$AN45=3</formula>
    </cfRule>
    <cfRule type="expression" dxfId="80" priority="6" stopIfTrue="1">
      <formula>$AN45=4</formula>
    </cfRule>
    <cfRule type="expression" dxfId="79" priority="7" stopIfTrue="1">
      <formula>$AN45=2</formula>
    </cfRule>
    <cfRule type="expression" dxfId="78" priority="8" stopIfTrue="1">
      <formula>$AN45=5</formula>
    </cfRule>
    <cfRule type="expression" dxfId="77" priority="9" stopIfTrue="1">
      <formula>$AN45=1</formula>
    </cfRule>
  </conditionalFormatting>
  <conditionalFormatting sqref="AB45">
    <cfRule type="cellIs" dxfId="76" priority="1" operator="lessThan">
      <formula>$AB44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K59"/>
  <sheetViews>
    <sheetView zoomScale="70" zoomScaleNormal="70" workbookViewId="0">
      <selection activeCell="C5" sqref="C5"/>
    </sheetView>
  </sheetViews>
  <sheetFormatPr defaultRowHeight="12.75"/>
  <cols>
    <col min="1" max="1" width="16" style="1" customWidth="1"/>
    <col min="2" max="2" width="22" style="1" customWidth="1"/>
    <col min="3" max="3" width="14.28515625" style="1" bestFit="1" customWidth="1"/>
    <col min="4" max="4" width="9.140625" style="1"/>
    <col min="5" max="40" width="4.7109375" style="1" customWidth="1"/>
    <col min="41" max="45" width="9.140625" style="1"/>
    <col min="46" max="46" width="24" style="1" customWidth="1"/>
    <col min="47" max="48" width="9.140625" style="1"/>
    <col min="49" max="50" width="0" style="1" hidden="1" customWidth="1"/>
    <col min="51" max="86" width="4.85546875" style="1" hidden="1" customWidth="1"/>
    <col min="87" max="87" width="0" style="1" hidden="1" customWidth="1"/>
    <col min="88" max="88" width="6" style="1" hidden="1" customWidth="1"/>
    <col min="89" max="115" width="4.85546875" style="1" hidden="1" customWidth="1"/>
    <col min="116" max="16384" width="9.140625" style="1"/>
  </cols>
  <sheetData>
    <row r="1" spans="1:115" ht="15.75">
      <c r="A1" s="42" t="s">
        <v>15</v>
      </c>
      <c r="B1" s="43">
        <v>41481</v>
      </c>
    </row>
    <row r="2" spans="1:115" ht="15.75">
      <c r="A2" s="42" t="s">
        <v>14</v>
      </c>
      <c r="B2" s="41" t="s">
        <v>16</v>
      </c>
    </row>
    <row r="3" spans="1:115" ht="15.75">
      <c r="A3" s="42" t="s">
        <v>13</v>
      </c>
      <c r="B3" s="41" t="s">
        <v>31</v>
      </c>
    </row>
    <row r="4" spans="1:115" ht="15.75">
      <c r="A4" s="42" t="s">
        <v>12</v>
      </c>
      <c r="B4" s="41" t="s">
        <v>11</v>
      </c>
    </row>
    <row r="5" spans="1:115" ht="15.75">
      <c r="A5" s="42"/>
      <c r="B5" s="41"/>
    </row>
    <row r="6" spans="1:1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6"/>
      <c r="AR6" s="15"/>
      <c r="AS6" s="14"/>
    </row>
    <row r="7" spans="1:115" ht="16.5" thickBot="1">
      <c r="A7" s="35" t="s">
        <v>10</v>
      </c>
      <c r="B7" s="1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6"/>
      <c r="AR7" s="15"/>
      <c r="AS7" s="14"/>
    </row>
    <row r="8" spans="1:115" ht="16.5" customHeight="1" thickBot="1">
      <c r="A8" s="427" t="s">
        <v>8</v>
      </c>
      <c r="B8" s="427" t="s">
        <v>2</v>
      </c>
      <c r="C8" s="427" t="s">
        <v>7</v>
      </c>
      <c r="D8" s="27"/>
      <c r="E8" s="30">
        <v>60</v>
      </c>
      <c r="F8" s="29">
        <f>E8</f>
        <v>60</v>
      </c>
      <c r="G8" s="28">
        <f>F8</f>
        <v>60</v>
      </c>
      <c r="H8" s="31">
        <v>70</v>
      </c>
      <c r="I8" s="29">
        <f>H8</f>
        <v>70</v>
      </c>
      <c r="J8" s="28">
        <f>I8</f>
        <v>70</v>
      </c>
      <c r="K8" s="30">
        <v>80</v>
      </c>
      <c r="L8" s="29">
        <f>K8</f>
        <v>80</v>
      </c>
      <c r="M8" s="28">
        <f>L8</f>
        <v>80</v>
      </c>
      <c r="N8" s="31">
        <v>90</v>
      </c>
      <c r="O8" s="29">
        <f>N8</f>
        <v>90</v>
      </c>
      <c r="P8" s="28">
        <f>O8</f>
        <v>90</v>
      </c>
      <c r="Q8" s="30">
        <v>95</v>
      </c>
      <c r="R8" s="29">
        <f>Q8</f>
        <v>95</v>
      </c>
      <c r="S8" s="28">
        <f>R8</f>
        <v>95</v>
      </c>
      <c r="T8" s="31">
        <v>100</v>
      </c>
      <c r="U8" s="29">
        <f>T8</f>
        <v>100</v>
      </c>
      <c r="V8" s="28">
        <f>U8</f>
        <v>100</v>
      </c>
      <c r="W8" s="30">
        <v>95</v>
      </c>
      <c r="X8" s="29">
        <f>W8</f>
        <v>95</v>
      </c>
      <c r="Y8" s="28">
        <f>X8</f>
        <v>95</v>
      </c>
      <c r="Z8" s="31">
        <v>100</v>
      </c>
      <c r="AA8" s="29">
        <f>Z8</f>
        <v>100</v>
      </c>
      <c r="AB8" s="28">
        <f>AA8</f>
        <v>100</v>
      </c>
      <c r="AC8" s="30">
        <v>105</v>
      </c>
      <c r="AD8" s="29">
        <f>AC8</f>
        <v>105</v>
      </c>
      <c r="AE8" s="28">
        <f>AD8</f>
        <v>105</v>
      </c>
      <c r="AF8" s="31">
        <v>110</v>
      </c>
      <c r="AG8" s="29">
        <f>AF8</f>
        <v>110</v>
      </c>
      <c r="AH8" s="28">
        <f>AG8</f>
        <v>110</v>
      </c>
      <c r="AI8" s="30"/>
      <c r="AJ8" s="29">
        <f>AI8</f>
        <v>0</v>
      </c>
      <c r="AK8" s="28">
        <f>AJ8</f>
        <v>0</v>
      </c>
      <c r="AL8" s="30"/>
      <c r="AM8" s="29">
        <f>AL8</f>
        <v>0</v>
      </c>
      <c r="AN8" s="28">
        <f>AM8</f>
        <v>0</v>
      </c>
      <c r="AO8" s="14"/>
      <c r="AP8" s="14"/>
      <c r="AQ8" s="426" t="s">
        <v>6</v>
      </c>
      <c r="AR8" s="426"/>
      <c r="AS8" s="426"/>
      <c r="AT8" s="426"/>
      <c r="CK8" s="1">
        <v>0</v>
      </c>
      <c r="CL8" s="1">
        <f>E8</f>
        <v>60</v>
      </c>
      <c r="CM8" s="1">
        <f>H8</f>
        <v>70</v>
      </c>
      <c r="CN8" s="1">
        <f>K8</f>
        <v>80</v>
      </c>
      <c r="CO8" s="1">
        <f>N8</f>
        <v>90</v>
      </c>
      <c r="CP8" s="1">
        <f>Q8</f>
        <v>95</v>
      </c>
      <c r="CQ8" s="1">
        <f>T8</f>
        <v>100</v>
      </c>
      <c r="CR8" s="1">
        <f>W8</f>
        <v>95</v>
      </c>
      <c r="CS8" s="1">
        <f>Z8</f>
        <v>100</v>
      </c>
      <c r="CT8" s="1">
        <f>AC8</f>
        <v>105</v>
      </c>
      <c r="CU8" s="1">
        <f>AF8</f>
        <v>110</v>
      </c>
      <c r="CV8" s="1">
        <f>AI8</f>
        <v>0</v>
      </c>
      <c r="CW8" s="1">
        <f>AL8</f>
        <v>0</v>
      </c>
    </row>
    <row r="9" spans="1:115" ht="10.5" customHeight="1">
      <c r="A9" s="428"/>
      <c r="B9" s="428"/>
      <c r="C9" s="428"/>
      <c r="D9" s="27"/>
      <c r="E9" s="26"/>
      <c r="F9" s="25"/>
      <c r="G9" s="24"/>
      <c r="H9" s="25"/>
      <c r="I9" s="25"/>
      <c r="J9" s="25"/>
      <c r="K9" s="26"/>
      <c r="L9" s="25"/>
      <c r="M9" s="24"/>
      <c r="N9" s="25"/>
      <c r="O9" s="25"/>
      <c r="P9" s="25"/>
      <c r="Q9" s="26"/>
      <c r="R9" s="25"/>
      <c r="S9" s="24"/>
      <c r="T9" s="25"/>
      <c r="U9" s="25"/>
      <c r="V9" s="25"/>
      <c r="W9" s="26"/>
      <c r="X9" s="25"/>
      <c r="Y9" s="24"/>
      <c r="Z9" s="25"/>
      <c r="AA9" s="25"/>
      <c r="AB9" s="25"/>
      <c r="AC9" s="26"/>
      <c r="AD9" s="25"/>
      <c r="AE9" s="24"/>
      <c r="AF9" s="25"/>
      <c r="AG9" s="25"/>
      <c r="AH9" s="25"/>
      <c r="AI9" s="26"/>
      <c r="AJ9" s="25"/>
      <c r="AK9" s="24"/>
      <c r="AL9" s="26"/>
      <c r="AM9" s="25"/>
      <c r="AN9" s="24"/>
      <c r="AO9" s="14"/>
      <c r="AP9" s="14"/>
      <c r="AQ9" s="23" t="s">
        <v>5</v>
      </c>
      <c r="AR9" s="22" t="s">
        <v>4</v>
      </c>
      <c r="AS9" s="21" t="s">
        <v>3</v>
      </c>
      <c r="AT9" s="20" t="s">
        <v>2</v>
      </c>
      <c r="AW9" s="19" t="s">
        <v>1</v>
      </c>
      <c r="AX9" s="19" t="s">
        <v>0</v>
      </c>
      <c r="CL9" s="1">
        <f>E10</f>
        <v>3</v>
      </c>
      <c r="CM9" s="1">
        <f>H10</f>
        <v>0</v>
      </c>
      <c r="CN9" s="1">
        <f>K10</f>
        <v>0</v>
      </c>
      <c r="CO9" s="1">
        <f>N10</f>
        <v>2</v>
      </c>
      <c r="CP9" s="1">
        <f>Q10</f>
        <v>2</v>
      </c>
      <c r="CQ9" s="1">
        <f>T10</f>
        <v>0</v>
      </c>
      <c r="CR9" s="1">
        <f>W10</f>
        <v>1</v>
      </c>
      <c r="CS9" s="1">
        <f>Z10</f>
        <v>0</v>
      </c>
      <c r="CT9" s="1">
        <f>AC10</f>
        <v>0</v>
      </c>
      <c r="CU9" s="1">
        <f>AF10</f>
        <v>0</v>
      </c>
      <c r="CV9" s="1">
        <f>AI10</f>
        <v>0</v>
      </c>
      <c r="CW9" s="1">
        <f>AL10</f>
        <v>0</v>
      </c>
    </row>
    <row r="10" spans="1:115">
      <c r="C10" s="14"/>
      <c r="D10" s="34"/>
      <c r="E10" s="18">
        <f>10-COUNTBLANK(A11:A20)</f>
        <v>3</v>
      </c>
      <c r="F10" s="18"/>
      <c r="G10" s="18"/>
      <c r="H10" s="18">
        <f>COUNTIF(E$11:G$20,"o")</f>
        <v>0</v>
      </c>
      <c r="I10" s="18"/>
      <c r="J10" s="18"/>
      <c r="K10" s="18">
        <f>COUNTIF(H$11:J$20,"o")</f>
        <v>0</v>
      </c>
      <c r="L10" s="18"/>
      <c r="M10" s="18"/>
      <c r="N10" s="18">
        <f>COUNTIF(K$11:M$20,"o")</f>
        <v>2</v>
      </c>
      <c r="O10" s="18"/>
      <c r="P10" s="18"/>
      <c r="Q10" s="18">
        <f>COUNTIF(N$11:P$20,"o")</f>
        <v>2</v>
      </c>
      <c r="R10" s="18"/>
      <c r="S10" s="18"/>
      <c r="T10" s="18">
        <f>COUNTIF(Q$11:S$20,"o")</f>
        <v>0</v>
      </c>
      <c r="U10" s="18"/>
      <c r="V10" s="18"/>
      <c r="W10" s="18">
        <f>COUNTIF(T$11:V$20,"o")</f>
        <v>1</v>
      </c>
      <c r="X10" s="18"/>
      <c r="Y10" s="18"/>
      <c r="Z10" s="18">
        <f>COUNTIF(W$11:Y$20,"o")</f>
        <v>0</v>
      </c>
      <c r="AA10" s="18"/>
      <c r="AB10" s="18"/>
      <c r="AC10" s="18">
        <f>COUNTIF(Z$11:AB$20,"o")</f>
        <v>0</v>
      </c>
      <c r="AD10" s="18"/>
      <c r="AE10" s="18"/>
      <c r="AF10" s="18">
        <f>COUNTIF(AC$11:AE$20,"o")</f>
        <v>0</v>
      </c>
      <c r="AG10" s="18"/>
      <c r="AH10" s="18"/>
      <c r="AI10" s="18">
        <f>COUNTIF(AF$11:AH$20,"o")</f>
        <v>0</v>
      </c>
      <c r="AJ10" s="18"/>
      <c r="AK10" s="18"/>
      <c r="AL10" s="18">
        <f>COUNTIF(AI$11:AK$20,"o")</f>
        <v>0</v>
      </c>
      <c r="AM10" s="18"/>
      <c r="AN10" s="18"/>
      <c r="AO10" s="17"/>
      <c r="AP10" s="17"/>
      <c r="AQ10" s="16"/>
      <c r="AR10" s="15"/>
      <c r="AS10" s="14"/>
      <c r="AT10" s="14"/>
      <c r="CL10" s="1">
        <f>IF(E10&gt;3,2,3)</f>
        <v>3</v>
      </c>
      <c r="CM10" s="1">
        <f>IF(H10&gt;3,2,3)</f>
        <v>3</v>
      </c>
      <c r="CN10" s="1">
        <f>IF(K10&gt;3,2,3)</f>
        <v>3</v>
      </c>
      <c r="CO10" s="1">
        <f>IF(N10&gt;3,2,3)</f>
        <v>3</v>
      </c>
      <c r="CP10" s="1">
        <f>IF(Q10&gt;3,2,3)</f>
        <v>3</v>
      </c>
      <c r="CQ10" s="1">
        <f>IF(T10&gt;3,2,3)</f>
        <v>3</v>
      </c>
      <c r="CR10" s="1">
        <f>IF(W10&gt;3,2,3)</f>
        <v>3</v>
      </c>
      <c r="CS10" s="1">
        <f>IF(Z10&gt;3,2,3)</f>
        <v>3</v>
      </c>
      <c r="CT10" s="1">
        <f>IF(AC10&gt;3,2,3)</f>
        <v>3</v>
      </c>
      <c r="CU10" s="1">
        <f>IF(AF10&gt;3,2,3)</f>
        <v>3</v>
      </c>
      <c r="CV10" s="1">
        <f>IF(AI10&gt;3,2,3)</f>
        <v>3</v>
      </c>
      <c r="CW10" s="1">
        <f>IF(AL10&gt;3,2,3)</f>
        <v>3</v>
      </c>
    </row>
    <row r="11" spans="1:115">
      <c r="A11" s="10">
        <v>21511001007</v>
      </c>
      <c r="B11" s="10" t="s">
        <v>28</v>
      </c>
      <c r="C11" s="10" t="s">
        <v>16</v>
      </c>
      <c r="D11" s="6"/>
      <c r="E11" s="9"/>
      <c r="F11" s="8"/>
      <c r="G11" s="7"/>
      <c r="H11" s="8"/>
      <c r="I11" s="8"/>
      <c r="J11" s="7"/>
      <c r="K11" s="8" t="s">
        <v>29</v>
      </c>
      <c r="L11" s="8"/>
      <c r="M11" s="7"/>
      <c r="N11" s="8" t="s">
        <v>29</v>
      </c>
      <c r="O11" s="8"/>
      <c r="P11" s="7"/>
      <c r="Q11" s="8"/>
      <c r="R11" s="8"/>
      <c r="S11" s="7"/>
      <c r="T11" s="8" t="s">
        <v>29</v>
      </c>
      <c r="U11" s="8"/>
      <c r="V11" s="7"/>
      <c r="W11" s="8"/>
      <c r="X11" s="8"/>
      <c r="Y11" s="7"/>
      <c r="Z11" s="8"/>
      <c r="AA11" s="8"/>
      <c r="AB11" s="7"/>
      <c r="AC11" s="8"/>
      <c r="AD11" s="8"/>
      <c r="AE11" s="7"/>
      <c r="AF11" s="8"/>
      <c r="AG11" s="8"/>
      <c r="AH11" s="7"/>
      <c r="AI11" s="8"/>
      <c r="AJ11" s="8"/>
      <c r="AK11" s="7"/>
      <c r="AL11" s="8"/>
      <c r="AM11" s="8"/>
      <c r="AN11" s="7"/>
      <c r="AO11" s="36"/>
      <c r="AP11" s="36"/>
      <c r="AQ11" s="11">
        <f>IF(ISNA(HLOOKUP("o",$AY11:$CH$22,23-ROW(),0)),0,HLOOKUP("o",$AY11:$CH$22,23-ROW(),0))</f>
        <v>100</v>
      </c>
      <c r="AR11" s="11">
        <f t="shared" ref="AR11:AR20" si="0">COUNTIF($AY11:$CH11,"x")</f>
        <v>0</v>
      </c>
      <c r="AS11" s="4">
        <f t="shared" ref="AS11:AS20" si="1">RANK(AX11,$AX$11:$AX$20,0)</f>
        <v>1</v>
      </c>
      <c r="AT11" s="2" t="str">
        <f t="shared" ref="AT11:AT20" si="2">$B11</f>
        <v>Фадина Ольга</v>
      </c>
      <c r="AW11" s="3">
        <f t="shared" ref="AW11:AW20" si="3">HLOOKUP($AQ11,$CK$8:$CW$20,ROW()-7)</f>
        <v>0</v>
      </c>
      <c r="AX11" s="2">
        <f t="shared" ref="AX11:AX20" si="4">AQ11-AR11*0.001-AW11*0.03-ISBLANK(A11)</f>
        <v>100</v>
      </c>
      <c r="AY11" s="1">
        <f t="shared" ref="AY11:AY20" si="5">AN11</f>
        <v>0</v>
      </c>
      <c r="AZ11" s="1">
        <f t="shared" ref="AZ11:AZ20" si="6">AM11</f>
        <v>0</v>
      </c>
      <c r="BA11" s="1">
        <f t="shared" ref="BA11:BA20" si="7">AL11</f>
        <v>0</v>
      </c>
      <c r="BB11" s="1">
        <f t="shared" ref="BB11:BB20" si="8">AK11</f>
        <v>0</v>
      </c>
      <c r="BC11" s="1">
        <f t="shared" ref="BC11:BC20" si="9">AJ11</f>
        <v>0</v>
      </c>
      <c r="BD11" s="1">
        <f t="shared" ref="BD11:BD20" si="10">AI11</f>
        <v>0</v>
      </c>
      <c r="BE11" s="1">
        <f t="shared" ref="BE11:BE20" si="11">AH11</f>
        <v>0</v>
      </c>
      <c r="BF11" s="1">
        <f t="shared" ref="BF11:BF20" si="12">AG11</f>
        <v>0</v>
      </c>
      <c r="BG11" s="1">
        <f t="shared" ref="BG11:BG20" si="13">AF11</f>
        <v>0</v>
      </c>
      <c r="BH11" s="1">
        <f t="shared" ref="BH11:BH20" si="14">AE11</f>
        <v>0</v>
      </c>
      <c r="BI11" s="1">
        <f t="shared" ref="BI11:BI20" si="15">AD11</f>
        <v>0</v>
      </c>
      <c r="BJ11" s="1">
        <f t="shared" ref="BJ11:BJ20" si="16">AC11</f>
        <v>0</v>
      </c>
      <c r="BK11" s="1">
        <f t="shared" ref="BK11:BK20" si="17">AB11</f>
        <v>0</v>
      </c>
      <c r="BL11" s="1">
        <f t="shared" ref="BL11:BL20" si="18">AA11</f>
        <v>0</v>
      </c>
      <c r="BM11" s="1">
        <f t="shared" ref="BM11:BM20" si="19">Z11</f>
        <v>0</v>
      </c>
      <c r="BN11" s="1">
        <f t="shared" ref="BN11:BN20" si="20">Y11</f>
        <v>0</v>
      </c>
      <c r="BO11" s="1">
        <f t="shared" ref="BO11:BO20" si="21">X11</f>
        <v>0</v>
      </c>
      <c r="BP11" s="1">
        <f t="shared" ref="BP11:BP20" si="22">W11</f>
        <v>0</v>
      </c>
      <c r="BQ11" s="1">
        <f t="shared" ref="BQ11:BQ20" si="23">V11</f>
        <v>0</v>
      </c>
      <c r="BR11" s="1">
        <f t="shared" ref="BR11:BR20" si="24">U11</f>
        <v>0</v>
      </c>
      <c r="BS11" s="1" t="str">
        <f t="shared" ref="BS11:BS20" si="25">T11</f>
        <v>o</v>
      </c>
      <c r="BT11" s="1">
        <f t="shared" ref="BT11:BT20" si="26">S11</f>
        <v>0</v>
      </c>
      <c r="BU11" s="1">
        <f t="shared" ref="BU11:BU20" si="27">R11</f>
        <v>0</v>
      </c>
      <c r="BV11" s="1">
        <f t="shared" ref="BV11:BV20" si="28">Q11</f>
        <v>0</v>
      </c>
      <c r="BW11" s="1">
        <f t="shared" ref="BW11:BW20" si="29">P11</f>
        <v>0</v>
      </c>
      <c r="BX11" s="1">
        <f t="shared" ref="BX11:BX20" si="30">O11</f>
        <v>0</v>
      </c>
      <c r="BY11" s="1" t="str">
        <f t="shared" ref="BY11:BY20" si="31">N11</f>
        <v>o</v>
      </c>
      <c r="BZ11" s="1">
        <f t="shared" ref="BZ11:BZ20" si="32">M11</f>
        <v>0</v>
      </c>
      <c r="CA11" s="1">
        <f t="shared" ref="CA11:CA20" si="33">L11</f>
        <v>0</v>
      </c>
      <c r="CB11" s="1" t="str">
        <f t="shared" ref="CB11:CB20" si="34">K11</f>
        <v>o</v>
      </c>
      <c r="CC11" s="1">
        <f t="shared" ref="CC11:CC20" si="35">J11</f>
        <v>0</v>
      </c>
      <c r="CD11" s="1">
        <f t="shared" ref="CD11:CD20" si="36">I11</f>
        <v>0</v>
      </c>
      <c r="CE11" s="1">
        <f t="shared" ref="CE11:CE20" si="37">H11</f>
        <v>0</v>
      </c>
      <c r="CF11" s="1">
        <f t="shared" ref="CF11:CF20" si="38">G11</f>
        <v>0</v>
      </c>
      <c r="CG11" s="1">
        <f t="shared" ref="CG11:CG20" si="39">F11</f>
        <v>0</v>
      </c>
      <c r="CH11" s="1">
        <f t="shared" ref="CH11:CH20" si="40">E11</f>
        <v>0</v>
      </c>
      <c r="CK11" s="1">
        <v>0</v>
      </c>
      <c r="CL11" s="1">
        <f t="shared" ref="CL11:CL20" si="41">COUNTIF($E11:$G11,"x")</f>
        <v>0</v>
      </c>
      <c r="CM11" s="1">
        <f t="shared" ref="CM11:CM20" si="42">COUNTIF($H11:$J11,"x")</f>
        <v>0</v>
      </c>
      <c r="CN11" s="1">
        <f t="shared" ref="CN11:CN20" si="43">COUNTIF($K11:$M11,"x")</f>
        <v>0</v>
      </c>
      <c r="CO11" s="1">
        <f t="shared" ref="CO11:CO20" si="44">COUNTIF($N11:$P11,"x")</f>
        <v>0</v>
      </c>
      <c r="CP11" s="1">
        <f t="shared" ref="CP11:CP20" si="45">COUNTIF($Q11:$S11,"x")</f>
        <v>0</v>
      </c>
      <c r="CQ11" s="1">
        <f t="shared" ref="CQ11:CQ20" si="46">COUNTIF($T11:$V11,"x")</f>
        <v>0</v>
      </c>
      <c r="CR11" s="1">
        <f t="shared" ref="CR11:CR20" si="47">COUNTIF($W11:$Y11,"x")</f>
        <v>0</v>
      </c>
      <c r="CS11" s="1">
        <f t="shared" ref="CS11:CS20" si="48">COUNTIF($Z11:$AB11,"x")</f>
        <v>0</v>
      </c>
      <c r="CT11" s="1">
        <f t="shared" ref="CT11:CT20" si="49">COUNTIF($AC11:$AE11,"x")</f>
        <v>0</v>
      </c>
      <c r="CU11" s="1">
        <f t="shared" ref="CU11:CU20" si="50">COUNTIF($AF11:$AH11,"x")</f>
        <v>0</v>
      </c>
      <c r="CV11" s="1">
        <f t="shared" ref="CV11:CV20" si="51">COUNTIF($AI11:$AK11,"x")</f>
        <v>0</v>
      </c>
      <c r="CW11" s="1">
        <f t="shared" ref="CW11:CW20" si="52">COUNTIF($AL11:$AN11,"x")</f>
        <v>0</v>
      </c>
      <c r="CY11" s="1">
        <f t="shared" ref="CY11:CY20" si="53">IF(ISBLANK(A11),1,0)</f>
        <v>0</v>
      </c>
      <c r="CZ11" s="1">
        <f t="shared" ref="CZ11:CZ20" si="54">IF(OR(CY11=1,AND(CL11=CL$10,OR(CM$9&lt;&gt;0,CL$9=1))),1,0)</f>
        <v>0</v>
      </c>
      <c r="DA11" s="1">
        <f t="shared" ref="DA11:DA20" si="55">IF(OR(CZ11=1,AND(CM11=CM$10,OR(CN$9&lt;&gt;0,CM$9=1))),1,0)</f>
        <v>0</v>
      </c>
      <c r="DB11" s="1">
        <f t="shared" ref="DB11:DB20" si="56">IF(OR(DA11=1,AND(CN11=CN$10,OR(CO$9&lt;&gt;0,CN$9=1))),1,0)</f>
        <v>0</v>
      </c>
      <c r="DC11" s="1">
        <f t="shared" ref="DC11:DC20" si="57">IF(OR(DB11=1,AND(CO11=CO$10,OR(CP$9&lt;&gt;0,CO$9=1))),1,0)</f>
        <v>0</v>
      </c>
      <c r="DD11" s="1">
        <f t="shared" ref="DD11:DD20" si="58">IF(OR(DC11=1,AND(CP11=CP$10,OR(CQ$9&lt;&gt;0,CP$9=1))),1,0)</f>
        <v>0</v>
      </c>
      <c r="DE11" s="1">
        <f t="shared" ref="DE11:DE20" si="59">IF(OR(DD11=1,AND(CQ11=CQ$10,OR(CR$9&lt;&gt;0,CQ$9=1))),1,0)</f>
        <v>0</v>
      </c>
      <c r="DF11" s="1">
        <f t="shared" ref="DF11:DF20" si="60">IF(OR(DE11=1,AND(CR11=CR$10,OR(CS$9&lt;&gt;0,CR$9=1))),1,0)</f>
        <v>0</v>
      </c>
      <c r="DG11" s="1">
        <f t="shared" ref="DG11:DG20" si="61">IF(OR(DF11=1,AND(CS11=CS$10,OR(CT$9&lt;&gt;0,CS$9=1))),1,0)</f>
        <v>0</v>
      </c>
      <c r="DH11" s="1">
        <f t="shared" ref="DH11:DH20" si="62">IF(OR(DG11=1,AND(CT11=CT$10,OR(CU$9&lt;&gt;0,CT$9=1))),1,0)</f>
        <v>0</v>
      </c>
      <c r="DI11" s="1">
        <f t="shared" ref="DI11:DI20" si="63">IF(OR(DH11=1,AND(CU11=CU$10,OR(CV$9&lt;&gt;0,CU$9=1))),1,0)</f>
        <v>0</v>
      </c>
      <c r="DJ11" s="1">
        <f t="shared" ref="DJ11:DJ20" si="64">IF(OR(DI11=1,AND(CV11=CV$10,OR(CW$9&lt;&gt;0,CV$9=1))),1,0)</f>
        <v>0</v>
      </c>
      <c r="DK11" s="1">
        <f t="shared" ref="DK11:DK20" si="65">IF(OR(DJ11=1,AND(CW11=CW$10,OR(CX$9&lt;&gt;0,CW$9=1))),1,0)</f>
        <v>0</v>
      </c>
    </row>
    <row r="12" spans="1:115">
      <c r="A12" s="10">
        <v>21511303285</v>
      </c>
      <c r="B12" s="10" t="s">
        <v>25</v>
      </c>
      <c r="C12" s="10" t="s">
        <v>16</v>
      </c>
      <c r="D12" s="6"/>
      <c r="E12" s="39"/>
      <c r="F12" s="38"/>
      <c r="G12" s="37"/>
      <c r="H12" s="38"/>
      <c r="I12" s="38"/>
      <c r="J12" s="37"/>
      <c r="K12" s="38" t="s">
        <v>29</v>
      </c>
      <c r="L12" s="38"/>
      <c r="M12" s="37"/>
      <c r="N12" s="38" t="s">
        <v>29</v>
      </c>
      <c r="O12" s="38"/>
      <c r="P12" s="37"/>
      <c r="Q12" s="38"/>
      <c r="R12" s="38"/>
      <c r="S12" s="37"/>
      <c r="T12" s="38" t="s">
        <v>30</v>
      </c>
      <c r="U12" s="38" t="s">
        <v>30</v>
      </c>
      <c r="V12" s="37" t="s">
        <v>30</v>
      </c>
      <c r="W12" s="38"/>
      <c r="X12" s="38"/>
      <c r="Y12" s="37"/>
      <c r="Z12" s="38"/>
      <c r="AA12" s="38"/>
      <c r="AB12" s="37"/>
      <c r="AC12" s="38"/>
      <c r="AD12" s="38"/>
      <c r="AE12" s="37"/>
      <c r="AF12" s="38"/>
      <c r="AG12" s="38"/>
      <c r="AH12" s="37"/>
      <c r="AI12" s="38"/>
      <c r="AJ12" s="38"/>
      <c r="AK12" s="37"/>
      <c r="AL12" s="38"/>
      <c r="AM12" s="38"/>
      <c r="AN12" s="37"/>
      <c r="AO12" s="36"/>
      <c r="AP12" s="36"/>
      <c r="AQ12" s="5">
        <f>IF(ISNA(HLOOKUP("o",$AY12:$CH$22,23-ROW(),0)),0,HLOOKUP("o",$AY12:$CH$22,23-ROW(),0))</f>
        <v>90</v>
      </c>
      <c r="AR12" s="5">
        <f>COUNTIF($AY12:$CH12,"x")</f>
        <v>3</v>
      </c>
      <c r="AS12" s="4">
        <f>RANK(AX12,$AX$11:$AX$20,0)</f>
        <v>2</v>
      </c>
      <c r="AT12" s="2" t="str">
        <f>$B12</f>
        <v>Давыдова Ирина</v>
      </c>
      <c r="AW12" s="3">
        <f t="shared" si="3"/>
        <v>0</v>
      </c>
      <c r="AX12" s="2">
        <f t="shared" si="4"/>
        <v>89.997</v>
      </c>
      <c r="AY12" s="1">
        <f t="shared" si="5"/>
        <v>0</v>
      </c>
      <c r="AZ12" s="1">
        <f t="shared" si="6"/>
        <v>0</v>
      </c>
      <c r="BA12" s="1">
        <f t="shared" si="7"/>
        <v>0</v>
      </c>
      <c r="BB12" s="1">
        <f t="shared" si="8"/>
        <v>0</v>
      </c>
      <c r="BC12" s="1">
        <f t="shared" si="9"/>
        <v>0</v>
      </c>
      <c r="BD12" s="1">
        <f t="shared" si="10"/>
        <v>0</v>
      </c>
      <c r="BE12" s="1">
        <f t="shared" si="11"/>
        <v>0</v>
      </c>
      <c r="BF12" s="1">
        <f t="shared" si="12"/>
        <v>0</v>
      </c>
      <c r="BG12" s="1">
        <f t="shared" si="13"/>
        <v>0</v>
      </c>
      <c r="BH12" s="1">
        <f t="shared" si="14"/>
        <v>0</v>
      </c>
      <c r="BI12" s="1">
        <f t="shared" si="15"/>
        <v>0</v>
      </c>
      <c r="BJ12" s="1">
        <f t="shared" si="16"/>
        <v>0</v>
      </c>
      <c r="BK12" s="1">
        <f t="shared" si="17"/>
        <v>0</v>
      </c>
      <c r="BL12" s="1">
        <f t="shared" si="18"/>
        <v>0</v>
      </c>
      <c r="BM12" s="1">
        <f t="shared" si="19"/>
        <v>0</v>
      </c>
      <c r="BN12" s="1">
        <f t="shared" si="20"/>
        <v>0</v>
      </c>
      <c r="BO12" s="1">
        <f t="shared" si="21"/>
        <v>0</v>
      </c>
      <c r="BP12" s="1">
        <f t="shared" si="22"/>
        <v>0</v>
      </c>
      <c r="BQ12" s="1" t="str">
        <f t="shared" si="23"/>
        <v>x</v>
      </c>
      <c r="BR12" s="1" t="str">
        <f t="shared" si="24"/>
        <v>x</v>
      </c>
      <c r="BS12" s="1" t="str">
        <f t="shared" si="25"/>
        <v>x</v>
      </c>
      <c r="BT12" s="1">
        <f t="shared" si="26"/>
        <v>0</v>
      </c>
      <c r="BU12" s="1">
        <f t="shared" si="27"/>
        <v>0</v>
      </c>
      <c r="BV12" s="1">
        <f t="shared" si="28"/>
        <v>0</v>
      </c>
      <c r="BW12" s="1">
        <f t="shared" si="29"/>
        <v>0</v>
      </c>
      <c r="BX12" s="1">
        <f t="shared" si="30"/>
        <v>0</v>
      </c>
      <c r="BY12" s="1" t="str">
        <f t="shared" si="31"/>
        <v>o</v>
      </c>
      <c r="BZ12" s="1">
        <f t="shared" si="32"/>
        <v>0</v>
      </c>
      <c r="CA12" s="1">
        <f t="shared" si="33"/>
        <v>0</v>
      </c>
      <c r="CB12" s="1" t="str">
        <f t="shared" si="34"/>
        <v>o</v>
      </c>
      <c r="CC12" s="1">
        <f t="shared" si="35"/>
        <v>0</v>
      </c>
      <c r="CD12" s="1">
        <f t="shared" si="36"/>
        <v>0</v>
      </c>
      <c r="CE12" s="1">
        <f t="shared" si="37"/>
        <v>0</v>
      </c>
      <c r="CF12" s="1">
        <f t="shared" si="38"/>
        <v>0</v>
      </c>
      <c r="CG12" s="1">
        <f t="shared" si="39"/>
        <v>0</v>
      </c>
      <c r="CH12" s="1">
        <f t="shared" si="40"/>
        <v>0</v>
      </c>
      <c r="CK12" s="1">
        <v>0</v>
      </c>
      <c r="CL12" s="1">
        <f t="shared" si="41"/>
        <v>0</v>
      </c>
      <c r="CM12" s="1">
        <f t="shared" si="42"/>
        <v>0</v>
      </c>
      <c r="CN12" s="1">
        <f t="shared" si="43"/>
        <v>0</v>
      </c>
      <c r="CO12" s="1">
        <f t="shared" si="44"/>
        <v>0</v>
      </c>
      <c r="CP12" s="1">
        <f t="shared" si="45"/>
        <v>0</v>
      </c>
      <c r="CQ12" s="1">
        <f t="shared" si="46"/>
        <v>3</v>
      </c>
      <c r="CR12" s="1">
        <f t="shared" si="47"/>
        <v>0</v>
      </c>
      <c r="CS12" s="1">
        <f t="shared" si="48"/>
        <v>0</v>
      </c>
      <c r="CT12" s="1">
        <f t="shared" si="49"/>
        <v>0</v>
      </c>
      <c r="CU12" s="1">
        <f t="shared" si="50"/>
        <v>0</v>
      </c>
      <c r="CV12" s="1">
        <f t="shared" si="51"/>
        <v>0</v>
      </c>
      <c r="CW12" s="1">
        <f t="shared" si="52"/>
        <v>0</v>
      </c>
      <c r="CY12" s="1">
        <f t="shared" si="53"/>
        <v>0</v>
      </c>
      <c r="CZ12" s="1">
        <f t="shared" si="54"/>
        <v>0</v>
      </c>
      <c r="DA12" s="1">
        <f t="shared" si="55"/>
        <v>0</v>
      </c>
      <c r="DB12" s="1">
        <f t="shared" si="56"/>
        <v>0</v>
      </c>
      <c r="DC12" s="1">
        <f t="shared" si="57"/>
        <v>0</v>
      </c>
      <c r="DD12" s="1">
        <f t="shared" si="58"/>
        <v>0</v>
      </c>
      <c r="DE12" s="1">
        <f t="shared" si="59"/>
        <v>1</v>
      </c>
      <c r="DF12" s="1">
        <f t="shared" si="60"/>
        <v>1</v>
      </c>
      <c r="DG12" s="1">
        <f t="shared" si="61"/>
        <v>1</v>
      </c>
      <c r="DH12" s="1">
        <f t="shared" si="62"/>
        <v>1</v>
      </c>
      <c r="DI12" s="1">
        <f t="shared" si="63"/>
        <v>1</v>
      </c>
      <c r="DJ12" s="1">
        <f t="shared" si="64"/>
        <v>1</v>
      </c>
      <c r="DK12" s="1">
        <f t="shared" si="65"/>
        <v>1</v>
      </c>
    </row>
    <row r="13" spans="1:115">
      <c r="A13" s="10" t="s">
        <v>26</v>
      </c>
      <c r="B13" s="10" t="s">
        <v>27</v>
      </c>
      <c r="C13" s="10" t="s">
        <v>16</v>
      </c>
      <c r="D13" s="6"/>
      <c r="E13" s="9"/>
      <c r="F13" s="8"/>
      <c r="G13" s="7"/>
      <c r="H13" s="8"/>
      <c r="I13" s="8"/>
      <c r="J13" s="7"/>
      <c r="K13" s="8" t="s">
        <v>30</v>
      </c>
      <c r="L13" s="8" t="s">
        <v>30</v>
      </c>
      <c r="M13" s="7" t="s">
        <v>30</v>
      </c>
      <c r="N13" s="8"/>
      <c r="O13" s="8"/>
      <c r="P13" s="7"/>
      <c r="Q13" s="8"/>
      <c r="R13" s="8"/>
      <c r="S13" s="7"/>
      <c r="T13" s="8"/>
      <c r="U13" s="8"/>
      <c r="V13" s="7"/>
      <c r="W13" s="8"/>
      <c r="X13" s="8"/>
      <c r="Y13" s="7"/>
      <c r="Z13" s="8"/>
      <c r="AA13" s="8"/>
      <c r="AB13" s="7"/>
      <c r="AC13" s="8"/>
      <c r="AD13" s="8"/>
      <c r="AE13" s="7"/>
      <c r="AF13" s="8"/>
      <c r="AG13" s="8"/>
      <c r="AH13" s="7"/>
      <c r="AI13" s="8"/>
      <c r="AJ13" s="8"/>
      <c r="AK13" s="7"/>
      <c r="AL13" s="8"/>
      <c r="AM13" s="8"/>
      <c r="AN13" s="7"/>
      <c r="AO13" s="36"/>
      <c r="AP13" s="36"/>
      <c r="AQ13" s="11">
        <f>IF(ISNA(HLOOKUP("o",$AY13:$CH$22,23-ROW(),0)),0,HLOOKUP("o",$AY13:$CH$22,23-ROW(),0))</f>
        <v>0</v>
      </c>
      <c r="AR13" s="11">
        <f>COUNTIF($AY13:$CH13,"x")</f>
        <v>3</v>
      </c>
      <c r="AS13" s="4">
        <f>RANK(AX13,$AX$11:$AX$20,0)</f>
        <v>3</v>
      </c>
      <c r="AT13" s="2" t="str">
        <f>$B13</f>
        <v>Мазнина Екатерина</v>
      </c>
      <c r="AW13" s="3">
        <f t="shared" si="3"/>
        <v>0</v>
      </c>
      <c r="AX13" s="2">
        <f t="shared" si="4"/>
        <v>-3.0000000000000001E-3</v>
      </c>
      <c r="AY13" s="1">
        <f t="shared" si="5"/>
        <v>0</v>
      </c>
      <c r="AZ13" s="1">
        <f t="shared" si="6"/>
        <v>0</v>
      </c>
      <c r="BA13" s="1">
        <f t="shared" si="7"/>
        <v>0</v>
      </c>
      <c r="BB13" s="1">
        <f t="shared" si="8"/>
        <v>0</v>
      </c>
      <c r="BC13" s="1">
        <f t="shared" si="9"/>
        <v>0</v>
      </c>
      <c r="BD13" s="1">
        <f t="shared" si="10"/>
        <v>0</v>
      </c>
      <c r="BE13" s="1">
        <f t="shared" si="11"/>
        <v>0</v>
      </c>
      <c r="BF13" s="1">
        <f t="shared" si="12"/>
        <v>0</v>
      </c>
      <c r="BG13" s="1">
        <f t="shared" si="13"/>
        <v>0</v>
      </c>
      <c r="BH13" s="1">
        <f t="shared" si="14"/>
        <v>0</v>
      </c>
      <c r="BI13" s="1">
        <f t="shared" si="15"/>
        <v>0</v>
      </c>
      <c r="BJ13" s="1">
        <f t="shared" si="16"/>
        <v>0</v>
      </c>
      <c r="BK13" s="1">
        <f t="shared" si="17"/>
        <v>0</v>
      </c>
      <c r="BL13" s="1">
        <f t="shared" si="18"/>
        <v>0</v>
      </c>
      <c r="BM13" s="1">
        <f t="shared" si="19"/>
        <v>0</v>
      </c>
      <c r="BN13" s="1">
        <f t="shared" si="20"/>
        <v>0</v>
      </c>
      <c r="BO13" s="1">
        <f t="shared" si="21"/>
        <v>0</v>
      </c>
      <c r="BP13" s="1">
        <f t="shared" si="22"/>
        <v>0</v>
      </c>
      <c r="BQ13" s="1">
        <f t="shared" si="23"/>
        <v>0</v>
      </c>
      <c r="BR13" s="1">
        <f t="shared" si="24"/>
        <v>0</v>
      </c>
      <c r="BS13" s="1">
        <f t="shared" si="25"/>
        <v>0</v>
      </c>
      <c r="BT13" s="1">
        <f t="shared" si="26"/>
        <v>0</v>
      </c>
      <c r="BU13" s="1">
        <f t="shared" si="27"/>
        <v>0</v>
      </c>
      <c r="BV13" s="1">
        <f t="shared" si="28"/>
        <v>0</v>
      </c>
      <c r="BW13" s="1">
        <f t="shared" si="29"/>
        <v>0</v>
      </c>
      <c r="BX13" s="1">
        <f t="shared" si="30"/>
        <v>0</v>
      </c>
      <c r="BY13" s="1">
        <f t="shared" si="31"/>
        <v>0</v>
      </c>
      <c r="BZ13" s="1" t="str">
        <f t="shared" si="32"/>
        <v>x</v>
      </c>
      <c r="CA13" s="1" t="str">
        <f t="shared" si="33"/>
        <v>x</v>
      </c>
      <c r="CB13" s="1" t="str">
        <f t="shared" si="34"/>
        <v>x</v>
      </c>
      <c r="CC13" s="1">
        <f t="shared" si="35"/>
        <v>0</v>
      </c>
      <c r="CD13" s="1">
        <f t="shared" si="36"/>
        <v>0</v>
      </c>
      <c r="CE13" s="1">
        <f t="shared" si="37"/>
        <v>0</v>
      </c>
      <c r="CF13" s="1">
        <f t="shared" si="38"/>
        <v>0</v>
      </c>
      <c r="CG13" s="1">
        <f t="shared" si="39"/>
        <v>0</v>
      </c>
      <c r="CH13" s="1">
        <f t="shared" si="40"/>
        <v>0</v>
      </c>
      <c r="CK13" s="1">
        <v>0</v>
      </c>
      <c r="CL13" s="12">
        <f t="shared" si="41"/>
        <v>0</v>
      </c>
      <c r="CM13" s="1">
        <f t="shared" si="42"/>
        <v>0</v>
      </c>
      <c r="CN13" s="1">
        <f t="shared" si="43"/>
        <v>3</v>
      </c>
      <c r="CO13" s="1">
        <f t="shared" si="44"/>
        <v>0</v>
      </c>
      <c r="CP13" s="1">
        <f t="shared" si="45"/>
        <v>0</v>
      </c>
      <c r="CQ13" s="1">
        <f t="shared" si="46"/>
        <v>0</v>
      </c>
      <c r="CR13" s="1">
        <f t="shared" si="47"/>
        <v>0</v>
      </c>
      <c r="CS13" s="1">
        <f t="shared" si="48"/>
        <v>0</v>
      </c>
      <c r="CT13" s="1">
        <f t="shared" si="49"/>
        <v>0</v>
      </c>
      <c r="CU13" s="1">
        <f t="shared" si="50"/>
        <v>0</v>
      </c>
      <c r="CV13" s="1">
        <f t="shared" si="51"/>
        <v>0</v>
      </c>
      <c r="CW13" s="1">
        <f t="shared" si="52"/>
        <v>0</v>
      </c>
      <c r="CY13" s="1">
        <f t="shared" si="53"/>
        <v>0</v>
      </c>
      <c r="CZ13" s="1">
        <f t="shared" si="54"/>
        <v>0</v>
      </c>
      <c r="DA13" s="1">
        <f t="shared" si="55"/>
        <v>0</v>
      </c>
      <c r="DB13" s="1">
        <f t="shared" si="56"/>
        <v>1</v>
      </c>
      <c r="DC13" s="1">
        <f t="shared" si="57"/>
        <v>1</v>
      </c>
      <c r="DD13" s="1">
        <f t="shared" si="58"/>
        <v>1</v>
      </c>
      <c r="DE13" s="1">
        <f t="shared" si="59"/>
        <v>1</v>
      </c>
      <c r="DF13" s="1">
        <f t="shared" si="60"/>
        <v>1</v>
      </c>
      <c r="DG13" s="1">
        <f t="shared" si="61"/>
        <v>1</v>
      </c>
      <c r="DH13" s="1">
        <f t="shared" si="62"/>
        <v>1</v>
      </c>
      <c r="DI13" s="1">
        <f t="shared" si="63"/>
        <v>1</v>
      </c>
      <c r="DJ13" s="1">
        <f t="shared" si="64"/>
        <v>1</v>
      </c>
      <c r="DK13" s="1">
        <f t="shared" si="65"/>
        <v>1</v>
      </c>
    </row>
    <row r="14" spans="1:115">
      <c r="A14" s="10"/>
      <c r="B14" s="10"/>
      <c r="C14" s="10"/>
      <c r="D14" s="6"/>
      <c r="E14" s="39"/>
      <c r="F14" s="38"/>
      <c r="G14" s="37"/>
      <c r="H14" s="38"/>
      <c r="I14" s="38"/>
      <c r="J14" s="37"/>
      <c r="K14" s="38"/>
      <c r="L14" s="38"/>
      <c r="M14" s="37"/>
      <c r="N14" s="38"/>
      <c r="O14" s="38"/>
      <c r="P14" s="37"/>
      <c r="Q14" s="38"/>
      <c r="R14" s="38"/>
      <c r="S14" s="37"/>
      <c r="T14" s="38"/>
      <c r="U14" s="38"/>
      <c r="V14" s="37"/>
      <c r="W14" s="38"/>
      <c r="X14" s="38"/>
      <c r="Y14" s="37"/>
      <c r="Z14" s="38"/>
      <c r="AA14" s="38"/>
      <c r="AB14" s="37"/>
      <c r="AC14" s="38"/>
      <c r="AD14" s="38"/>
      <c r="AE14" s="37"/>
      <c r="AF14" s="38"/>
      <c r="AG14" s="38"/>
      <c r="AH14" s="37"/>
      <c r="AI14" s="38"/>
      <c r="AJ14" s="38"/>
      <c r="AK14" s="37"/>
      <c r="AL14" s="38"/>
      <c r="AM14" s="38"/>
      <c r="AN14" s="37"/>
      <c r="AO14" s="36"/>
      <c r="AP14" s="36"/>
      <c r="AQ14" s="5">
        <f>IF(ISNA(HLOOKUP("o",$AY14:$CH$22,23-ROW(),0)),0,HLOOKUP("o",$AY14:$CH$22,23-ROW(),0))</f>
        <v>0</v>
      </c>
      <c r="AR14" s="5">
        <f>COUNTIF($AY14:$CH14,"x")</f>
        <v>0</v>
      </c>
      <c r="AS14" s="4">
        <f>RANK(AX14,$AX$11:$AX$20,0)</f>
        <v>4</v>
      </c>
      <c r="AT14" s="40">
        <f>$B14</f>
        <v>0</v>
      </c>
      <c r="AW14" s="3">
        <f t="shared" si="3"/>
        <v>0</v>
      </c>
      <c r="AX14" s="2">
        <f t="shared" si="4"/>
        <v>-1</v>
      </c>
      <c r="AY14" s="1">
        <f t="shared" si="5"/>
        <v>0</v>
      </c>
      <c r="AZ14" s="1">
        <f t="shared" si="6"/>
        <v>0</v>
      </c>
      <c r="BA14" s="1">
        <f t="shared" si="7"/>
        <v>0</v>
      </c>
      <c r="BB14" s="1">
        <f t="shared" si="8"/>
        <v>0</v>
      </c>
      <c r="BC14" s="1">
        <f t="shared" si="9"/>
        <v>0</v>
      </c>
      <c r="BD14" s="1">
        <f t="shared" si="10"/>
        <v>0</v>
      </c>
      <c r="BE14" s="1">
        <f t="shared" si="11"/>
        <v>0</v>
      </c>
      <c r="BF14" s="1">
        <f t="shared" si="12"/>
        <v>0</v>
      </c>
      <c r="BG14" s="1">
        <f t="shared" si="13"/>
        <v>0</v>
      </c>
      <c r="BH14" s="1">
        <f t="shared" si="14"/>
        <v>0</v>
      </c>
      <c r="BI14" s="1">
        <f t="shared" si="15"/>
        <v>0</v>
      </c>
      <c r="BJ14" s="1">
        <f t="shared" si="16"/>
        <v>0</v>
      </c>
      <c r="BK14" s="1">
        <f t="shared" si="17"/>
        <v>0</v>
      </c>
      <c r="BL14" s="1">
        <f t="shared" si="18"/>
        <v>0</v>
      </c>
      <c r="BM14" s="1">
        <f t="shared" si="19"/>
        <v>0</v>
      </c>
      <c r="BN14" s="1">
        <f t="shared" si="20"/>
        <v>0</v>
      </c>
      <c r="BO14" s="1">
        <f t="shared" si="21"/>
        <v>0</v>
      </c>
      <c r="BP14" s="1">
        <f t="shared" si="22"/>
        <v>0</v>
      </c>
      <c r="BQ14" s="1">
        <f t="shared" si="23"/>
        <v>0</v>
      </c>
      <c r="BR14" s="1">
        <f t="shared" si="24"/>
        <v>0</v>
      </c>
      <c r="BS14" s="1">
        <f t="shared" si="25"/>
        <v>0</v>
      </c>
      <c r="BT14" s="1">
        <f t="shared" si="26"/>
        <v>0</v>
      </c>
      <c r="BU14" s="1">
        <f t="shared" si="27"/>
        <v>0</v>
      </c>
      <c r="BV14" s="1">
        <f t="shared" si="28"/>
        <v>0</v>
      </c>
      <c r="BW14" s="1">
        <f t="shared" si="29"/>
        <v>0</v>
      </c>
      <c r="BX14" s="1">
        <f t="shared" si="30"/>
        <v>0</v>
      </c>
      <c r="BY14" s="1">
        <f t="shared" si="31"/>
        <v>0</v>
      </c>
      <c r="BZ14" s="1">
        <f t="shared" si="32"/>
        <v>0</v>
      </c>
      <c r="CA14" s="1">
        <f t="shared" si="33"/>
        <v>0</v>
      </c>
      <c r="CB14" s="1">
        <f t="shared" si="34"/>
        <v>0</v>
      </c>
      <c r="CC14" s="1">
        <f t="shared" si="35"/>
        <v>0</v>
      </c>
      <c r="CD14" s="1">
        <f t="shared" si="36"/>
        <v>0</v>
      </c>
      <c r="CE14" s="1">
        <f t="shared" si="37"/>
        <v>0</v>
      </c>
      <c r="CF14" s="1">
        <f t="shared" si="38"/>
        <v>0</v>
      </c>
      <c r="CG14" s="1">
        <f t="shared" si="39"/>
        <v>0</v>
      </c>
      <c r="CH14" s="1">
        <f t="shared" si="40"/>
        <v>0</v>
      </c>
      <c r="CK14" s="1">
        <v>0</v>
      </c>
      <c r="CL14" s="1">
        <f t="shared" si="41"/>
        <v>0</v>
      </c>
      <c r="CM14" s="1">
        <f t="shared" si="42"/>
        <v>0</v>
      </c>
      <c r="CN14" s="1">
        <f t="shared" si="43"/>
        <v>0</v>
      </c>
      <c r="CO14" s="1">
        <f t="shared" si="44"/>
        <v>0</v>
      </c>
      <c r="CP14" s="1">
        <f t="shared" si="45"/>
        <v>0</v>
      </c>
      <c r="CQ14" s="1">
        <f t="shared" si="46"/>
        <v>0</v>
      </c>
      <c r="CR14" s="1">
        <f t="shared" si="47"/>
        <v>0</v>
      </c>
      <c r="CS14" s="1">
        <f t="shared" si="48"/>
        <v>0</v>
      </c>
      <c r="CT14" s="1">
        <f t="shared" si="49"/>
        <v>0</v>
      </c>
      <c r="CU14" s="1">
        <f t="shared" si="50"/>
        <v>0</v>
      </c>
      <c r="CV14" s="1">
        <f t="shared" si="51"/>
        <v>0</v>
      </c>
      <c r="CW14" s="1">
        <f t="shared" si="52"/>
        <v>0</v>
      </c>
      <c r="CY14" s="1">
        <f t="shared" si="53"/>
        <v>1</v>
      </c>
      <c r="CZ14" s="1">
        <f t="shared" si="54"/>
        <v>1</v>
      </c>
      <c r="DA14" s="1">
        <f t="shared" si="55"/>
        <v>1</v>
      </c>
      <c r="DB14" s="1">
        <f t="shared" si="56"/>
        <v>1</v>
      </c>
      <c r="DC14" s="1">
        <f t="shared" si="57"/>
        <v>1</v>
      </c>
      <c r="DD14" s="1">
        <f t="shared" si="58"/>
        <v>1</v>
      </c>
      <c r="DE14" s="1">
        <f t="shared" si="59"/>
        <v>1</v>
      </c>
      <c r="DF14" s="1">
        <f t="shared" si="60"/>
        <v>1</v>
      </c>
      <c r="DG14" s="1">
        <f t="shared" si="61"/>
        <v>1</v>
      </c>
      <c r="DH14" s="1">
        <f t="shared" si="62"/>
        <v>1</v>
      </c>
      <c r="DI14" s="1">
        <f t="shared" si="63"/>
        <v>1</v>
      </c>
      <c r="DJ14" s="1">
        <f t="shared" si="64"/>
        <v>1</v>
      </c>
      <c r="DK14" s="1">
        <f t="shared" si="65"/>
        <v>1</v>
      </c>
    </row>
    <row r="15" spans="1:115">
      <c r="A15" s="10"/>
      <c r="B15" s="10"/>
      <c r="C15" s="10"/>
      <c r="D15" s="6"/>
      <c r="E15" s="39"/>
      <c r="F15" s="38"/>
      <c r="G15" s="37"/>
      <c r="H15" s="38"/>
      <c r="I15" s="38"/>
      <c r="J15" s="37"/>
      <c r="K15" s="38"/>
      <c r="L15" s="38"/>
      <c r="M15" s="37"/>
      <c r="N15" s="38"/>
      <c r="O15" s="38"/>
      <c r="P15" s="37"/>
      <c r="Q15" s="38"/>
      <c r="R15" s="38"/>
      <c r="S15" s="37"/>
      <c r="T15" s="38"/>
      <c r="U15" s="38"/>
      <c r="V15" s="37"/>
      <c r="W15" s="38"/>
      <c r="X15" s="38"/>
      <c r="Y15" s="37"/>
      <c r="Z15" s="38"/>
      <c r="AA15" s="38"/>
      <c r="AB15" s="37"/>
      <c r="AC15" s="38"/>
      <c r="AD15" s="38"/>
      <c r="AE15" s="37"/>
      <c r="AF15" s="38"/>
      <c r="AG15" s="38"/>
      <c r="AH15" s="37"/>
      <c r="AI15" s="38"/>
      <c r="AJ15" s="38"/>
      <c r="AK15" s="37"/>
      <c r="AL15" s="38"/>
      <c r="AM15" s="38"/>
      <c r="AN15" s="37"/>
      <c r="AO15" s="36"/>
      <c r="AP15" s="36"/>
      <c r="AQ15" s="5">
        <f>IF(ISNA(HLOOKUP("o",$AY15:$CH$22,23-ROW(),0)),0,HLOOKUP("o",$AY15:$CH$22,23-ROW(),0))</f>
        <v>0</v>
      </c>
      <c r="AR15" s="5">
        <f t="shared" si="0"/>
        <v>0</v>
      </c>
      <c r="AS15" s="4">
        <f t="shared" si="1"/>
        <v>4</v>
      </c>
      <c r="AT15" s="2">
        <f t="shared" si="2"/>
        <v>0</v>
      </c>
      <c r="AW15" s="3">
        <f t="shared" si="3"/>
        <v>0</v>
      </c>
      <c r="AX15" s="2">
        <f t="shared" si="4"/>
        <v>-1</v>
      </c>
      <c r="AY15" s="1">
        <f t="shared" si="5"/>
        <v>0</v>
      </c>
      <c r="AZ15" s="1">
        <f t="shared" si="6"/>
        <v>0</v>
      </c>
      <c r="BA15" s="1">
        <f t="shared" si="7"/>
        <v>0</v>
      </c>
      <c r="BB15" s="1">
        <f t="shared" si="8"/>
        <v>0</v>
      </c>
      <c r="BC15" s="1">
        <f t="shared" si="9"/>
        <v>0</v>
      </c>
      <c r="BD15" s="1">
        <f t="shared" si="10"/>
        <v>0</v>
      </c>
      <c r="BE15" s="1">
        <f t="shared" si="11"/>
        <v>0</v>
      </c>
      <c r="BF15" s="1">
        <f t="shared" si="12"/>
        <v>0</v>
      </c>
      <c r="BG15" s="1">
        <f t="shared" si="13"/>
        <v>0</v>
      </c>
      <c r="BH15" s="1">
        <f t="shared" si="14"/>
        <v>0</v>
      </c>
      <c r="BI15" s="1">
        <f t="shared" si="15"/>
        <v>0</v>
      </c>
      <c r="BJ15" s="1">
        <f t="shared" si="16"/>
        <v>0</v>
      </c>
      <c r="BK15" s="1">
        <f t="shared" si="17"/>
        <v>0</v>
      </c>
      <c r="BL15" s="1">
        <f t="shared" si="18"/>
        <v>0</v>
      </c>
      <c r="BM15" s="1">
        <f t="shared" si="19"/>
        <v>0</v>
      </c>
      <c r="BN15" s="1">
        <f t="shared" si="20"/>
        <v>0</v>
      </c>
      <c r="BO15" s="1">
        <f t="shared" si="21"/>
        <v>0</v>
      </c>
      <c r="BP15" s="1">
        <f t="shared" si="22"/>
        <v>0</v>
      </c>
      <c r="BQ15" s="1">
        <f t="shared" si="23"/>
        <v>0</v>
      </c>
      <c r="BR15" s="1">
        <f t="shared" si="24"/>
        <v>0</v>
      </c>
      <c r="BS15" s="1">
        <f t="shared" si="25"/>
        <v>0</v>
      </c>
      <c r="BT15" s="1">
        <f t="shared" si="26"/>
        <v>0</v>
      </c>
      <c r="BU15" s="1">
        <f t="shared" si="27"/>
        <v>0</v>
      </c>
      <c r="BV15" s="1">
        <f t="shared" si="28"/>
        <v>0</v>
      </c>
      <c r="BW15" s="1">
        <f t="shared" si="29"/>
        <v>0</v>
      </c>
      <c r="BX15" s="1">
        <f t="shared" si="30"/>
        <v>0</v>
      </c>
      <c r="BY15" s="1">
        <f t="shared" si="31"/>
        <v>0</v>
      </c>
      <c r="BZ15" s="1">
        <f t="shared" si="32"/>
        <v>0</v>
      </c>
      <c r="CA15" s="1">
        <f t="shared" si="33"/>
        <v>0</v>
      </c>
      <c r="CB15" s="1">
        <f t="shared" si="34"/>
        <v>0</v>
      </c>
      <c r="CC15" s="1">
        <f t="shared" si="35"/>
        <v>0</v>
      </c>
      <c r="CD15" s="1">
        <f t="shared" si="36"/>
        <v>0</v>
      </c>
      <c r="CE15" s="1">
        <f t="shared" si="37"/>
        <v>0</v>
      </c>
      <c r="CF15" s="1">
        <f t="shared" si="38"/>
        <v>0</v>
      </c>
      <c r="CG15" s="1">
        <f t="shared" si="39"/>
        <v>0</v>
      </c>
      <c r="CH15" s="1">
        <f t="shared" si="40"/>
        <v>0</v>
      </c>
      <c r="CK15" s="1">
        <v>0</v>
      </c>
      <c r="CL15" s="1">
        <f t="shared" si="41"/>
        <v>0</v>
      </c>
      <c r="CM15" s="1">
        <f t="shared" si="42"/>
        <v>0</v>
      </c>
      <c r="CN15" s="1">
        <f t="shared" si="43"/>
        <v>0</v>
      </c>
      <c r="CO15" s="1">
        <f t="shared" si="44"/>
        <v>0</v>
      </c>
      <c r="CP15" s="1">
        <f t="shared" si="45"/>
        <v>0</v>
      </c>
      <c r="CQ15" s="1">
        <f t="shared" si="46"/>
        <v>0</v>
      </c>
      <c r="CR15" s="1">
        <f t="shared" si="47"/>
        <v>0</v>
      </c>
      <c r="CS15" s="1">
        <f t="shared" si="48"/>
        <v>0</v>
      </c>
      <c r="CT15" s="1">
        <f t="shared" si="49"/>
        <v>0</v>
      </c>
      <c r="CU15" s="1">
        <f t="shared" si="50"/>
        <v>0</v>
      </c>
      <c r="CV15" s="1">
        <f t="shared" si="51"/>
        <v>0</v>
      </c>
      <c r="CW15" s="1">
        <f t="shared" si="52"/>
        <v>0</v>
      </c>
      <c r="CY15" s="1">
        <f t="shared" si="53"/>
        <v>1</v>
      </c>
      <c r="CZ15" s="1">
        <f t="shared" si="54"/>
        <v>1</v>
      </c>
      <c r="DA15" s="1">
        <f t="shared" si="55"/>
        <v>1</v>
      </c>
      <c r="DB15" s="1">
        <f t="shared" si="56"/>
        <v>1</v>
      </c>
      <c r="DC15" s="1">
        <f t="shared" si="57"/>
        <v>1</v>
      </c>
      <c r="DD15" s="1">
        <f t="shared" si="58"/>
        <v>1</v>
      </c>
      <c r="DE15" s="1">
        <f t="shared" si="59"/>
        <v>1</v>
      </c>
      <c r="DF15" s="1">
        <f t="shared" si="60"/>
        <v>1</v>
      </c>
      <c r="DG15" s="1">
        <f t="shared" si="61"/>
        <v>1</v>
      </c>
      <c r="DH15" s="1">
        <f t="shared" si="62"/>
        <v>1</v>
      </c>
      <c r="DI15" s="1">
        <f t="shared" si="63"/>
        <v>1</v>
      </c>
      <c r="DJ15" s="1">
        <f t="shared" si="64"/>
        <v>1</v>
      </c>
      <c r="DK15" s="1">
        <f t="shared" si="65"/>
        <v>1</v>
      </c>
    </row>
    <row r="16" spans="1:115">
      <c r="A16" s="10"/>
      <c r="B16" s="10"/>
      <c r="C16" s="10"/>
      <c r="D16" s="6"/>
      <c r="E16" s="39"/>
      <c r="F16" s="38"/>
      <c r="G16" s="37"/>
      <c r="H16" s="38"/>
      <c r="I16" s="38"/>
      <c r="J16" s="37"/>
      <c r="K16" s="38"/>
      <c r="L16" s="38"/>
      <c r="M16" s="37"/>
      <c r="N16" s="38"/>
      <c r="O16" s="38"/>
      <c r="P16" s="37"/>
      <c r="Q16" s="38"/>
      <c r="R16" s="38"/>
      <c r="S16" s="37"/>
      <c r="T16" s="38"/>
      <c r="U16" s="38"/>
      <c r="V16" s="37"/>
      <c r="W16" s="38"/>
      <c r="X16" s="38"/>
      <c r="Y16" s="37"/>
      <c r="Z16" s="38"/>
      <c r="AA16" s="38"/>
      <c r="AB16" s="37"/>
      <c r="AC16" s="38"/>
      <c r="AD16" s="38"/>
      <c r="AE16" s="37"/>
      <c r="AF16" s="38"/>
      <c r="AG16" s="38"/>
      <c r="AH16" s="37"/>
      <c r="AI16" s="38"/>
      <c r="AJ16" s="38"/>
      <c r="AK16" s="37"/>
      <c r="AL16" s="38"/>
      <c r="AM16" s="38"/>
      <c r="AN16" s="37"/>
      <c r="AO16" s="36"/>
      <c r="AP16" s="36"/>
      <c r="AQ16" s="5">
        <f>IF(ISNA(HLOOKUP("o",$AY16:$CH$22,23-ROW(),0)),0,HLOOKUP("o",$AY16:$CH$22,23-ROW(),0))</f>
        <v>0</v>
      </c>
      <c r="AR16" s="5">
        <f t="shared" si="0"/>
        <v>0</v>
      </c>
      <c r="AS16" s="4">
        <f t="shared" si="1"/>
        <v>4</v>
      </c>
      <c r="AT16" s="2">
        <f t="shared" si="2"/>
        <v>0</v>
      </c>
      <c r="AW16" s="3">
        <f t="shared" si="3"/>
        <v>0</v>
      </c>
      <c r="AX16" s="2">
        <f t="shared" si="4"/>
        <v>-1</v>
      </c>
      <c r="AY16" s="1">
        <f t="shared" si="5"/>
        <v>0</v>
      </c>
      <c r="AZ16" s="1">
        <f t="shared" si="6"/>
        <v>0</v>
      </c>
      <c r="BA16" s="1">
        <f t="shared" si="7"/>
        <v>0</v>
      </c>
      <c r="BB16" s="1">
        <f t="shared" si="8"/>
        <v>0</v>
      </c>
      <c r="BC16" s="1">
        <f t="shared" si="9"/>
        <v>0</v>
      </c>
      <c r="BD16" s="1">
        <f t="shared" si="10"/>
        <v>0</v>
      </c>
      <c r="BE16" s="1">
        <f t="shared" si="11"/>
        <v>0</v>
      </c>
      <c r="BF16" s="1">
        <f t="shared" si="12"/>
        <v>0</v>
      </c>
      <c r="BG16" s="1">
        <f t="shared" si="13"/>
        <v>0</v>
      </c>
      <c r="BH16" s="1">
        <f t="shared" si="14"/>
        <v>0</v>
      </c>
      <c r="BI16" s="1">
        <f t="shared" si="15"/>
        <v>0</v>
      </c>
      <c r="BJ16" s="1">
        <f t="shared" si="16"/>
        <v>0</v>
      </c>
      <c r="BK16" s="1">
        <f t="shared" si="17"/>
        <v>0</v>
      </c>
      <c r="BL16" s="1">
        <f t="shared" si="18"/>
        <v>0</v>
      </c>
      <c r="BM16" s="1">
        <f t="shared" si="19"/>
        <v>0</v>
      </c>
      <c r="BN16" s="1">
        <f t="shared" si="20"/>
        <v>0</v>
      </c>
      <c r="BO16" s="1">
        <f t="shared" si="21"/>
        <v>0</v>
      </c>
      <c r="BP16" s="1">
        <f t="shared" si="22"/>
        <v>0</v>
      </c>
      <c r="BQ16" s="1">
        <f t="shared" si="23"/>
        <v>0</v>
      </c>
      <c r="BR16" s="1">
        <f t="shared" si="24"/>
        <v>0</v>
      </c>
      <c r="BS16" s="1">
        <f t="shared" si="25"/>
        <v>0</v>
      </c>
      <c r="BT16" s="1">
        <f t="shared" si="26"/>
        <v>0</v>
      </c>
      <c r="BU16" s="1">
        <f t="shared" si="27"/>
        <v>0</v>
      </c>
      <c r="BV16" s="1">
        <f t="shared" si="28"/>
        <v>0</v>
      </c>
      <c r="BW16" s="1">
        <f t="shared" si="29"/>
        <v>0</v>
      </c>
      <c r="BX16" s="1">
        <f t="shared" si="30"/>
        <v>0</v>
      </c>
      <c r="BY16" s="1">
        <f t="shared" si="31"/>
        <v>0</v>
      </c>
      <c r="BZ16" s="1">
        <f t="shared" si="32"/>
        <v>0</v>
      </c>
      <c r="CA16" s="1">
        <f t="shared" si="33"/>
        <v>0</v>
      </c>
      <c r="CB16" s="1">
        <f t="shared" si="34"/>
        <v>0</v>
      </c>
      <c r="CC16" s="1">
        <f t="shared" si="35"/>
        <v>0</v>
      </c>
      <c r="CD16" s="1">
        <f t="shared" si="36"/>
        <v>0</v>
      </c>
      <c r="CE16" s="1">
        <f t="shared" si="37"/>
        <v>0</v>
      </c>
      <c r="CF16" s="1">
        <f t="shared" si="38"/>
        <v>0</v>
      </c>
      <c r="CG16" s="1">
        <f t="shared" si="39"/>
        <v>0</v>
      </c>
      <c r="CH16" s="1">
        <f t="shared" si="40"/>
        <v>0</v>
      </c>
      <c r="CK16" s="1">
        <v>0</v>
      </c>
      <c r="CL16" s="1">
        <f t="shared" si="41"/>
        <v>0</v>
      </c>
      <c r="CM16" s="1">
        <f t="shared" si="42"/>
        <v>0</v>
      </c>
      <c r="CN16" s="1">
        <f t="shared" si="43"/>
        <v>0</v>
      </c>
      <c r="CO16" s="1">
        <f t="shared" si="44"/>
        <v>0</v>
      </c>
      <c r="CP16" s="1">
        <f t="shared" si="45"/>
        <v>0</v>
      </c>
      <c r="CQ16" s="1">
        <f t="shared" si="46"/>
        <v>0</v>
      </c>
      <c r="CR16" s="1">
        <f t="shared" si="47"/>
        <v>0</v>
      </c>
      <c r="CS16" s="1">
        <f t="shared" si="48"/>
        <v>0</v>
      </c>
      <c r="CT16" s="1">
        <f t="shared" si="49"/>
        <v>0</v>
      </c>
      <c r="CU16" s="1">
        <f t="shared" si="50"/>
        <v>0</v>
      </c>
      <c r="CV16" s="1">
        <f t="shared" si="51"/>
        <v>0</v>
      </c>
      <c r="CW16" s="1">
        <f t="shared" si="52"/>
        <v>0</v>
      </c>
      <c r="CY16" s="1">
        <f t="shared" si="53"/>
        <v>1</v>
      </c>
      <c r="CZ16" s="1">
        <f t="shared" si="54"/>
        <v>1</v>
      </c>
      <c r="DA16" s="1">
        <f t="shared" si="55"/>
        <v>1</v>
      </c>
      <c r="DB16" s="1">
        <f t="shared" si="56"/>
        <v>1</v>
      </c>
      <c r="DC16" s="1">
        <f t="shared" si="57"/>
        <v>1</v>
      </c>
      <c r="DD16" s="1">
        <f t="shared" si="58"/>
        <v>1</v>
      </c>
      <c r="DE16" s="1">
        <f t="shared" si="59"/>
        <v>1</v>
      </c>
      <c r="DF16" s="1">
        <f t="shared" si="60"/>
        <v>1</v>
      </c>
      <c r="DG16" s="1">
        <f t="shared" si="61"/>
        <v>1</v>
      </c>
      <c r="DH16" s="1">
        <f t="shared" si="62"/>
        <v>1</v>
      </c>
      <c r="DI16" s="1">
        <f t="shared" si="63"/>
        <v>1</v>
      </c>
      <c r="DJ16" s="1">
        <f t="shared" si="64"/>
        <v>1</v>
      </c>
      <c r="DK16" s="1">
        <f t="shared" si="65"/>
        <v>1</v>
      </c>
    </row>
    <row r="17" spans="1:115">
      <c r="A17" s="10"/>
      <c r="B17" s="10"/>
      <c r="C17" s="10"/>
      <c r="D17" s="6"/>
      <c r="E17" s="39"/>
      <c r="F17" s="38"/>
      <c r="G17" s="37"/>
      <c r="H17" s="38"/>
      <c r="I17" s="38"/>
      <c r="J17" s="37"/>
      <c r="K17" s="38"/>
      <c r="L17" s="38"/>
      <c r="M17" s="37"/>
      <c r="N17" s="38"/>
      <c r="O17" s="38"/>
      <c r="P17" s="37"/>
      <c r="Q17" s="38"/>
      <c r="R17" s="38"/>
      <c r="S17" s="37"/>
      <c r="T17" s="38"/>
      <c r="U17" s="38"/>
      <c r="V17" s="37"/>
      <c r="W17" s="38"/>
      <c r="X17" s="38"/>
      <c r="Y17" s="37"/>
      <c r="Z17" s="38"/>
      <c r="AA17" s="38"/>
      <c r="AB17" s="37"/>
      <c r="AC17" s="38"/>
      <c r="AD17" s="38"/>
      <c r="AE17" s="37"/>
      <c r="AF17" s="38"/>
      <c r="AG17" s="38"/>
      <c r="AH17" s="37"/>
      <c r="AI17" s="38"/>
      <c r="AJ17" s="38"/>
      <c r="AK17" s="37"/>
      <c r="AL17" s="38"/>
      <c r="AM17" s="38"/>
      <c r="AN17" s="37"/>
      <c r="AO17" s="36"/>
      <c r="AP17" s="36"/>
      <c r="AQ17" s="5">
        <f>IF(ISNA(HLOOKUP("o",$AY17:$CH$22,23-ROW(),0)),0,HLOOKUP("o",$AY17:$CH$22,23-ROW(),0))</f>
        <v>0</v>
      </c>
      <c r="AR17" s="5">
        <f t="shared" si="0"/>
        <v>0</v>
      </c>
      <c r="AS17" s="4">
        <f t="shared" si="1"/>
        <v>4</v>
      </c>
      <c r="AT17" s="2">
        <f t="shared" si="2"/>
        <v>0</v>
      </c>
      <c r="AW17" s="3">
        <f t="shared" si="3"/>
        <v>0</v>
      </c>
      <c r="AX17" s="2">
        <f t="shared" si="4"/>
        <v>-1</v>
      </c>
      <c r="AY17" s="1">
        <f t="shared" si="5"/>
        <v>0</v>
      </c>
      <c r="AZ17" s="1">
        <f t="shared" si="6"/>
        <v>0</v>
      </c>
      <c r="BA17" s="1">
        <f t="shared" si="7"/>
        <v>0</v>
      </c>
      <c r="BB17" s="1">
        <f t="shared" si="8"/>
        <v>0</v>
      </c>
      <c r="BC17" s="1">
        <f t="shared" si="9"/>
        <v>0</v>
      </c>
      <c r="BD17" s="1">
        <f t="shared" si="10"/>
        <v>0</v>
      </c>
      <c r="BE17" s="1">
        <f t="shared" si="11"/>
        <v>0</v>
      </c>
      <c r="BF17" s="1">
        <f t="shared" si="12"/>
        <v>0</v>
      </c>
      <c r="BG17" s="1">
        <f t="shared" si="13"/>
        <v>0</v>
      </c>
      <c r="BH17" s="1">
        <f t="shared" si="14"/>
        <v>0</v>
      </c>
      <c r="BI17" s="1">
        <f t="shared" si="15"/>
        <v>0</v>
      </c>
      <c r="BJ17" s="1">
        <f t="shared" si="16"/>
        <v>0</v>
      </c>
      <c r="BK17" s="1">
        <f t="shared" si="17"/>
        <v>0</v>
      </c>
      <c r="BL17" s="1">
        <f t="shared" si="18"/>
        <v>0</v>
      </c>
      <c r="BM17" s="1">
        <f t="shared" si="19"/>
        <v>0</v>
      </c>
      <c r="BN17" s="1">
        <f t="shared" si="20"/>
        <v>0</v>
      </c>
      <c r="BO17" s="1">
        <f t="shared" si="21"/>
        <v>0</v>
      </c>
      <c r="BP17" s="1">
        <f t="shared" si="22"/>
        <v>0</v>
      </c>
      <c r="BQ17" s="1">
        <f t="shared" si="23"/>
        <v>0</v>
      </c>
      <c r="BR17" s="1">
        <f t="shared" si="24"/>
        <v>0</v>
      </c>
      <c r="BS17" s="1">
        <f t="shared" si="25"/>
        <v>0</v>
      </c>
      <c r="BT17" s="1">
        <f t="shared" si="26"/>
        <v>0</v>
      </c>
      <c r="BU17" s="1">
        <f t="shared" si="27"/>
        <v>0</v>
      </c>
      <c r="BV17" s="1">
        <f t="shared" si="28"/>
        <v>0</v>
      </c>
      <c r="BW17" s="1">
        <f t="shared" si="29"/>
        <v>0</v>
      </c>
      <c r="BX17" s="1">
        <f t="shared" si="30"/>
        <v>0</v>
      </c>
      <c r="BY17" s="1">
        <f t="shared" si="31"/>
        <v>0</v>
      </c>
      <c r="BZ17" s="1">
        <f t="shared" si="32"/>
        <v>0</v>
      </c>
      <c r="CA17" s="1">
        <f t="shared" si="33"/>
        <v>0</v>
      </c>
      <c r="CB17" s="1">
        <f t="shared" si="34"/>
        <v>0</v>
      </c>
      <c r="CC17" s="1">
        <f t="shared" si="35"/>
        <v>0</v>
      </c>
      <c r="CD17" s="1">
        <f t="shared" si="36"/>
        <v>0</v>
      </c>
      <c r="CE17" s="1">
        <f t="shared" si="37"/>
        <v>0</v>
      </c>
      <c r="CF17" s="1">
        <f t="shared" si="38"/>
        <v>0</v>
      </c>
      <c r="CG17" s="1">
        <f t="shared" si="39"/>
        <v>0</v>
      </c>
      <c r="CH17" s="1">
        <f t="shared" si="40"/>
        <v>0</v>
      </c>
      <c r="CK17" s="1">
        <v>0</v>
      </c>
      <c r="CL17" s="1">
        <f t="shared" si="41"/>
        <v>0</v>
      </c>
      <c r="CM17" s="1">
        <f t="shared" si="42"/>
        <v>0</v>
      </c>
      <c r="CN17" s="1">
        <f t="shared" si="43"/>
        <v>0</v>
      </c>
      <c r="CO17" s="1">
        <f t="shared" si="44"/>
        <v>0</v>
      </c>
      <c r="CP17" s="1">
        <f t="shared" si="45"/>
        <v>0</v>
      </c>
      <c r="CQ17" s="1">
        <f t="shared" si="46"/>
        <v>0</v>
      </c>
      <c r="CR17" s="1">
        <f t="shared" si="47"/>
        <v>0</v>
      </c>
      <c r="CS17" s="1">
        <f t="shared" si="48"/>
        <v>0</v>
      </c>
      <c r="CT17" s="1">
        <f t="shared" si="49"/>
        <v>0</v>
      </c>
      <c r="CU17" s="1">
        <f t="shared" si="50"/>
        <v>0</v>
      </c>
      <c r="CV17" s="1">
        <f t="shared" si="51"/>
        <v>0</v>
      </c>
      <c r="CW17" s="1">
        <f t="shared" si="52"/>
        <v>0</v>
      </c>
      <c r="CY17" s="1">
        <f t="shared" si="53"/>
        <v>1</v>
      </c>
      <c r="CZ17" s="1">
        <f t="shared" si="54"/>
        <v>1</v>
      </c>
      <c r="DA17" s="1">
        <f t="shared" si="55"/>
        <v>1</v>
      </c>
      <c r="DB17" s="1">
        <f t="shared" si="56"/>
        <v>1</v>
      </c>
      <c r="DC17" s="1">
        <f t="shared" si="57"/>
        <v>1</v>
      </c>
      <c r="DD17" s="1">
        <f t="shared" si="58"/>
        <v>1</v>
      </c>
      <c r="DE17" s="1">
        <f t="shared" si="59"/>
        <v>1</v>
      </c>
      <c r="DF17" s="1">
        <f t="shared" si="60"/>
        <v>1</v>
      </c>
      <c r="DG17" s="1">
        <f t="shared" si="61"/>
        <v>1</v>
      </c>
      <c r="DH17" s="1">
        <f t="shared" si="62"/>
        <v>1</v>
      </c>
      <c r="DI17" s="1">
        <f t="shared" si="63"/>
        <v>1</v>
      </c>
      <c r="DJ17" s="1">
        <f t="shared" si="64"/>
        <v>1</v>
      </c>
      <c r="DK17" s="1">
        <f t="shared" si="65"/>
        <v>1</v>
      </c>
    </row>
    <row r="18" spans="1:115">
      <c r="A18" s="10"/>
      <c r="B18" s="10"/>
      <c r="C18" s="10"/>
      <c r="D18" s="6"/>
      <c r="E18" s="39"/>
      <c r="F18" s="38"/>
      <c r="G18" s="37"/>
      <c r="H18" s="38"/>
      <c r="I18" s="38"/>
      <c r="J18" s="37"/>
      <c r="K18" s="38"/>
      <c r="L18" s="38"/>
      <c r="M18" s="37"/>
      <c r="N18" s="38"/>
      <c r="O18" s="38"/>
      <c r="P18" s="37"/>
      <c r="Q18" s="38"/>
      <c r="R18" s="38"/>
      <c r="S18" s="37"/>
      <c r="T18" s="38"/>
      <c r="U18" s="38"/>
      <c r="V18" s="37"/>
      <c r="W18" s="38"/>
      <c r="X18" s="38"/>
      <c r="Y18" s="37"/>
      <c r="Z18" s="38"/>
      <c r="AA18" s="38"/>
      <c r="AB18" s="37"/>
      <c r="AC18" s="38"/>
      <c r="AD18" s="38"/>
      <c r="AE18" s="37"/>
      <c r="AF18" s="38"/>
      <c r="AG18" s="38"/>
      <c r="AH18" s="37"/>
      <c r="AI18" s="38"/>
      <c r="AJ18" s="38"/>
      <c r="AK18" s="37"/>
      <c r="AL18" s="38"/>
      <c r="AM18" s="38"/>
      <c r="AN18" s="37"/>
      <c r="AO18" s="36"/>
      <c r="AP18" s="36"/>
      <c r="AQ18" s="5">
        <f>IF(ISNA(HLOOKUP("o",$AY18:$CH$22,23-ROW(),0)),0,HLOOKUP("o",$AY18:$CH$22,23-ROW(),0))</f>
        <v>0</v>
      </c>
      <c r="AR18" s="5">
        <f t="shared" si="0"/>
        <v>0</v>
      </c>
      <c r="AS18" s="4">
        <f t="shared" si="1"/>
        <v>4</v>
      </c>
      <c r="AT18" s="2">
        <f t="shared" si="2"/>
        <v>0</v>
      </c>
      <c r="AW18" s="3">
        <f t="shared" si="3"/>
        <v>0</v>
      </c>
      <c r="AX18" s="2">
        <f t="shared" si="4"/>
        <v>-1</v>
      </c>
      <c r="AY18" s="1">
        <f t="shared" si="5"/>
        <v>0</v>
      </c>
      <c r="AZ18" s="1">
        <f t="shared" si="6"/>
        <v>0</v>
      </c>
      <c r="BA18" s="1">
        <f t="shared" si="7"/>
        <v>0</v>
      </c>
      <c r="BB18" s="1">
        <f t="shared" si="8"/>
        <v>0</v>
      </c>
      <c r="BC18" s="1">
        <f t="shared" si="9"/>
        <v>0</v>
      </c>
      <c r="BD18" s="1">
        <f t="shared" si="10"/>
        <v>0</v>
      </c>
      <c r="BE18" s="1">
        <f t="shared" si="11"/>
        <v>0</v>
      </c>
      <c r="BF18" s="1">
        <f t="shared" si="12"/>
        <v>0</v>
      </c>
      <c r="BG18" s="1">
        <f t="shared" si="13"/>
        <v>0</v>
      </c>
      <c r="BH18" s="1">
        <f t="shared" si="14"/>
        <v>0</v>
      </c>
      <c r="BI18" s="1">
        <f t="shared" si="15"/>
        <v>0</v>
      </c>
      <c r="BJ18" s="1">
        <f t="shared" si="16"/>
        <v>0</v>
      </c>
      <c r="BK18" s="1">
        <f t="shared" si="17"/>
        <v>0</v>
      </c>
      <c r="BL18" s="1">
        <f t="shared" si="18"/>
        <v>0</v>
      </c>
      <c r="BM18" s="1">
        <f t="shared" si="19"/>
        <v>0</v>
      </c>
      <c r="BN18" s="1">
        <f t="shared" si="20"/>
        <v>0</v>
      </c>
      <c r="BO18" s="1">
        <f t="shared" si="21"/>
        <v>0</v>
      </c>
      <c r="BP18" s="1">
        <f t="shared" si="22"/>
        <v>0</v>
      </c>
      <c r="BQ18" s="1">
        <f t="shared" si="23"/>
        <v>0</v>
      </c>
      <c r="BR18" s="1">
        <f t="shared" si="24"/>
        <v>0</v>
      </c>
      <c r="BS18" s="1">
        <f t="shared" si="25"/>
        <v>0</v>
      </c>
      <c r="BT18" s="1">
        <f t="shared" si="26"/>
        <v>0</v>
      </c>
      <c r="BU18" s="1">
        <f t="shared" si="27"/>
        <v>0</v>
      </c>
      <c r="BV18" s="1">
        <f t="shared" si="28"/>
        <v>0</v>
      </c>
      <c r="BW18" s="1">
        <f t="shared" si="29"/>
        <v>0</v>
      </c>
      <c r="BX18" s="1">
        <f t="shared" si="30"/>
        <v>0</v>
      </c>
      <c r="BY18" s="1">
        <f t="shared" si="31"/>
        <v>0</v>
      </c>
      <c r="BZ18" s="1">
        <f t="shared" si="32"/>
        <v>0</v>
      </c>
      <c r="CA18" s="1">
        <f t="shared" si="33"/>
        <v>0</v>
      </c>
      <c r="CB18" s="1">
        <f t="shared" si="34"/>
        <v>0</v>
      </c>
      <c r="CC18" s="1">
        <f t="shared" si="35"/>
        <v>0</v>
      </c>
      <c r="CD18" s="1">
        <f t="shared" si="36"/>
        <v>0</v>
      </c>
      <c r="CE18" s="1">
        <f t="shared" si="37"/>
        <v>0</v>
      </c>
      <c r="CF18" s="1">
        <f t="shared" si="38"/>
        <v>0</v>
      </c>
      <c r="CG18" s="1">
        <f t="shared" si="39"/>
        <v>0</v>
      </c>
      <c r="CH18" s="1">
        <f t="shared" si="40"/>
        <v>0</v>
      </c>
      <c r="CK18" s="1">
        <v>0</v>
      </c>
      <c r="CL18" s="1">
        <f t="shared" si="41"/>
        <v>0</v>
      </c>
      <c r="CM18" s="1">
        <f t="shared" si="42"/>
        <v>0</v>
      </c>
      <c r="CN18" s="1">
        <f t="shared" si="43"/>
        <v>0</v>
      </c>
      <c r="CO18" s="1">
        <f t="shared" si="44"/>
        <v>0</v>
      </c>
      <c r="CP18" s="1">
        <f t="shared" si="45"/>
        <v>0</v>
      </c>
      <c r="CQ18" s="1">
        <f t="shared" si="46"/>
        <v>0</v>
      </c>
      <c r="CR18" s="1">
        <f t="shared" si="47"/>
        <v>0</v>
      </c>
      <c r="CS18" s="1">
        <f t="shared" si="48"/>
        <v>0</v>
      </c>
      <c r="CT18" s="1">
        <f t="shared" si="49"/>
        <v>0</v>
      </c>
      <c r="CU18" s="1">
        <f t="shared" si="50"/>
        <v>0</v>
      </c>
      <c r="CV18" s="1">
        <f t="shared" si="51"/>
        <v>0</v>
      </c>
      <c r="CW18" s="1">
        <f t="shared" si="52"/>
        <v>0</v>
      </c>
      <c r="CY18" s="1">
        <f t="shared" si="53"/>
        <v>1</v>
      </c>
      <c r="CZ18" s="1">
        <f t="shared" si="54"/>
        <v>1</v>
      </c>
      <c r="DA18" s="1">
        <f t="shared" si="55"/>
        <v>1</v>
      </c>
      <c r="DB18" s="1">
        <f t="shared" si="56"/>
        <v>1</v>
      </c>
      <c r="DC18" s="1">
        <f t="shared" si="57"/>
        <v>1</v>
      </c>
      <c r="DD18" s="1">
        <f t="shared" si="58"/>
        <v>1</v>
      </c>
      <c r="DE18" s="1">
        <f t="shared" si="59"/>
        <v>1</v>
      </c>
      <c r="DF18" s="1">
        <f t="shared" si="60"/>
        <v>1</v>
      </c>
      <c r="DG18" s="1">
        <f t="shared" si="61"/>
        <v>1</v>
      </c>
      <c r="DH18" s="1">
        <f t="shared" si="62"/>
        <v>1</v>
      </c>
      <c r="DI18" s="1">
        <f t="shared" si="63"/>
        <v>1</v>
      </c>
      <c r="DJ18" s="1">
        <f t="shared" si="64"/>
        <v>1</v>
      </c>
      <c r="DK18" s="1">
        <f t="shared" si="65"/>
        <v>1</v>
      </c>
    </row>
    <row r="19" spans="1:115">
      <c r="A19" s="10"/>
      <c r="B19" s="10"/>
      <c r="C19" s="10"/>
      <c r="D19" s="6"/>
      <c r="E19" s="39"/>
      <c r="F19" s="38"/>
      <c r="G19" s="37"/>
      <c r="H19" s="38"/>
      <c r="I19" s="38"/>
      <c r="J19" s="37"/>
      <c r="K19" s="38"/>
      <c r="L19" s="38"/>
      <c r="M19" s="37"/>
      <c r="N19" s="38"/>
      <c r="O19" s="38"/>
      <c r="P19" s="37"/>
      <c r="Q19" s="38"/>
      <c r="R19" s="38"/>
      <c r="S19" s="37"/>
      <c r="T19" s="38"/>
      <c r="U19" s="38"/>
      <c r="V19" s="37"/>
      <c r="W19" s="38"/>
      <c r="X19" s="38"/>
      <c r="Y19" s="37"/>
      <c r="Z19" s="38"/>
      <c r="AA19" s="38"/>
      <c r="AB19" s="37"/>
      <c r="AC19" s="38"/>
      <c r="AD19" s="38"/>
      <c r="AE19" s="37"/>
      <c r="AF19" s="38"/>
      <c r="AG19" s="38"/>
      <c r="AH19" s="37"/>
      <c r="AI19" s="38"/>
      <c r="AJ19" s="38"/>
      <c r="AK19" s="37"/>
      <c r="AL19" s="38"/>
      <c r="AM19" s="38"/>
      <c r="AN19" s="37"/>
      <c r="AO19" s="36"/>
      <c r="AP19" s="36"/>
      <c r="AQ19" s="5">
        <f>IF(ISNA(HLOOKUP("o",$AY19:$CH$22,23-ROW(),0)),0,HLOOKUP("o",$AY19:$CH$22,23-ROW(),0))</f>
        <v>0</v>
      </c>
      <c r="AR19" s="5">
        <f t="shared" si="0"/>
        <v>0</v>
      </c>
      <c r="AS19" s="4">
        <f t="shared" si="1"/>
        <v>4</v>
      </c>
      <c r="AT19" s="2">
        <f t="shared" si="2"/>
        <v>0</v>
      </c>
      <c r="AW19" s="3">
        <f t="shared" si="3"/>
        <v>0</v>
      </c>
      <c r="AX19" s="2">
        <f t="shared" si="4"/>
        <v>-1</v>
      </c>
      <c r="AY19" s="1">
        <f t="shared" si="5"/>
        <v>0</v>
      </c>
      <c r="AZ19" s="1">
        <f t="shared" si="6"/>
        <v>0</v>
      </c>
      <c r="BA19" s="1">
        <f t="shared" si="7"/>
        <v>0</v>
      </c>
      <c r="BB19" s="1">
        <f t="shared" si="8"/>
        <v>0</v>
      </c>
      <c r="BC19" s="1">
        <f t="shared" si="9"/>
        <v>0</v>
      </c>
      <c r="BD19" s="1">
        <f t="shared" si="10"/>
        <v>0</v>
      </c>
      <c r="BE19" s="1">
        <f t="shared" si="11"/>
        <v>0</v>
      </c>
      <c r="BF19" s="1">
        <f t="shared" si="12"/>
        <v>0</v>
      </c>
      <c r="BG19" s="1">
        <f t="shared" si="13"/>
        <v>0</v>
      </c>
      <c r="BH19" s="1">
        <f t="shared" si="14"/>
        <v>0</v>
      </c>
      <c r="BI19" s="1">
        <f t="shared" si="15"/>
        <v>0</v>
      </c>
      <c r="BJ19" s="1">
        <f t="shared" si="16"/>
        <v>0</v>
      </c>
      <c r="BK19" s="1">
        <f t="shared" si="17"/>
        <v>0</v>
      </c>
      <c r="BL19" s="1">
        <f t="shared" si="18"/>
        <v>0</v>
      </c>
      <c r="BM19" s="1">
        <f t="shared" si="19"/>
        <v>0</v>
      </c>
      <c r="BN19" s="1">
        <f t="shared" si="20"/>
        <v>0</v>
      </c>
      <c r="BO19" s="1">
        <f t="shared" si="21"/>
        <v>0</v>
      </c>
      <c r="BP19" s="1">
        <f t="shared" si="22"/>
        <v>0</v>
      </c>
      <c r="BQ19" s="1">
        <f t="shared" si="23"/>
        <v>0</v>
      </c>
      <c r="BR19" s="1">
        <f t="shared" si="24"/>
        <v>0</v>
      </c>
      <c r="BS19" s="1">
        <f t="shared" si="25"/>
        <v>0</v>
      </c>
      <c r="BT19" s="1">
        <f t="shared" si="26"/>
        <v>0</v>
      </c>
      <c r="BU19" s="1">
        <f t="shared" si="27"/>
        <v>0</v>
      </c>
      <c r="BV19" s="1">
        <f t="shared" si="28"/>
        <v>0</v>
      </c>
      <c r="BW19" s="1">
        <f t="shared" si="29"/>
        <v>0</v>
      </c>
      <c r="BX19" s="1">
        <f t="shared" si="30"/>
        <v>0</v>
      </c>
      <c r="BY19" s="1">
        <f t="shared" si="31"/>
        <v>0</v>
      </c>
      <c r="BZ19" s="1">
        <f t="shared" si="32"/>
        <v>0</v>
      </c>
      <c r="CA19" s="1">
        <f t="shared" si="33"/>
        <v>0</v>
      </c>
      <c r="CB19" s="1">
        <f t="shared" si="34"/>
        <v>0</v>
      </c>
      <c r="CC19" s="1">
        <f t="shared" si="35"/>
        <v>0</v>
      </c>
      <c r="CD19" s="1">
        <f t="shared" si="36"/>
        <v>0</v>
      </c>
      <c r="CE19" s="1">
        <f t="shared" si="37"/>
        <v>0</v>
      </c>
      <c r="CF19" s="1">
        <f t="shared" si="38"/>
        <v>0</v>
      </c>
      <c r="CG19" s="1">
        <f t="shared" si="39"/>
        <v>0</v>
      </c>
      <c r="CH19" s="1">
        <f t="shared" si="40"/>
        <v>0</v>
      </c>
      <c r="CK19" s="1">
        <v>0</v>
      </c>
      <c r="CL19" s="1">
        <f t="shared" si="41"/>
        <v>0</v>
      </c>
      <c r="CM19" s="1">
        <f t="shared" si="42"/>
        <v>0</v>
      </c>
      <c r="CN19" s="1">
        <f t="shared" si="43"/>
        <v>0</v>
      </c>
      <c r="CO19" s="1">
        <f t="shared" si="44"/>
        <v>0</v>
      </c>
      <c r="CP19" s="1">
        <f t="shared" si="45"/>
        <v>0</v>
      </c>
      <c r="CQ19" s="1">
        <f t="shared" si="46"/>
        <v>0</v>
      </c>
      <c r="CR19" s="1">
        <f t="shared" si="47"/>
        <v>0</v>
      </c>
      <c r="CS19" s="1">
        <f t="shared" si="48"/>
        <v>0</v>
      </c>
      <c r="CT19" s="1">
        <f t="shared" si="49"/>
        <v>0</v>
      </c>
      <c r="CU19" s="1">
        <f t="shared" si="50"/>
        <v>0</v>
      </c>
      <c r="CV19" s="1">
        <f t="shared" si="51"/>
        <v>0</v>
      </c>
      <c r="CW19" s="1">
        <f t="shared" si="52"/>
        <v>0</v>
      </c>
      <c r="CY19" s="1">
        <f t="shared" si="53"/>
        <v>1</v>
      </c>
      <c r="CZ19" s="1">
        <f t="shared" si="54"/>
        <v>1</v>
      </c>
      <c r="DA19" s="1">
        <f t="shared" si="55"/>
        <v>1</v>
      </c>
      <c r="DB19" s="1">
        <f t="shared" si="56"/>
        <v>1</v>
      </c>
      <c r="DC19" s="1">
        <f t="shared" si="57"/>
        <v>1</v>
      </c>
      <c r="DD19" s="1">
        <f t="shared" si="58"/>
        <v>1</v>
      </c>
      <c r="DE19" s="1">
        <f t="shared" si="59"/>
        <v>1</v>
      </c>
      <c r="DF19" s="1">
        <f t="shared" si="60"/>
        <v>1</v>
      </c>
      <c r="DG19" s="1">
        <f t="shared" si="61"/>
        <v>1</v>
      </c>
      <c r="DH19" s="1">
        <f t="shared" si="62"/>
        <v>1</v>
      </c>
      <c r="DI19" s="1">
        <f t="shared" si="63"/>
        <v>1</v>
      </c>
      <c r="DJ19" s="1">
        <f t="shared" si="64"/>
        <v>1</v>
      </c>
      <c r="DK19" s="1">
        <f t="shared" si="65"/>
        <v>1</v>
      </c>
    </row>
    <row r="20" spans="1:115">
      <c r="A20" s="10"/>
      <c r="B20" s="10"/>
      <c r="C20" s="10"/>
      <c r="D20" s="6"/>
      <c r="E20" s="39"/>
      <c r="F20" s="38"/>
      <c r="G20" s="37"/>
      <c r="H20" s="38"/>
      <c r="I20" s="38"/>
      <c r="J20" s="37"/>
      <c r="K20" s="38"/>
      <c r="L20" s="38"/>
      <c r="M20" s="37"/>
      <c r="N20" s="38"/>
      <c r="O20" s="38"/>
      <c r="P20" s="37"/>
      <c r="Q20" s="38"/>
      <c r="R20" s="38"/>
      <c r="S20" s="37"/>
      <c r="T20" s="38"/>
      <c r="U20" s="38"/>
      <c r="V20" s="37"/>
      <c r="W20" s="38"/>
      <c r="X20" s="38"/>
      <c r="Y20" s="37"/>
      <c r="Z20" s="38"/>
      <c r="AA20" s="38"/>
      <c r="AB20" s="37"/>
      <c r="AC20" s="38"/>
      <c r="AD20" s="38"/>
      <c r="AE20" s="37"/>
      <c r="AF20" s="38"/>
      <c r="AG20" s="38"/>
      <c r="AH20" s="37"/>
      <c r="AI20" s="38"/>
      <c r="AJ20" s="38"/>
      <c r="AK20" s="37"/>
      <c r="AL20" s="38"/>
      <c r="AM20" s="38"/>
      <c r="AN20" s="37"/>
      <c r="AO20" s="36"/>
      <c r="AP20" s="36"/>
      <c r="AQ20" s="5">
        <f>IF(ISNA(HLOOKUP("o",$AY20:$CH$22,23-ROW(),0)),0,HLOOKUP("o",$AY20:$CH$22,23-ROW(),0))</f>
        <v>0</v>
      </c>
      <c r="AR20" s="5">
        <f t="shared" si="0"/>
        <v>0</v>
      </c>
      <c r="AS20" s="4">
        <f t="shared" si="1"/>
        <v>4</v>
      </c>
      <c r="AT20" s="2">
        <f t="shared" si="2"/>
        <v>0</v>
      </c>
      <c r="AW20" s="3">
        <f t="shared" si="3"/>
        <v>0</v>
      </c>
      <c r="AX20" s="2">
        <f t="shared" si="4"/>
        <v>-1</v>
      </c>
      <c r="AY20" s="1">
        <f t="shared" si="5"/>
        <v>0</v>
      </c>
      <c r="AZ20" s="1">
        <f t="shared" si="6"/>
        <v>0</v>
      </c>
      <c r="BA20" s="1">
        <f t="shared" si="7"/>
        <v>0</v>
      </c>
      <c r="BB20" s="1">
        <f t="shared" si="8"/>
        <v>0</v>
      </c>
      <c r="BC20" s="1">
        <f t="shared" si="9"/>
        <v>0</v>
      </c>
      <c r="BD20" s="1">
        <f t="shared" si="10"/>
        <v>0</v>
      </c>
      <c r="BE20" s="1">
        <f t="shared" si="11"/>
        <v>0</v>
      </c>
      <c r="BF20" s="1">
        <f t="shared" si="12"/>
        <v>0</v>
      </c>
      <c r="BG20" s="1">
        <f t="shared" si="13"/>
        <v>0</v>
      </c>
      <c r="BH20" s="1">
        <f t="shared" si="14"/>
        <v>0</v>
      </c>
      <c r="BI20" s="1">
        <f t="shared" si="15"/>
        <v>0</v>
      </c>
      <c r="BJ20" s="1">
        <f t="shared" si="16"/>
        <v>0</v>
      </c>
      <c r="BK20" s="1">
        <f t="shared" si="17"/>
        <v>0</v>
      </c>
      <c r="BL20" s="1">
        <f t="shared" si="18"/>
        <v>0</v>
      </c>
      <c r="BM20" s="1">
        <f t="shared" si="19"/>
        <v>0</v>
      </c>
      <c r="BN20" s="1">
        <f t="shared" si="20"/>
        <v>0</v>
      </c>
      <c r="BO20" s="1">
        <f t="shared" si="21"/>
        <v>0</v>
      </c>
      <c r="BP20" s="1">
        <f t="shared" si="22"/>
        <v>0</v>
      </c>
      <c r="BQ20" s="1">
        <f t="shared" si="23"/>
        <v>0</v>
      </c>
      <c r="BR20" s="1">
        <f t="shared" si="24"/>
        <v>0</v>
      </c>
      <c r="BS20" s="1">
        <f t="shared" si="25"/>
        <v>0</v>
      </c>
      <c r="BT20" s="1">
        <f t="shared" si="26"/>
        <v>0</v>
      </c>
      <c r="BU20" s="1">
        <f t="shared" si="27"/>
        <v>0</v>
      </c>
      <c r="BV20" s="1">
        <f t="shared" si="28"/>
        <v>0</v>
      </c>
      <c r="BW20" s="1">
        <f t="shared" si="29"/>
        <v>0</v>
      </c>
      <c r="BX20" s="1">
        <f t="shared" si="30"/>
        <v>0</v>
      </c>
      <c r="BY20" s="1">
        <f t="shared" si="31"/>
        <v>0</v>
      </c>
      <c r="BZ20" s="1">
        <f t="shared" si="32"/>
        <v>0</v>
      </c>
      <c r="CA20" s="1">
        <f t="shared" si="33"/>
        <v>0</v>
      </c>
      <c r="CB20" s="1">
        <f t="shared" si="34"/>
        <v>0</v>
      </c>
      <c r="CC20" s="1">
        <f t="shared" si="35"/>
        <v>0</v>
      </c>
      <c r="CD20" s="1">
        <f t="shared" si="36"/>
        <v>0</v>
      </c>
      <c r="CE20" s="1">
        <f t="shared" si="37"/>
        <v>0</v>
      </c>
      <c r="CF20" s="1">
        <f t="shared" si="38"/>
        <v>0</v>
      </c>
      <c r="CG20" s="1">
        <f t="shared" si="39"/>
        <v>0</v>
      </c>
      <c r="CH20" s="1">
        <f t="shared" si="40"/>
        <v>0</v>
      </c>
      <c r="CK20" s="1">
        <v>0</v>
      </c>
      <c r="CL20" s="1">
        <f t="shared" si="41"/>
        <v>0</v>
      </c>
      <c r="CM20" s="1">
        <f t="shared" si="42"/>
        <v>0</v>
      </c>
      <c r="CN20" s="1">
        <f t="shared" si="43"/>
        <v>0</v>
      </c>
      <c r="CO20" s="1">
        <f t="shared" si="44"/>
        <v>0</v>
      </c>
      <c r="CP20" s="1">
        <f t="shared" si="45"/>
        <v>0</v>
      </c>
      <c r="CQ20" s="1">
        <f t="shared" si="46"/>
        <v>0</v>
      </c>
      <c r="CR20" s="1">
        <f t="shared" si="47"/>
        <v>0</v>
      </c>
      <c r="CS20" s="1">
        <f t="shared" si="48"/>
        <v>0</v>
      </c>
      <c r="CT20" s="1">
        <f t="shared" si="49"/>
        <v>0</v>
      </c>
      <c r="CU20" s="1">
        <f t="shared" si="50"/>
        <v>0</v>
      </c>
      <c r="CV20" s="1">
        <f t="shared" si="51"/>
        <v>0</v>
      </c>
      <c r="CW20" s="1">
        <f t="shared" si="52"/>
        <v>0</v>
      </c>
      <c r="CY20" s="1">
        <f t="shared" si="53"/>
        <v>1</v>
      </c>
      <c r="CZ20" s="1">
        <f t="shared" si="54"/>
        <v>1</v>
      </c>
      <c r="DA20" s="1">
        <f t="shared" si="55"/>
        <v>1</v>
      </c>
      <c r="DB20" s="1">
        <f t="shared" si="56"/>
        <v>1</v>
      </c>
      <c r="DC20" s="1">
        <f t="shared" si="57"/>
        <v>1</v>
      </c>
      <c r="DD20" s="1">
        <f t="shared" si="58"/>
        <v>1</v>
      </c>
      <c r="DE20" s="1">
        <f t="shared" si="59"/>
        <v>1</v>
      </c>
      <c r="DF20" s="1">
        <f t="shared" si="60"/>
        <v>1</v>
      </c>
      <c r="DG20" s="1">
        <f t="shared" si="61"/>
        <v>1</v>
      </c>
      <c r="DH20" s="1">
        <f t="shared" si="62"/>
        <v>1</v>
      </c>
      <c r="DI20" s="1">
        <f t="shared" si="63"/>
        <v>1</v>
      </c>
      <c r="DJ20" s="1">
        <f t="shared" si="64"/>
        <v>1</v>
      </c>
      <c r="DK20" s="1">
        <f t="shared" si="65"/>
        <v>1</v>
      </c>
    </row>
    <row r="21" spans="1:115" ht="15.75">
      <c r="A21" s="35"/>
      <c r="B21" s="17"/>
      <c r="C21" s="17"/>
      <c r="D21" s="3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32"/>
      <c r="AH21" s="32"/>
      <c r="AI21" s="32"/>
      <c r="AJ21" s="32"/>
      <c r="AK21" s="32"/>
      <c r="AL21" s="32"/>
      <c r="AM21" s="32"/>
      <c r="AN21" s="32"/>
      <c r="AO21" s="17"/>
      <c r="AP21" s="17"/>
      <c r="AQ21" s="16"/>
      <c r="AR21" s="15"/>
      <c r="AS21" s="14"/>
    </row>
    <row r="22" spans="1:115" ht="16.5" thickBot="1">
      <c r="A22" s="35" t="s">
        <v>9</v>
      </c>
      <c r="B22" s="17"/>
      <c r="C22" s="17"/>
      <c r="D22" s="34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2"/>
      <c r="AH22" s="32"/>
      <c r="AI22" s="32"/>
      <c r="AJ22" s="32"/>
      <c r="AK22" s="32"/>
      <c r="AL22" s="32"/>
      <c r="AM22" s="32"/>
      <c r="AN22" s="32"/>
      <c r="AO22" s="17"/>
      <c r="AP22" s="17"/>
      <c r="AQ22" s="16"/>
      <c r="AR22" s="15"/>
      <c r="AS22" s="14"/>
      <c r="AY22" s="1">
        <f>AN$8</f>
        <v>0</v>
      </c>
      <c r="AZ22" s="1">
        <f>AM$8</f>
        <v>0</v>
      </c>
      <c r="BA22" s="1">
        <f>AL$8</f>
        <v>0</v>
      </c>
      <c r="BB22" s="1">
        <f>AK$8</f>
        <v>0</v>
      </c>
      <c r="BC22" s="1">
        <f>AJ$8</f>
        <v>0</v>
      </c>
      <c r="BD22" s="1">
        <f>AI$8</f>
        <v>0</v>
      </c>
      <c r="BE22" s="1">
        <f>AH$8</f>
        <v>110</v>
      </c>
      <c r="BF22" s="1">
        <f>AG$8</f>
        <v>110</v>
      </c>
      <c r="BG22" s="1">
        <f>AF$8</f>
        <v>110</v>
      </c>
      <c r="BH22" s="1">
        <f>AE$8</f>
        <v>105</v>
      </c>
      <c r="BI22" s="1">
        <f>AD$8</f>
        <v>105</v>
      </c>
      <c r="BJ22" s="1">
        <f>AC$8</f>
        <v>105</v>
      </c>
      <c r="BK22" s="1">
        <f>AB$8</f>
        <v>100</v>
      </c>
      <c r="BL22" s="1">
        <f>AA$8</f>
        <v>100</v>
      </c>
      <c r="BM22" s="1">
        <f>Z$8</f>
        <v>100</v>
      </c>
      <c r="BN22" s="1">
        <f>Y$8</f>
        <v>95</v>
      </c>
      <c r="BO22" s="1">
        <f>X$8</f>
        <v>95</v>
      </c>
      <c r="BP22" s="1">
        <f>W$8</f>
        <v>95</v>
      </c>
      <c r="BQ22" s="1">
        <f>V$8</f>
        <v>100</v>
      </c>
      <c r="BR22" s="1">
        <f>U$8</f>
        <v>100</v>
      </c>
      <c r="BS22" s="1">
        <f>T$8</f>
        <v>100</v>
      </c>
      <c r="BT22" s="1">
        <f>S$8</f>
        <v>95</v>
      </c>
      <c r="BU22" s="1">
        <f>R$8</f>
        <v>95</v>
      </c>
      <c r="BV22" s="1">
        <f>Q$8</f>
        <v>95</v>
      </c>
      <c r="BW22" s="1">
        <f>P$8</f>
        <v>90</v>
      </c>
      <c r="BX22" s="1">
        <f>O$8</f>
        <v>90</v>
      </c>
      <c r="BY22" s="1">
        <f>N$8</f>
        <v>90</v>
      </c>
      <c r="BZ22" s="1">
        <f>M$8</f>
        <v>80</v>
      </c>
      <c r="CA22" s="1">
        <f>L$8</f>
        <v>80</v>
      </c>
      <c r="CB22" s="1">
        <f>K$8</f>
        <v>80</v>
      </c>
      <c r="CC22" s="1">
        <f>J$8</f>
        <v>70</v>
      </c>
      <c r="CD22" s="1">
        <f>I$8</f>
        <v>70</v>
      </c>
      <c r="CE22" s="1">
        <f>H$8</f>
        <v>70</v>
      </c>
      <c r="CF22" s="1">
        <f>G$8</f>
        <v>60</v>
      </c>
      <c r="CG22" s="1">
        <f>F$8</f>
        <v>60</v>
      </c>
      <c r="CH22" s="1">
        <f>E$8</f>
        <v>60</v>
      </c>
    </row>
    <row r="23" spans="1:115" ht="14.25" customHeight="1" thickBot="1">
      <c r="A23" s="427" t="s">
        <v>8</v>
      </c>
      <c r="B23" s="427" t="s">
        <v>2</v>
      </c>
      <c r="C23" s="427" t="s">
        <v>7</v>
      </c>
      <c r="D23" s="27"/>
      <c r="E23" s="30">
        <v>100</v>
      </c>
      <c r="F23" s="29">
        <f>E23</f>
        <v>100</v>
      </c>
      <c r="G23" s="28">
        <f>F23</f>
        <v>100</v>
      </c>
      <c r="H23" s="31">
        <v>110</v>
      </c>
      <c r="I23" s="29">
        <f>H23</f>
        <v>110</v>
      </c>
      <c r="J23" s="28">
        <f>I23</f>
        <v>110</v>
      </c>
      <c r="K23" s="30">
        <v>120</v>
      </c>
      <c r="L23" s="29">
        <f>K23</f>
        <v>120</v>
      </c>
      <c r="M23" s="28">
        <f>L23</f>
        <v>120</v>
      </c>
      <c r="N23" s="31">
        <v>125</v>
      </c>
      <c r="O23" s="29">
        <f>N23</f>
        <v>125</v>
      </c>
      <c r="P23" s="28">
        <f>O23</f>
        <v>125</v>
      </c>
      <c r="Q23" s="30">
        <v>128</v>
      </c>
      <c r="R23" s="29">
        <f>Q23</f>
        <v>128</v>
      </c>
      <c r="S23" s="28">
        <f>R23</f>
        <v>128</v>
      </c>
      <c r="T23" s="31">
        <v>131</v>
      </c>
      <c r="U23" s="29">
        <f>T23</f>
        <v>131</v>
      </c>
      <c r="V23" s="28">
        <f>U23</f>
        <v>131</v>
      </c>
      <c r="W23" s="30">
        <v>135</v>
      </c>
      <c r="X23" s="29">
        <f>W23</f>
        <v>135</v>
      </c>
      <c r="Y23" s="28">
        <f>X23</f>
        <v>135</v>
      </c>
      <c r="Z23" s="31">
        <v>140</v>
      </c>
      <c r="AA23" s="29">
        <f>Z23</f>
        <v>140</v>
      </c>
      <c r="AB23" s="28">
        <f>AA23</f>
        <v>140</v>
      </c>
      <c r="AC23" s="30">
        <v>145</v>
      </c>
      <c r="AD23" s="29">
        <f>AC23</f>
        <v>145</v>
      </c>
      <c r="AE23" s="28">
        <f>AD23</f>
        <v>145</v>
      </c>
      <c r="AF23" s="31"/>
      <c r="AG23" s="29">
        <f>AF23</f>
        <v>0</v>
      </c>
      <c r="AH23" s="28">
        <f>AG23</f>
        <v>0</v>
      </c>
      <c r="AI23" s="30"/>
      <c r="AJ23" s="29">
        <f>AI23</f>
        <v>0</v>
      </c>
      <c r="AK23" s="28">
        <f>AJ23</f>
        <v>0</v>
      </c>
      <c r="AL23" s="30"/>
      <c r="AM23" s="29">
        <f>AL23</f>
        <v>0</v>
      </c>
      <c r="AN23" s="28">
        <f>AM23</f>
        <v>0</v>
      </c>
      <c r="AO23" s="14"/>
      <c r="AP23" s="14"/>
      <c r="AQ23" s="426" t="s">
        <v>6</v>
      </c>
      <c r="AR23" s="426"/>
      <c r="AS23" s="426"/>
      <c r="AT23" s="426"/>
      <c r="CK23" s="1">
        <v>0</v>
      </c>
      <c r="CL23" s="1">
        <f>E23</f>
        <v>100</v>
      </c>
      <c r="CM23" s="1">
        <f>H23</f>
        <v>110</v>
      </c>
      <c r="CN23" s="1">
        <f>K23</f>
        <v>120</v>
      </c>
      <c r="CO23" s="1">
        <f>N23</f>
        <v>125</v>
      </c>
      <c r="CP23" s="1">
        <f>Q23</f>
        <v>128</v>
      </c>
      <c r="CQ23" s="1">
        <f>T23</f>
        <v>131</v>
      </c>
      <c r="CR23" s="1">
        <f>W23</f>
        <v>135</v>
      </c>
      <c r="CS23" s="1">
        <f>Z23</f>
        <v>140</v>
      </c>
      <c r="CT23" s="1">
        <f>AC23</f>
        <v>145</v>
      </c>
      <c r="CU23" s="1">
        <f>AF23</f>
        <v>0</v>
      </c>
      <c r="CV23" s="1">
        <f>AI23</f>
        <v>0</v>
      </c>
      <c r="CW23" s="1">
        <f>AL23</f>
        <v>0</v>
      </c>
    </row>
    <row r="24" spans="1:115">
      <c r="A24" s="428"/>
      <c r="B24" s="428"/>
      <c r="C24" s="428"/>
      <c r="D24" s="27"/>
      <c r="E24" s="26"/>
      <c r="F24" s="25"/>
      <c r="G24" s="24"/>
      <c r="H24" s="25"/>
      <c r="I24" s="25"/>
      <c r="J24" s="25"/>
      <c r="K24" s="26"/>
      <c r="L24" s="25"/>
      <c r="M24" s="24"/>
      <c r="N24" s="25"/>
      <c r="O24" s="25"/>
      <c r="P24" s="25"/>
      <c r="Q24" s="26"/>
      <c r="R24" s="25"/>
      <c r="S24" s="24"/>
      <c r="T24" s="25"/>
      <c r="U24" s="25"/>
      <c r="V24" s="25"/>
      <c r="W24" s="26"/>
      <c r="X24" s="25"/>
      <c r="Y24" s="24"/>
      <c r="Z24" s="25"/>
      <c r="AA24" s="25"/>
      <c r="AB24" s="25"/>
      <c r="AC24" s="26"/>
      <c r="AD24" s="25"/>
      <c r="AE24" s="24"/>
      <c r="AF24" s="25"/>
      <c r="AG24" s="25"/>
      <c r="AH24" s="25"/>
      <c r="AI24" s="26"/>
      <c r="AJ24" s="25"/>
      <c r="AK24" s="24"/>
      <c r="AL24" s="26"/>
      <c r="AM24" s="25"/>
      <c r="AN24" s="24"/>
      <c r="AO24" s="14"/>
      <c r="AP24" s="14"/>
      <c r="AQ24" s="23" t="s">
        <v>5</v>
      </c>
      <c r="AR24" s="22" t="s">
        <v>4</v>
      </c>
      <c r="AS24" s="21" t="s">
        <v>3</v>
      </c>
      <c r="AT24" s="20" t="s">
        <v>2</v>
      </c>
      <c r="AW24" s="19" t="s">
        <v>1</v>
      </c>
      <c r="AX24" s="19" t="s">
        <v>0</v>
      </c>
      <c r="CL24" s="1">
        <f>E25</f>
        <v>5</v>
      </c>
      <c r="CM24" s="1">
        <f>H25</f>
        <v>5</v>
      </c>
      <c r="CN24" s="1">
        <f>K25</f>
        <v>5</v>
      </c>
      <c r="CO24" s="1">
        <f>N25</f>
        <v>3</v>
      </c>
      <c r="CP24" s="1">
        <f>Q25</f>
        <v>3</v>
      </c>
      <c r="CQ24" s="1">
        <f>T25</f>
        <v>2</v>
      </c>
      <c r="CR24" s="1">
        <f>W25</f>
        <v>1</v>
      </c>
      <c r="CS24" s="1">
        <f>Z25</f>
        <v>1</v>
      </c>
      <c r="CT24" s="1">
        <f>AC25</f>
        <v>1</v>
      </c>
      <c r="CU24" s="1">
        <f>AF25</f>
        <v>0</v>
      </c>
      <c r="CV24" s="1">
        <f>AI25</f>
        <v>0</v>
      </c>
      <c r="CW24" s="1">
        <f>AL25</f>
        <v>0</v>
      </c>
    </row>
    <row r="25" spans="1:115">
      <c r="B25" s="14"/>
      <c r="C25" s="14"/>
      <c r="D25" s="17"/>
      <c r="E25" s="18">
        <f>32-COUNTBLANK(A26:A57)</f>
        <v>5</v>
      </c>
      <c r="F25" s="18"/>
      <c r="G25" s="18"/>
      <c r="H25" s="18">
        <f>COUNTIF(E$26:G$57,"o")</f>
        <v>5</v>
      </c>
      <c r="I25" s="18"/>
      <c r="J25" s="18"/>
      <c r="K25" s="18">
        <f>COUNTIF(H$26:J$57,"o")</f>
        <v>5</v>
      </c>
      <c r="L25" s="18"/>
      <c r="M25" s="18"/>
      <c r="N25" s="18">
        <f>COUNTIF(K$26:M$57,"o")</f>
        <v>3</v>
      </c>
      <c r="O25" s="18"/>
      <c r="P25" s="18"/>
      <c r="Q25" s="18">
        <f>COUNTIF(N$26:P$57,"o")</f>
        <v>3</v>
      </c>
      <c r="R25" s="18"/>
      <c r="S25" s="18"/>
      <c r="T25" s="18">
        <f>COUNTIF(Q$26:S$57,"o")</f>
        <v>2</v>
      </c>
      <c r="U25" s="18"/>
      <c r="V25" s="18"/>
      <c r="W25" s="18">
        <f>COUNTIF(T$26:V$57,"o")</f>
        <v>1</v>
      </c>
      <c r="X25" s="18"/>
      <c r="Y25" s="18"/>
      <c r="Z25" s="18">
        <f>COUNTIF(W$26:Y$57,"o")</f>
        <v>1</v>
      </c>
      <c r="AA25" s="18"/>
      <c r="AB25" s="18"/>
      <c r="AC25" s="18">
        <f>COUNTIF(Z$26:AB$57,"o")</f>
        <v>1</v>
      </c>
      <c r="AD25" s="18"/>
      <c r="AE25" s="18"/>
      <c r="AF25" s="18">
        <f>COUNTIF(AC$26:AE$57,"o")</f>
        <v>0</v>
      </c>
      <c r="AG25" s="18"/>
      <c r="AH25" s="18"/>
      <c r="AI25" s="18">
        <f>COUNTIF(AF$26:AH$57,"o")</f>
        <v>0</v>
      </c>
      <c r="AJ25" s="18"/>
      <c r="AK25" s="18"/>
      <c r="AL25" s="18">
        <f>COUNTIF(AI$26:AK$57,"o")</f>
        <v>0</v>
      </c>
      <c r="AM25" s="17"/>
      <c r="AN25" s="17"/>
      <c r="AO25" s="17"/>
      <c r="AP25" s="17"/>
      <c r="AQ25" s="16"/>
      <c r="AR25" s="15"/>
      <c r="AS25" s="14"/>
      <c r="CL25" s="1">
        <f>IF(E25&gt;3,2,3)</f>
        <v>2</v>
      </c>
      <c r="CM25" s="1">
        <f>IF(H25&gt;3,2,3)</f>
        <v>2</v>
      </c>
      <c r="CN25" s="1">
        <f>IF(K25&gt;3,2,3)</f>
        <v>2</v>
      </c>
      <c r="CO25" s="1">
        <f>IF(N25&gt;3,2,3)</f>
        <v>3</v>
      </c>
      <c r="CP25" s="1">
        <f>IF(Q25&gt;3,2,3)</f>
        <v>3</v>
      </c>
      <c r="CQ25" s="1">
        <f>IF(T25&gt;3,2,3)</f>
        <v>3</v>
      </c>
      <c r="CR25" s="1">
        <f>IF(W25&gt;3,2,3)</f>
        <v>3</v>
      </c>
      <c r="CS25" s="1">
        <f>IF(Z25&gt;3,2,3)</f>
        <v>3</v>
      </c>
      <c r="CT25" s="1">
        <f>IF(AC25&gt;3,2,3)</f>
        <v>3</v>
      </c>
      <c r="CU25" s="1">
        <f>IF(AF25&gt;3,2,3)</f>
        <v>3</v>
      </c>
      <c r="CV25" s="1">
        <f>IF(AI25&gt;3,2,3)</f>
        <v>3</v>
      </c>
      <c r="CW25" s="1">
        <f>IF(AL25&gt;3,2,3)</f>
        <v>3</v>
      </c>
    </row>
    <row r="26" spans="1:115">
      <c r="A26" s="10" t="s">
        <v>22</v>
      </c>
      <c r="B26" s="10" t="s">
        <v>23</v>
      </c>
      <c r="C26" s="10" t="s">
        <v>24</v>
      </c>
      <c r="D26" s="6"/>
      <c r="E26" s="9" t="s">
        <v>29</v>
      </c>
      <c r="F26" s="8"/>
      <c r="G26" s="7"/>
      <c r="H26" s="8" t="s">
        <v>29</v>
      </c>
      <c r="I26" s="8"/>
      <c r="J26" s="7"/>
      <c r="K26" s="8" t="s">
        <v>29</v>
      </c>
      <c r="L26" s="8"/>
      <c r="M26" s="7"/>
      <c r="N26" s="8" t="s">
        <v>29</v>
      </c>
      <c r="O26" s="8"/>
      <c r="P26" s="7"/>
      <c r="Q26" s="8" t="s">
        <v>29</v>
      </c>
      <c r="R26" s="8"/>
      <c r="S26" s="7"/>
      <c r="T26" s="8" t="s">
        <v>29</v>
      </c>
      <c r="U26" s="8"/>
      <c r="V26" s="7"/>
      <c r="W26" s="8" t="s">
        <v>29</v>
      </c>
      <c r="X26" s="8"/>
      <c r="Y26" s="7"/>
      <c r="Z26" s="8" t="s">
        <v>29</v>
      </c>
      <c r="AA26" s="8"/>
      <c r="AB26" s="7"/>
      <c r="AC26" s="8" t="s">
        <v>30</v>
      </c>
      <c r="AD26" s="8" t="s">
        <v>30</v>
      </c>
      <c r="AE26" s="7" t="s">
        <v>30</v>
      </c>
      <c r="AF26" s="8"/>
      <c r="AG26" s="8"/>
      <c r="AH26" s="7"/>
      <c r="AI26" s="8"/>
      <c r="AJ26" s="8"/>
      <c r="AK26" s="7"/>
      <c r="AL26" s="8"/>
      <c r="AM26" s="8"/>
      <c r="AN26" s="7"/>
      <c r="AO26" s="6"/>
      <c r="AP26" s="6"/>
      <c r="AQ26" s="11">
        <f>IF(ISNA(HLOOKUP("o",$AY26:$CH$59,60-ROW(),0)),0,HLOOKUP("o",$AY26:$CH$59,60-ROW(),0))</f>
        <v>140</v>
      </c>
      <c r="AR26" s="11">
        <f>COUNTIF($AY26:$CH26,"x")</f>
        <v>3</v>
      </c>
      <c r="AS26" s="4">
        <f>RANK(AX26,$AX$26:$AX$57,0)</f>
        <v>1</v>
      </c>
      <c r="AT26" s="2" t="str">
        <f>$B26</f>
        <v>Подгорный Дмитрий</v>
      </c>
      <c r="AW26" s="3">
        <f>HLOOKUP($AQ26,$CK$23:$CW$57,ROW()-22)</f>
        <v>0</v>
      </c>
      <c r="AX26" s="2">
        <f>AQ26-AR26*0.001-AW26*0.03-ISBLANK(A26)</f>
        <v>139.99700000000001</v>
      </c>
      <c r="AY26" s="1">
        <f>AN26</f>
        <v>0</v>
      </c>
      <c r="AZ26" s="1">
        <f>AM26</f>
        <v>0</v>
      </c>
      <c r="BA26" s="1">
        <f>AL26</f>
        <v>0</v>
      </c>
      <c r="BB26" s="1">
        <f>AK26</f>
        <v>0</v>
      </c>
      <c r="BC26" s="1">
        <f>AJ26</f>
        <v>0</v>
      </c>
      <c r="BD26" s="1">
        <f>AI26</f>
        <v>0</v>
      </c>
      <c r="BE26" s="1">
        <f>AH26</f>
        <v>0</v>
      </c>
      <c r="BF26" s="1">
        <f>AG26</f>
        <v>0</v>
      </c>
      <c r="BG26" s="1">
        <f>AF26</f>
        <v>0</v>
      </c>
      <c r="BH26" s="1" t="str">
        <f>AE26</f>
        <v>x</v>
      </c>
      <c r="BI26" s="1" t="str">
        <f>AD26</f>
        <v>x</v>
      </c>
      <c r="BJ26" s="1" t="str">
        <f>AC26</f>
        <v>x</v>
      </c>
      <c r="BK26" s="1">
        <f>AB26</f>
        <v>0</v>
      </c>
      <c r="BL26" s="1">
        <f>AA26</f>
        <v>0</v>
      </c>
      <c r="BM26" s="1" t="str">
        <f>Z26</f>
        <v>o</v>
      </c>
      <c r="BN26" s="1">
        <f>Y26</f>
        <v>0</v>
      </c>
      <c r="BO26" s="1">
        <f>X26</f>
        <v>0</v>
      </c>
      <c r="BP26" s="1" t="str">
        <f>W26</f>
        <v>o</v>
      </c>
      <c r="BQ26" s="1">
        <f>V26</f>
        <v>0</v>
      </c>
      <c r="BR26" s="1">
        <f>U26</f>
        <v>0</v>
      </c>
      <c r="BS26" s="1" t="str">
        <f>T26</f>
        <v>o</v>
      </c>
      <c r="BT26" s="1">
        <f>S26</f>
        <v>0</v>
      </c>
      <c r="BU26" s="1">
        <f>R26</f>
        <v>0</v>
      </c>
      <c r="BV26" s="1" t="str">
        <f>Q26</f>
        <v>o</v>
      </c>
      <c r="BW26" s="1">
        <f>P26</f>
        <v>0</v>
      </c>
      <c r="BX26" s="1">
        <f>O26</f>
        <v>0</v>
      </c>
      <c r="BY26" s="1" t="str">
        <f>N26</f>
        <v>o</v>
      </c>
      <c r="BZ26" s="1">
        <f>M26</f>
        <v>0</v>
      </c>
      <c r="CA26" s="1">
        <f>L26</f>
        <v>0</v>
      </c>
      <c r="CB26" s="1" t="str">
        <f>K26</f>
        <v>o</v>
      </c>
      <c r="CC26" s="1">
        <f>J26</f>
        <v>0</v>
      </c>
      <c r="CD26" s="1">
        <f>I26</f>
        <v>0</v>
      </c>
      <c r="CE26" s="1" t="str">
        <f>H26</f>
        <v>o</v>
      </c>
      <c r="CF26" s="1">
        <f>G26</f>
        <v>0</v>
      </c>
      <c r="CG26" s="1">
        <f>F26</f>
        <v>0</v>
      </c>
      <c r="CH26" s="1" t="str">
        <f>E26</f>
        <v>o</v>
      </c>
      <c r="CL26" s="2">
        <f>COUNTIF($E26:$G26,"x")</f>
        <v>0</v>
      </c>
      <c r="CM26" s="1">
        <f>COUNTIF($H26:$J26,"x")</f>
        <v>0</v>
      </c>
      <c r="CN26" s="1">
        <f>COUNTIF($K26:$M26,"x")</f>
        <v>0</v>
      </c>
      <c r="CO26" s="1">
        <f>COUNTIF($N26:$P26,"x")</f>
        <v>0</v>
      </c>
      <c r="CP26" s="1">
        <f>COUNTIF($Q26:$S26,"x")</f>
        <v>0</v>
      </c>
      <c r="CQ26" s="1">
        <f>COUNTIF($T26:$V26,"x")</f>
        <v>0</v>
      </c>
      <c r="CR26" s="1">
        <f>COUNTIF($W26:$Y26,"x")</f>
        <v>0</v>
      </c>
      <c r="CS26" s="1">
        <f>COUNTIF($Z26:$AB26,"x")</f>
        <v>0</v>
      </c>
      <c r="CT26" s="1">
        <f>COUNTIF($AC26:$AE26,"x")</f>
        <v>3</v>
      </c>
      <c r="CU26" s="1">
        <f>COUNTIF($AF26:$AH26,"x")</f>
        <v>0</v>
      </c>
      <c r="CV26" s="1">
        <f>COUNTIF($AI26:$AK26,"x")</f>
        <v>0</v>
      </c>
      <c r="CW26" s="1">
        <f>COUNTIF($AL26:$AN26,"x")</f>
        <v>0</v>
      </c>
      <c r="CY26" s="1">
        <f>IF(ISBLANK(A26),1,0)</f>
        <v>0</v>
      </c>
      <c r="CZ26" s="1">
        <f t="shared" ref="CZ26:DK30" si="66">IF(OR(CY26=1,AND(CL26=CL$25,OR(CM$24&lt;&gt;0,CL$24=1))),1,0)</f>
        <v>0</v>
      </c>
      <c r="DA26" s="1">
        <f t="shared" si="66"/>
        <v>0</v>
      </c>
      <c r="DB26" s="1">
        <f t="shared" si="66"/>
        <v>0</v>
      </c>
      <c r="DC26" s="1">
        <f t="shared" si="66"/>
        <v>0</v>
      </c>
      <c r="DD26" s="1">
        <f t="shared" si="66"/>
        <v>0</v>
      </c>
      <c r="DE26" s="1">
        <f t="shared" si="66"/>
        <v>0</v>
      </c>
      <c r="DF26" s="1">
        <f t="shared" si="66"/>
        <v>0</v>
      </c>
      <c r="DG26" s="1">
        <f t="shared" si="66"/>
        <v>0</v>
      </c>
      <c r="DH26" s="1">
        <f t="shared" si="66"/>
        <v>1</v>
      </c>
      <c r="DI26" s="1">
        <f t="shared" si="66"/>
        <v>1</v>
      </c>
      <c r="DJ26" s="1">
        <f t="shared" si="66"/>
        <v>1</v>
      </c>
      <c r="DK26" s="1">
        <f t="shared" si="66"/>
        <v>1</v>
      </c>
    </row>
    <row r="27" spans="1:115">
      <c r="A27" s="10">
        <v>11511000620</v>
      </c>
      <c r="B27" s="10" t="s">
        <v>20</v>
      </c>
      <c r="C27" s="10" t="s">
        <v>21</v>
      </c>
      <c r="D27" s="6"/>
      <c r="E27" s="9" t="s">
        <v>29</v>
      </c>
      <c r="F27" s="8"/>
      <c r="G27" s="7"/>
      <c r="H27" s="8" t="s">
        <v>29</v>
      </c>
      <c r="I27" s="8"/>
      <c r="J27" s="7"/>
      <c r="K27" s="8" t="s">
        <v>29</v>
      </c>
      <c r="L27" s="8"/>
      <c r="M27" s="7"/>
      <c r="N27" s="8" t="s">
        <v>29</v>
      </c>
      <c r="O27" s="8"/>
      <c r="P27" s="7"/>
      <c r="Q27" s="8" t="s">
        <v>29</v>
      </c>
      <c r="R27" s="8"/>
      <c r="S27" s="7"/>
      <c r="T27" s="8" t="s">
        <v>30</v>
      </c>
      <c r="U27" s="8" t="s">
        <v>30</v>
      </c>
      <c r="V27" s="7" t="s">
        <v>30</v>
      </c>
      <c r="W27" s="8"/>
      <c r="X27" s="8"/>
      <c r="Y27" s="7"/>
      <c r="Z27" s="8"/>
      <c r="AA27" s="8"/>
      <c r="AB27" s="7"/>
      <c r="AC27" s="8"/>
      <c r="AD27" s="8"/>
      <c r="AE27" s="7"/>
      <c r="AF27" s="8"/>
      <c r="AG27" s="8"/>
      <c r="AH27" s="7"/>
      <c r="AI27" s="8"/>
      <c r="AJ27" s="8"/>
      <c r="AK27" s="7"/>
      <c r="AL27" s="8"/>
      <c r="AM27" s="8"/>
      <c r="AN27" s="7"/>
      <c r="AO27" s="6"/>
      <c r="AP27" s="6"/>
      <c r="AQ27" s="11">
        <f>IF(ISNA(HLOOKUP("o",$AY27:$CH$59,60-ROW(),0)),0,HLOOKUP("o",$AY27:$CH$59,60-ROW(),0))</f>
        <v>128</v>
      </c>
      <c r="AR27" s="5">
        <f>COUNTIF($AY27:$CH27,"x")</f>
        <v>3</v>
      </c>
      <c r="AS27" s="4">
        <f>RANK(AX27,$AX$26:$AX$57,0)</f>
        <v>2</v>
      </c>
      <c r="AT27" s="2" t="str">
        <f>$B27</f>
        <v>Рязанцев Кирилл</v>
      </c>
      <c r="AW27" s="3">
        <f>HLOOKUP($AQ27,$CK$23:$CW$57,ROW()-22)</f>
        <v>0</v>
      </c>
      <c r="AX27" s="2">
        <f>AQ27-AR27*0.001-AW27*0.03-ISBLANK(A27)</f>
        <v>127.997</v>
      </c>
      <c r="AY27" s="1">
        <f>AN27</f>
        <v>0</v>
      </c>
      <c r="AZ27" s="1">
        <f>AM27</f>
        <v>0</v>
      </c>
      <c r="BA27" s="1">
        <f>AL27</f>
        <v>0</v>
      </c>
      <c r="BB27" s="1">
        <f>AK27</f>
        <v>0</v>
      </c>
      <c r="BC27" s="1">
        <f>AJ27</f>
        <v>0</v>
      </c>
      <c r="BD27" s="1">
        <f>AI27</f>
        <v>0</v>
      </c>
      <c r="BE27" s="1">
        <f>AH27</f>
        <v>0</v>
      </c>
      <c r="BF27" s="1">
        <f>AG27</f>
        <v>0</v>
      </c>
      <c r="BG27" s="1">
        <f>AF27</f>
        <v>0</v>
      </c>
      <c r="BH27" s="1">
        <f>AE27</f>
        <v>0</v>
      </c>
      <c r="BI27" s="1">
        <f>AD27</f>
        <v>0</v>
      </c>
      <c r="BJ27" s="1">
        <f>AC27</f>
        <v>0</v>
      </c>
      <c r="BK27" s="1">
        <f>AB27</f>
        <v>0</v>
      </c>
      <c r="BL27" s="1">
        <f>AA27</f>
        <v>0</v>
      </c>
      <c r="BM27" s="1">
        <f>Z27</f>
        <v>0</v>
      </c>
      <c r="BN27" s="1">
        <f>Y27</f>
        <v>0</v>
      </c>
      <c r="BO27" s="1">
        <f>X27</f>
        <v>0</v>
      </c>
      <c r="BP27" s="1">
        <f>W27</f>
        <v>0</v>
      </c>
      <c r="BQ27" s="1" t="str">
        <f>V27</f>
        <v>x</v>
      </c>
      <c r="BR27" s="1" t="str">
        <f>U27</f>
        <v>x</v>
      </c>
      <c r="BS27" s="1" t="str">
        <f>T27</f>
        <v>x</v>
      </c>
      <c r="BT27" s="1">
        <f>S27</f>
        <v>0</v>
      </c>
      <c r="BU27" s="1">
        <f>R27</f>
        <v>0</v>
      </c>
      <c r="BV27" s="1" t="str">
        <f>Q27</f>
        <v>o</v>
      </c>
      <c r="BW27" s="1">
        <f>P27</f>
        <v>0</v>
      </c>
      <c r="BX27" s="1">
        <f>O27</f>
        <v>0</v>
      </c>
      <c r="BY27" s="1" t="str">
        <f>N27</f>
        <v>o</v>
      </c>
      <c r="BZ27" s="1">
        <f>M27</f>
        <v>0</v>
      </c>
      <c r="CA27" s="1">
        <f>L27</f>
        <v>0</v>
      </c>
      <c r="CB27" s="1" t="str">
        <f>K27</f>
        <v>o</v>
      </c>
      <c r="CC27" s="1">
        <f>J27</f>
        <v>0</v>
      </c>
      <c r="CD27" s="1">
        <f>I27</f>
        <v>0</v>
      </c>
      <c r="CE27" s="1" t="str">
        <f>H27</f>
        <v>o</v>
      </c>
      <c r="CF27" s="1">
        <f>G27</f>
        <v>0</v>
      </c>
      <c r="CG27" s="1">
        <f>F27</f>
        <v>0</v>
      </c>
      <c r="CH27" s="1" t="str">
        <f>E27</f>
        <v>o</v>
      </c>
      <c r="CL27" s="1">
        <f>COUNTIF($E27:$G27,"x")</f>
        <v>0</v>
      </c>
      <c r="CM27" s="1">
        <f>COUNTIF($H27:$J27,"x")</f>
        <v>0</v>
      </c>
      <c r="CN27" s="1">
        <f>COUNTIF($K27:$M27,"x")</f>
        <v>0</v>
      </c>
      <c r="CO27" s="1">
        <f>COUNTIF($N27:$P27,"x")</f>
        <v>0</v>
      </c>
      <c r="CP27" s="1">
        <f>COUNTIF($Q27:$S27,"x")</f>
        <v>0</v>
      </c>
      <c r="CQ27" s="1">
        <f>COUNTIF($T27:$V27,"x")</f>
        <v>3</v>
      </c>
      <c r="CR27" s="1">
        <f>COUNTIF($W27:$Y27,"x")</f>
        <v>0</v>
      </c>
      <c r="CS27" s="1">
        <f>COUNTIF($Z27:$AB27,"x")</f>
        <v>0</v>
      </c>
      <c r="CT27" s="1">
        <f>COUNTIF($AC27:$AE27,"x")</f>
        <v>0</v>
      </c>
      <c r="CU27" s="1">
        <f>COUNTIF($AF27:$AH27,"x")</f>
        <v>0</v>
      </c>
      <c r="CV27" s="1">
        <f>COUNTIF($AI27:$AK27,"x")</f>
        <v>0</v>
      </c>
      <c r="CW27" s="1">
        <f>COUNTIF($AL27:$AN27,"x")</f>
        <v>0</v>
      </c>
      <c r="CY27" s="1">
        <f>IF(ISBLANK(A27),1,0)</f>
        <v>0</v>
      </c>
      <c r="CZ27" s="1">
        <f t="shared" si="66"/>
        <v>0</v>
      </c>
      <c r="DA27" s="1">
        <f t="shared" si="66"/>
        <v>0</v>
      </c>
      <c r="DB27" s="1">
        <f t="shared" si="66"/>
        <v>0</v>
      </c>
      <c r="DC27" s="1">
        <f t="shared" si="66"/>
        <v>0</v>
      </c>
      <c r="DD27" s="1">
        <f t="shared" si="66"/>
        <v>0</v>
      </c>
      <c r="DE27" s="1">
        <f t="shared" si="66"/>
        <v>1</v>
      </c>
      <c r="DF27" s="1">
        <f t="shared" si="66"/>
        <v>1</v>
      </c>
      <c r="DG27" s="1">
        <f t="shared" si="66"/>
        <v>1</v>
      </c>
      <c r="DH27" s="1">
        <f t="shared" si="66"/>
        <v>1</v>
      </c>
      <c r="DI27" s="1">
        <f t="shared" si="66"/>
        <v>1</v>
      </c>
      <c r="DJ27" s="1">
        <f t="shared" si="66"/>
        <v>1</v>
      </c>
      <c r="DK27" s="1">
        <f t="shared" si="66"/>
        <v>1</v>
      </c>
    </row>
    <row r="28" spans="1:115">
      <c r="A28" s="10">
        <v>11511203143</v>
      </c>
      <c r="B28" s="10" t="s">
        <v>17</v>
      </c>
      <c r="C28" s="10" t="s">
        <v>16</v>
      </c>
      <c r="D28" s="6"/>
      <c r="E28" s="9" t="s">
        <v>29</v>
      </c>
      <c r="F28" s="8"/>
      <c r="G28" s="7"/>
      <c r="H28" s="8" t="s">
        <v>29</v>
      </c>
      <c r="I28" s="8"/>
      <c r="J28" s="7"/>
      <c r="K28" s="8" t="s">
        <v>29</v>
      </c>
      <c r="L28" s="8"/>
      <c r="M28" s="7"/>
      <c r="N28" s="8" t="s">
        <v>30</v>
      </c>
      <c r="O28" s="8" t="s">
        <v>29</v>
      </c>
      <c r="P28" s="7"/>
      <c r="Q28" s="8" t="s">
        <v>30</v>
      </c>
      <c r="R28" s="8" t="s">
        <v>30</v>
      </c>
      <c r="S28" s="7" t="s">
        <v>30</v>
      </c>
      <c r="T28" s="8"/>
      <c r="U28" s="8"/>
      <c r="V28" s="7"/>
      <c r="W28" s="8"/>
      <c r="X28" s="8"/>
      <c r="Y28" s="7"/>
      <c r="Z28" s="8"/>
      <c r="AA28" s="8"/>
      <c r="AB28" s="7"/>
      <c r="AC28" s="8"/>
      <c r="AD28" s="8"/>
      <c r="AE28" s="7"/>
      <c r="AF28" s="8"/>
      <c r="AG28" s="8"/>
      <c r="AH28" s="7"/>
      <c r="AI28" s="8"/>
      <c r="AJ28" s="8"/>
      <c r="AK28" s="7"/>
      <c r="AL28" s="8"/>
      <c r="AM28" s="8"/>
      <c r="AN28" s="7"/>
      <c r="AO28" s="6"/>
      <c r="AP28" s="6"/>
      <c r="AQ28" s="5">
        <f>IF(ISNA(HLOOKUP("o",$AY28:$CH$59,60-ROW(),0)),0,HLOOKUP("o",$AY28:$CH$59,60-ROW(),0))</f>
        <v>125</v>
      </c>
      <c r="AR28" s="5">
        <f>COUNTIF($AY28:$CH28,"x")</f>
        <v>4</v>
      </c>
      <c r="AS28" s="4">
        <f>RANK(AX28,$AX$26:$AX$57,0)</f>
        <v>3</v>
      </c>
      <c r="AT28" s="13" t="str">
        <f>$B28</f>
        <v>Сухенко Илья</v>
      </c>
      <c r="AW28" s="3">
        <f>HLOOKUP($AQ28,$CK$23:$CW$57,ROW()-22)</f>
        <v>1</v>
      </c>
      <c r="AX28" s="2">
        <f>AQ28-AR28*0.001-AW28*0.03-ISBLANK(A28)</f>
        <v>124.96599999999999</v>
      </c>
      <c r="AY28" s="1">
        <f>AN28</f>
        <v>0</v>
      </c>
      <c r="AZ28" s="1">
        <f>AM28</f>
        <v>0</v>
      </c>
      <c r="BA28" s="1">
        <f>AL28</f>
        <v>0</v>
      </c>
      <c r="BB28" s="1">
        <f>AK28</f>
        <v>0</v>
      </c>
      <c r="BC28" s="1">
        <f>AJ28</f>
        <v>0</v>
      </c>
      <c r="BD28" s="1">
        <f>AI28</f>
        <v>0</v>
      </c>
      <c r="BE28" s="1">
        <f>AH28</f>
        <v>0</v>
      </c>
      <c r="BF28" s="1">
        <f>AG28</f>
        <v>0</v>
      </c>
      <c r="BG28" s="1">
        <f>AF28</f>
        <v>0</v>
      </c>
      <c r="BH28" s="1">
        <f>AE28</f>
        <v>0</v>
      </c>
      <c r="BI28" s="1">
        <f>AD28</f>
        <v>0</v>
      </c>
      <c r="BJ28" s="1">
        <f>AC28</f>
        <v>0</v>
      </c>
      <c r="BK28" s="1">
        <f>AB28</f>
        <v>0</v>
      </c>
      <c r="BL28" s="1">
        <f>AA28</f>
        <v>0</v>
      </c>
      <c r="BM28" s="1">
        <f>Z28</f>
        <v>0</v>
      </c>
      <c r="BN28" s="1">
        <f>Y28</f>
        <v>0</v>
      </c>
      <c r="BO28" s="1">
        <f>X28</f>
        <v>0</v>
      </c>
      <c r="BP28" s="1">
        <f>W28</f>
        <v>0</v>
      </c>
      <c r="BQ28" s="1">
        <f>V28</f>
        <v>0</v>
      </c>
      <c r="BR28" s="1">
        <f>U28</f>
        <v>0</v>
      </c>
      <c r="BS28" s="1">
        <f>T28</f>
        <v>0</v>
      </c>
      <c r="BT28" s="1" t="str">
        <f>S28</f>
        <v>x</v>
      </c>
      <c r="BU28" s="1" t="str">
        <f>R28</f>
        <v>x</v>
      </c>
      <c r="BV28" s="1" t="str">
        <f>Q28</f>
        <v>x</v>
      </c>
      <c r="BW28" s="1">
        <f>P28</f>
        <v>0</v>
      </c>
      <c r="BX28" s="1" t="str">
        <f>O28</f>
        <v>o</v>
      </c>
      <c r="BY28" s="1" t="str">
        <f>N28</f>
        <v>x</v>
      </c>
      <c r="BZ28" s="1">
        <f>M28</f>
        <v>0</v>
      </c>
      <c r="CA28" s="1">
        <f>L28</f>
        <v>0</v>
      </c>
      <c r="CB28" s="1" t="str">
        <f>K28</f>
        <v>o</v>
      </c>
      <c r="CC28" s="1">
        <f>J28</f>
        <v>0</v>
      </c>
      <c r="CD28" s="1">
        <f>I28</f>
        <v>0</v>
      </c>
      <c r="CE28" s="1" t="str">
        <f>H28</f>
        <v>o</v>
      </c>
      <c r="CF28" s="1">
        <f>G28</f>
        <v>0</v>
      </c>
      <c r="CG28" s="1">
        <f>F28</f>
        <v>0</v>
      </c>
      <c r="CH28" s="1" t="str">
        <f>E28</f>
        <v>o</v>
      </c>
      <c r="CK28" s="1">
        <v>0</v>
      </c>
      <c r="CL28" s="44">
        <f>COUNTIF($E28:$G28,"x")</f>
        <v>0</v>
      </c>
      <c r="CM28" s="1">
        <f>COUNTIF($H28:$J28,"x")</f>
        <v>0</v>
      </c>
      <c r="CN28" s="1">
        <f>COUNTIF($K28:$M28,"x")</f>
        <v>0</v>
      </c>
      <c r="CO28" s="1">
        <f>COUNTIF($N28:$P28,"x")</f>
        <v>1</v>
      </c>
      <c r="CP28" s="1">
        <f>COUNTIF($Q28:$S28,"x")</f>
        <v>3</v>
      </c>
      <c r="CQ28" s="1">
        <f>COUNTIF($T28:$V28,"x")</f>
        <v>0</v>
      </c>
      <c r="CR28" s="1">
        <f>COUNTIF($W28:$Y28,"x")</f>
        <v>0</v>
      </c>
      <c r="CS28" s="1">
        <f>COUNTIF($Z28:$AB28,"x")</f>
        <v>0</v>
      </c>
      <c r="CT28" s="1">
        <f>COUNTIF($AC28:$AE28,"x")</f>
        <v>0</v>
      </c>
      <c r="CU28" s="1">
        <f>COUNTIF($AF28:$AH28,"x")</f>
        <v>0</v>
      </c>
      <c r="CV28" s="1">
        <f>COUNTIF($AI28:$AK28,"x")</f>
        <v>0</v>
      </c>
      <c r="CW28" s="1">
        <f>COUNTIF($AL28:$AN28,"x")</f>
        <v>0</v>
      </c>
      <c r="CY28" s="1">
        <f>IF(ISBLANK(A28),1,0)</f>
        <v>0</v>
      </c>
      <c r="CZ28" s="1">
        <f t="shared" si="66"/>
        <v>0</v>
      </c>
      <c r="DA28" s="1">
        <f t="shared" si="66"/>
        <v>0</v>
      </c>
      <c r="DB28" s="1">
        <f t="shared" si="66"/>
        <v>0</v>
      </c>
      <c r="DC28" s="1">
        <f t="shared" si="66"/>
        <v>0</v>
      </c>
      <c r="DD28" s="1">
        <f t="shared" si="66"/>
        <v>1</v>
      </c>
      <c r="DE28" s="1">
        <f t="shared" si="66"/>
        <v>1</v>
      </c>
      <c r="DF28" s="1">
        <f t="shared" si="66"/>
        <v>1</v>
      </c>
      <c r="DG28" s="1">
        <f t="shared" si="66"/>
        <v>1</v>
      </c>
      <c r="DH28" s="1">
        <f t="shared" si="66"/>
        <v>1</v>
      </c>
      <c r="DI28" s="1">
        <f t="shared" si="66"/>
        <v>1</v>
      </c>
      <c r="DJ28" s="1">
        <f t="shared" si="66"/>
        <v>1</v>
      </c>
      <c r="DK28" s="1">
        <f t="shared" si="66"/>
        <v>1</v>
      </c>
    </row>
    <row r="29" spans="1:115">
      <c r="A29" s="10">
        <v>11511000725</v>
      </c>
      <c r="B29" s="10" t="s">
        <v>18</v>
      </c>
      <c r="C29" s="10" t="s">
        <v>16</v>
      </c>
      <c r="D29" s="6"/>
      <c r="E29" s="9" t="s">
        <v>29</v>
      </c>
      <c r="F29" s="8"/>
      <c r="G29" s="7"/>
      <c r="H29" s="8" t="s">
        <v>29</v>
      </c>
      <c r="I29" s="8"/>
      <c r="J29" s="7"/>
      <c r="K29" s="8" t="s">
        <v>30</v>
      </c>
      <c r="L29" s="8" t="s">
        <v>30</v>
      </c>
      <c r="M29" s="7"/>
      <c r="N29" s="8"/>
      <c r="O29" s="8"/>
      <c r="P29" s="7"/>
      <c r="Q29" s="8"/>
      <c r="R29" s="8"/>
      <c r="S29" s="7"/>
      <c r="T29" s="8"/>
      <c r="U29" s="8"/>
      <c r="V29" s="7"/>
      <c r="W29" s="8"/>
      <c r="X29" s="8"/>
      <c r="Y29" s="7"/>
      <c r="Z29" s="8"/>
      <c r="AA29" s="8"/>
      <c r="AB29" s="7"/>
      <c r="AC29" s="8"/>
      <c r="AD29" s="8"/>
      <c r="AE29" s="7"/>
      <c r="AF29" s="8"/>
      <c r="AG29" s="8"/>
      <c r="AH29" s="7"/>
      <c r="AI29" s="8"/>
      <c r="AJ29" s="8"/>
      <c r="AK29" s="7"/>
      <c r="AL29" s="8"/>
      <c r="AM29" s="8"/>
      <c r="AN29" s="7"/>
      <c r="AO29" s="6"/>
      <c r="AP29" s="6"/>
      <c r="AQ29" s="5">
        <f>IF(ISNA(HLOOKUP("o",$AY29:$CH$59,60-ROW(),0)),0,HLOOKUP("o",$AY29:$CH$59,60-ROW(),0))</f>
        <v>110</v>
      </c>
      <c r="AR29" s="5">
        <f>COUNTIF($AY29:$CH29,"x")</f>
        <v>2</v>
      </c>
      <c r="AS29" s="4">
        <f>RANK(AX29,$AX$26:$AX$57,0)</f>
        <v>4</v>
      </c>
      <c r="AT29" s="2" t="str">
        <f>$B29</f>
        <v>Цоколов Алексей</v>
      </c>
      <c r="AW29" s="3">
        <f>HLOOKUP($AQ29,$CK$23:$CW$57,ROW()-22)</f>
        <v>0</v>
      </c>
      <c r="AX29" s="2">
        <f>AQ29-AR29*0.001-AW29*0.03-ISBLANK(A29)</f>
        <v>109.998</v>
      </c>
      <c r="AY29" s="1">
        <f>AN29</f>
        <v>0</v>
      </c>
      <c r="AZ29" s="1">
        <f>AM29</f>
        <v>0</v>
      </c>
      <c r="BA29" s="1">
        <f>AL29</f>
        <v>0</v>
      </c>
      <c r="BB29" s="1">
        <f>AK29</f>
        <v>0</v>
      </c>
      <c r="BC29" s="1">
        <f>AJ29</f>
        <v>0</v>
      </c>
      <c r="BD29" s="1">
        <f>AI29</f>
        <v>0</v>
      </c>
      <c r="BE29" s="1">
        <f>AH29</f>
        <v>0</v>
      </c>
      <c r="BF29" s="1">
        <f>AG29</f>
        <v>0</v>
      </c>
      <c r="BG29" s="1">
        <f>AF29</f>
        <v>0</v>
      </c>
      <c r="BH29" s="1">
        <f>AE29</f>
        <v>0</v>
      </c>
      <c r="BI29" s="1">
        <f>AD29</f>
        <v>0</v>
      </c>
      <c r="BJ29" s="1">
        <f>AC29</f>
        <v>0</v>
      </c>
      <c r="BK29" s="1">
        <f>AB29</f>
        <v>0</v>
      </c>
      <c r="BL29" s="1">
        <f>AA29</f>
        <v>0</v>
      </c>
      <c r="BM29" s="1">
        <f>Z29</f>
        <v>0</v>
      </c>
      <c r="BN29" s="1">
        <f>Y29</f>
        <v>0</v>
      </c>
      <c r="BO29" s="1">
        <f>X29</f>
        <v>0</v>
      </c>
      <c r="BP29" s="1">
        <f>W29</f>
        <v>0</v>
      </c>
      <c r="BQ29" s="1">
        <f>V29</f>
        <v>0</v>
      </c>
      <c r="BR29" s="1">
        <f>U29</f>
        <v>0</v>
      </c>
      <c r="BS29" s="1">
        <f>T29</f>
        <v>0</v>
      </c>
      <c r="BT29" s="1">
        <f>S29</f>
        <v>0</v>
      </c>
      <c r="BU29" s="1">
        <f>R29</f>
        <v>0</v>
      </c>
      <c r="BV29" s="1">
        <f>Q29</f>
        <v>0</v>
      </c>
      <c r="BW29" s="1">
        <f>P29</f>
        <v>0</v>
      </c>
      <c r="BX29" s="1">
        <f>O29</f>
        <v>0</v>
      </c>
      <c r="BY29" s="1">
        <f>N29</f>
        <v>0</v>
      </c>
      <c r="BZ29" s="1">
        <f>M29</f>
        <v>0</v>
      </c>
      <c r="CA29" s="1" t="str">
        <f>L29</f>
        <v>x</v>
      </c>
      <c r="CB29" s="1" t="str">
        <f>K29</f>
        <v>x</v>
      </c>
      <c r="CC29" s="1">
        <f>J29</f>
        <v>0</v>
      </c>
      <c r="CD29" s="1">
        <f>I29</f>
        <v>0</v>
      </c>
      <c r="CE29" s="1" t="str">
        <f>H29</f>
        <v>o</v>
      </c>
      <c r="CF29" s="1">
        <f>G29</f>
        <v>0</v>
      </c>
      <c r="CG29" s="1">
        <f>F29</f>
        <v>0</v>
      </c>
      <c r="CH29" s="1" t="str">
        <f>E29</f>
        <v>o</v>
      </c>
      <c r="CL29" s="1">
        <f>COUNTIF($E29:$G29,"x")</f>
        <v>0</v>
      </c>
      <c r="CM29" s="1">
        <f>COUNTIF($H29:$J29,"x")</f>
        <v>0</v>
      </c>
      <c r="CN29" s="1">
        <f>COUNTIF($K29:$M29,"x")</f>
        <v>2</v>
      </c>
      <c r="CO29" s="1">
        <f>COUNTIF($N29:$P29,"x")</f>
        <v>0</v>
      </c>
      <c r="CP29" s="1">
        <f>COUNTIF($Q29:$S29,"x")</f>
        <v>0</v>
      </c>
      <c r="CQ29" s="1">
        <f>COUNTIF($T29:$V29,"x")</f>
        <v>0</v>
      </c>
      <c r="CR29" s="1">
        <f>COUNTIF($W29:$Y29,"x")</f>
        <v>0</v>
      </c>
      <c r="CS29" s="1">
        <f>COUNTIF($Z29:$AB29,"x")</f>
        <v>0</v>
      </c>
      <c r="CT29" s="1">
        <f>COUNTIF($AC29:$AE29,"x")</f>
        <v>0</v>
      </c>
      <c r="CU29" s="1">
        <f>COUNTIF($AF29:$AH29,"x")</f>
        <v>0</v>
      </c>
      <c r="CV29" s="1">
        <f>COUNTIF($AI29:$AK29,"x")</f>
        <v>0</v>
      </c>
      <c r="CW29" s="1">
        <f>COUNTIF($AL29:$AN29,"x")</f>
        <v>0</v>
      </c>
      <c r="CY29" s="1">
        <f>IF(ISBLANK(A29),1,0)</f>
        <v>0</v>
      </c>
      <c r="CZ29" s="1">
        <f t="shared" si="66"/>
        <v>0</v>
      </c>
      <c r="DA29" s="1">
        <f t="shared" si="66"/>
        <v>0</v>
      </c>
      <c r="DB29" s="1">
        <f t="shared" si="66"/>
        <v>1</v>
      </c>
      <c r="DC29" s="1">
        <f t="shared" si="66"/>
        <v>1</v>
      </c>
      <c r="DD29" s="1">
        <f t="shared" si="66"/>
        <v>1</v>
      </c>
      <c r="DE29" s="1">
        <f t="shared" si="66"/>
        <v>1</v>
      </c>
      <c r="DF29" s="1">
        <f t="shared" si="66"/>
        <v>1</v>
      </c>
      <c r="DG29" s="1">
        <f t="shared" si="66"/>
        <v>1</v>
      </c>
      <c r="DH29" s="1">
        <f t="shared" si="66"/>
        <v>1</v>
      </c>
      <c r="DI29" s="1">
        <f t="shared" si="66"/>
        <v>1</v>
      </c>
      <c r="DJ29" s="1">
        <f t="shared" si="66"/>
        <v>1</v>
      </c>
      <c r="DK29" s="1">
        <f t="shared" si="66"/>
        <v>1</v>
      </c>
    </row>
    <row r="30" spans="1:115">
      <c r="A30" s="10">
        <v>11511101815</v>
      </c>
      <c r="B30" s="10" t="s">
        <v>19</v>
      </c>
      <c r="C30" s="10" t="s">
        <v>16</v>
      </c>
      <c r="D30" s="6"/>
      <c r="E30" s="9" t="s">
        <v>29</v>
      </c>
      <c r="F30" s="8"/>
      <c r="G30" s="7"/>
      <c r="H30" s="8" t="s">
        <v>30</v>
      </c>
      <c r="I30" s="8" t="s">
        <v>29</v>
      </c>
      <c r="J30" s="7"/>
      <c r="K30" s="8" t="s">
        <v>30</v>
      </c>
      <c r="L30" s="8" t="s">
        <v>30</v>
      </c>
      <c r="M30" s="7"/>
      <c r="N30" s="8"/>
      <c r="O30" s="8"/>
      <c r="P30" s="7"/>
      <c r="Q30" s="8"/>
      <c r="R30" s="8"/>
      <c r="S30" s="7"/>
      <c r="T30" s="8"/>
      <c r="U30" s="8"/>
      <c r="V30" s="7"/>
      <c r="W30" s="8"/>
      <c r="X30" s="8"/>
      <c r="Y30" s="7"/>
      <c r="Z30" s="8"/>
      <c r="AA30" s="8"/>
      <c r="AB30" s="7"/>
      <c r="AC30" s="8"/>
      <c r="AD30" s="8"/>
      <c r="AE30" s="7"/>
      <c r="AF30" s="8"/>
      <c r="AG30" s="8"/>
      <c r="AH30" s="7"/>
      <c r="AI30" s="8"/>
      <c r="AJ30" s="8"/>
      <c r="AK30" s="7"/>
      <c r="AL30" s="8"/>
      <c r="AM30" s="8"/>
      <c r="AN30" s="7"/>
      <c r="AO30" s="6"/>
      <c r="AP30" s="6"/>
      <c r="AQ30" s="5">
        <f>IF(ISNA(HLOOKUP("o",$AY30:$CH$59,60-ROW(),0)),0,HLOOKUP("o",$AY30:$CH$59,60-ROW(),0))</f>
        <v>110</v>
      </c>
      <c r="AR30" s="5">
        <f>COUNTIF($AY30:$CH30,"x")</f>
        <v>3</v>
      </c>
      <c r="AS30" s="4">
        <f>RANK(AX30,$AX$26:$AX$57,0)</f>
        <v>5</v>
      </c>
      <c r="AT30" s="2" t="str">
        <f>$B30</f>
        <v>Демидов Владимир</v>
      </c>
      <c r="AW30" s="3">
        <f>HLOOKUP($AQ30,$CK$23:$CW$57,ROW()-22)</f>
        <v>1</v>
      </c>
      <c r="AX30" s="2">
        <f>AQ30-AR30*0.001-AW30*0.03-ISBLANK(A30)</f>
        <v>109.967</v>
      </c>
      <c r="AY30" s="1">
        <f>AN30</f>
        <v>0</v>
      </c>
      <c r="AZ30" s="1">
        <f>AM30</f>
        <v>0</v>
      </c>
      <c r="BA30" s="1">
        <f>AL30</f>
        <v>0</v>
      </c>
      <c r="BB30" s="1">
        <f>AK30</f>
        <v>0</v>
      </c>
      <c r="BC30" s="1">
        <f>AJ30</f>
        <v>0</v>
      </c>
      <c r="BD30" s="1">
        <f>AI30</f>
        <v>0</v>
      </c>
      <c r="BE30" s="1">
        <f>AH30</f>
        <v>0</v>
      </c>
      <c r="BF30" s="1">
        <f>AG30</f>
        <v>0</v>
      </c>
      <c r="BG30" s="1">
        <f>AF30</f>
        <v>0</v>
      </c>
      <c r="BH30" s="1">
        <f>AE30</f>
        <v>0</v>
      </c>
      <c r="BI30" s="1">
        <f>AD30</f>
        <v>0</v>
      </c>
      <c r="BJ30" s="1">
        <f>AC30</f>
        <v>0</v>
      </c>
      <c r="BK30" s="1">
        <f>AB30</f>
        <v>0</v>
      </c>
      <c r="BL30" s="1">
        <f>AA30</f>
        <v>0</v>
      </c>
      <c r="BM30" s="1">
        <f>Z30</f>
        <v>0</v>
      </c>
      <c r="BN30" s="1">
        <f>Y30</f>
        <v>0</v>
      </c>
      <c r="BO30" s="1">
        <f>X30</f>
        <v>0</v>
      </c>
      <c r="BP30" s="1">
        <f>W30</f>
        <v>0</v>
      </c>
      <c r="BQ30" s="1">
        <f>V30</f>
        <v>0</v>
      </c>
      <c r="BR30" s="1">
        <f>U30</f>
        <v>0</v>
      </c>
      <c r="BS30" s="1">
        <f>T30</f>
        <v>0</v>
      </c>
      <c r="BT30" s="1">
        <f>S30</f>
        <v>0</v>
      </c>
      <c r="BU30" s="1">
        <f>R30</f>
        <v>0</v>
      </c>
      <c r="BV30" s="1">
        <f>Q30</f>
        <v>0</v>
      </c>
      <c r="BW30" s="1">
        <f>P30</f>
        <v>0</v>
      </c>
      <c r="BX30" s="1">
        <f>O30</f>
        <v>0</v>
      </c>
      <c r="BY30" s="1">
        <f>N30</f>
        <v>0</v>
      </c>
      <c r="BZ30" s="1">
        <f>M30</f>
        <v>0</v>
      </c>
      <c r="CA30" s="1" t="str">
        <f>L30</f>
        <v>x</v>
      </c>
      <c r="CB30" s="1" t="str">
        <f>K30</f>
        <v>x</v>
      </c>
      <c r="CC30" s="1">
        <f>J30</f>
        <v>0</v>
      </c>
      <c r="CD30" s="1" t="str">
        <f>I30</f>
        <v>o</v>
      </c>
      <c r="CE30" s="1" t="str">
        <f>H30</f>
        <v>x</v>
      </c>
      <c r="CF30" s="1">
        <f>G30</f>
        <v>0</v>
      </c>
      <c r="CG30" s="1">
        <f>F30</f>
        <v>0</v>
      </c>
      <c r="CH30" s="1" t="str">
        <f>E30</f>
        <v>o</v>
      </c>
      <c r="CL30" s="1">
        <f>COUNTIF($E30:$G30,"x")</f>
        <v>0</v>
      </c>
      <c r="CM30" s="1">
        <f>COUNTIF($H30:$J30,"x")</f>
        <v>1</v>
      </c>
      <c r="CN30" s="1">
        <f>COUNTIF($K30:$M30,"x")</f>
        <v>2</v>
      </c>
      <c r="CO30" s="1">
        <f>COUNTIF($N30:$P30,"x")</f>
        <v>0</v>
      </c>
      <c r="CP30" s="1">
        <f>COUNTIF($Q30:$S30,"x")</f>
        <v>0</v>
      </c>
      <c r="CQ30" s="1">
        <f>COUNTIF($T30:$V30,"x")</f>
        <v>0</v>
      </c>
      <c r="CR30" s="1">
        <f>COUNTIF($W30:$Y30,"x")</f>
        <v>0</v>
      </c>
      <c r="CS30" s="1">
        <f>COUNTIF($Z30:$AB30,"x")</f>
        <v>0</v>
      </c>
      <c r="CT30" s="1">
        <f>COUNTIF($AC30:$AE30,"x")</f>
        <v>0</v>
      </c>
      <c r="CU30" s="1">
        <f>COUNTIF($AF30:$AH30,"x")</f>
        <v>0</v>
      </c>
      <c r="CV30" s="1">
        <f>COUNTIF($AI30:$AK30,"x")</f>
        <v>0</v>
      </c>
      <c r="CW30" s="1">
        <f>COUNTIF($AL30:$AN30,"x")</f>
        <v>0</v>
      </c>
      <c r="CY30" s="1">
        <f>IF(ISBLANK(A30),1,0)</f>
        <v>0</v>
      </c>
      <c r="CZ30" s="1">
        <f t="shared" si="66"/>
        <v>0</v>
      </c>
      <c r="DA30" s="1">
        <f t="shared" si="66"/>
        <v>0</v>
      </c>
      <c r="DB30" s="1">
        <f t="shared" si="66"/>
        <v>1</v>
      </c>
      <c r="DC30" s="1">
        <f t="shared" si="66"/>
        <v>1</v>
      </c>
      <c r="DD30" s="1">
        <f t="shared" si="66"/>
        <v>1</v>
      </c>
      <c r="DE30" s="1">
        <f t="shared" si="66"/>
        <v>1</v>
      </c>
      <c r="DF30" s="1">
        <f t="shared" si="66"/>
        <v>1</v>
      </c>
      <c r="DG30" s="1">
        <f t="shared" si="66"/>
        <v>1</v>
      </c>
      <c r="DH30" s="1">
        <f t="shared" si="66"/>
        <v>1</v>
      </c>
      <c r="DI30" s="1">
        <f t="shared" si="66"/>
        <v>1</v>
      </c>
      <c r="DJ30" s="1">
        <f t="shared" si="66"/>
        <v>1</v>
      </c>
      <c r="DK30" s="1">
        <f t="shared" si="66"/>
        <v>1</v>
      </c>
    </row>
    <row r="31" spans="1:115">
      <c r="A31" s="10"/>
      <c r="B31" s="10"/>
      <c r="C31" s="10"/>
      <c r="D31" s="6"/>
      <c r="E31" s="9"/>
      <c r="F31" s="8"/>
      <c r="G31" s="7"/>
      <c r="H31" s="8"/>
      <c r="I31" s="8"/>
      <c r="J31" s="7"/>
      <c r="K31" s="8"/>
      <c r="L31" s="8"/>
      <c r="M31" s="7"/>
      <c r="N31" s="8"/>
      <c r="O31" s="8"/>
      <c r="P31" s="7"/>
      <c r="Q31" s="8"/>
      <c r="R31" s="8"/>
      <c r="S31" s="7"/>
      <c r="T31" s="8"/>
      <c r="U31" s="8"/>
      <c r="V31" s="7"/>
      <c r="W31" s="8"/>
      <c r="X31" s="8"/>
      <c r="Y31" s="7"/>
      <c r="Z31" s="8"/>
      <c r="AA31" s="8"/>
      <c r="AB31" s="7"/>
      <c r="AC31" s="8"/>
      <c r="AD31" s="8"/>
      <c r="AE31" s="7"/>
      <c r="AF31" s="8"/>
      <c r="AG31" s="8"/>
      <c r="AH31" s="7"/>
      <c r="AI31" s="8"/>
      <c r="AJ31" s="8"/>
      <c r="AK31" s="7"/>
      <c r="AL31" s="8"/>
      <c r="AM31" s="8"/>
      <c r="AN31" s="7"/>
      <c r="AO31" s="6"/>
      <c r="AP31" s="6"/>
      <c r="AQ31" s="5">
        <f>IF(ISNA(HLOOKUP("o",$AY31:$CH$59,60-ROW(),0)),0,HLOOKUP("o",$AY31:$CH$59,60-ROW(),0))</f>
        <v>0</v>
      </c>
      <c r="AR31" s="5">
        <f t="shared" ref="AR31:AR57" si="67">COUNTIF($AY31:$CH31,"x")</f>
        <v>0</v>
      </c>
      <c r="AS31" s="4">
        <f t="shared" ref="AS31:AS57" si="68">RANK(AX31,$AX$26:$AX$57,0)</f>
        <v>6</v>
      </c>
      <c r="AT31" s="2">
        <f t="shared" ref="AT31:AT57" si="69">$B31</f>
        <v>0</v>
      </c>
      <c r="AW31" s="3">
        <f t="shared" ref="AW31:AW57" si="70">HLOOKUP($AQ31,$CK$23:$CW$57,ROW()-22)</f>
        <v>0</v>
      </c>
      <c r="AX31" s="2">
        <f t="shared" ref="AX31:AX57" si="71">AQ31-AR31*0.001-AW31*0.03-ISBLANK(A31)</f>
        <v>-1</v>
      </c>
      <c r="AY31" s="1">
        <f t="shared" ref="AY31:AY57" si="72">AN31</f>
        <v>0</v>
      </c>
      <c r="AZ31" s="1">
        <f t="shared" ref="AZ31:AZ57" si="73">AM31</f>
        <v>0</v>
      </c>
      <c r="BA31" s="1">
        <f t="shared" ref="BA31:BA57" si="74">AL31</f>
        <v>0</v>
      </c>
      <c r="BB31" s="1">
        <f t="shared" ref="BB31:BB57" si="75">AK31</f>
        <v>0</v>
      </c>
      <c r="BC31" s="1">
        <f t="shared" ref="BC31:BC57" si="76">AJ31</f>
        <v>0</v>
      </c>
      <c r="BD31" s="1">
        <f t="shared" ref="BD31:BD57" si="77">AI31</f>
        <v>0</v>
      </c>
      <c r="BE31" s="1">
        <f t="shared" ref="BE31:BE57" si="78">AH31</f>
        <v>0</v>
      </c>
      <c r="BF31" s="1">
        <f t="shared" ref="BF31:BF57" si="79">AG31</f>
        <v>0</v>
      </c>
      <c r="BG31" s="1">
        <f t="shared" ref="BG31:BG57" si="80">AF31</f>
        <v>0</v>
      </c>
      <c r="BH31" s="1">
        <f t="shared" ref="BH31:BH57" si="81">AE31</f>
        <v>0</v>
      </c>
      <c r="BI31" s="1">
        <f t="shared" ref="BI31:BI57" si="82">AD31</f>
        <v>0</v>
      </c>
      <c r="BJ31" s="1">
        <f t="shared" ref="BJ31:BJ57" si="83">AC31</f>
        <v>0</v>
      </c>
      <c r="BK31" s="1">
        <f t="shared" ref="BK31:BK57" si="84">AB31</f>
        <v>0</v>
      </c>
      <c r="BL31" s="1">
        <f t="shared" ref="BL31:BL57" si="85">AA31</f>
        <v>0</v>
      </c>
      <c r="BM31" s="1">
        <f t="shared" ref="BM31:BM57" si="86">Z31</f>
        <v>0</v>
      </c>
      <c r="BN31" s="1">
        <f t="shared" ref="BN31:BN57" si="87">Y31</f>
        <v>0</v>
      </c>
      <c r="BO31" s="1">
        <f t="shared" ref="BO31:BO57" si="88">X31</f>
        <v>0</v>
      </c>
      <c r="BP31" s="1">
        <f t="shared" ref="BP31:BP57" si="89">W31</f>
        <v>0</v>
      </c>
      <c r="BQ31" s="1">
        <f t="shared" ref="BQ31:BQ57" si="90">V31</f>
        <v>0</v>
      </c>
      <c r="BR31" s="1">
        <f t="shared" ref="BR31:BR57" si="91">U31</f>
        <v>0</v>
      </c>
      <c r="BS31" s="1">
        <f t="shared" ref="BS31:BS57" si="92">T31</f>
        <v>0</v>
      </c>
      <c r="BT31" s="1">
        <f t="shared" ref="BT31:BT57" si="93">S31</f>
        <v>0</v>
      </c>
      <c r="BU31" s="1">
        <f t="shared" ref="BU31:BU57" si="94">R31</f>
        <v>0</v>
      </c>
      <c r="BV31" s="1">
        <f t="shared" ref="BV31:BV57" si="95">Q31</f>
        <v>0</v>
      </c>
      <c r="BW31" s="1">
        <f t="shared" ref="BW31:BW57" si="96">P31</f>
        <v>0</v>
      </c>
      <c r="BX31" s="1">
        <f t="shared" ref="BX31:BX57" si="97">O31</f>
        <v>0</v>
      </c>
      <c r="BY31" s="1">
        <f t="shared" ref="BY31:BY57" si="98">N31</f>
        <v>0</v>
      </c>
      <c r="BZ31" s="1">
        <f t="shared" ref="BZ31:BZ57" si="99">M31</f>
        <v>0</v>
      </c>
      <c r="CA31" s="1">
        <f t="shared" ref="CA31:CA57" si="100">L31</f>
        <v>0</v>
      </c>
      <c r="CB31" s="1">
        <f t="shared" ref="CB31:CB57" si="101">K31</f>
        <v>0</v>
      </c>
      <c r="CC31" s="1">
        <f t="shared" ref="CC31:CC57" si="102">J31</f>
        <v>0</v>
      </c>
      <c r="CD31" s="1">
        <f t="shared" ref="CD31:CD57" si="103">I31</f>
        <v>0</v>
      </c>
      <c r="CE31" s="1">
        <f t="shared" ref="CE31:CE57" si="104">H31</f>
        <v>0</v>
      </c>
      <c r="CF31" s="1">
        <f t="shared" ref="CF31:CF57" si="105">G31</f>
        <v>0</v>
      </c>
      <c r="CG31" s="1">
        <f t="shared" ref="CG31:CG57" si="106">F31</f>
        <v>0</v>
      </c>
      <c r="CH31" s="1">
        <f t="shared" ref="CH31:CH57" si="107">E31</f>
        <v>0</v>
      </c>
      <c r="CL31" s="1">
        <f t="shared" ref="CL31:CL57" si="108">COUNTIF($E31:$G31,"x")</f>
        <v>0</v>
      </c>
      <c r="CM31" s="1">
        <f t="shared" ref="CM31:CM57" si="109">COUNTIF($H31:$J31,"x")</f>
        <v>0</v>
      </c>
      <c r="CN31" s="1">
        <f t="shared" ref="CN31:CN57" si="110">COUNTIF($K31:$M31,"x")</f>
        <v>0</v>
      </c>
      <c r="CO31" s="1">
        <f t="shared" ref="CO31:CO57" si="111">COUNTIF($N31:$P31,"x")</f>
        <v>0</v>
      </c>
      <c r="CP31" s="1">
        <f t="shared" ref="CP31:CP57" si="112">COUNTIF($Q31:$S31,"x")</f>
        <v>0</v>
      </c>
      <c r="CQ31" s="1">
        <f t="shared" ref="CQ31:CQ57" si="113">COUNTIF($T31:$V31,"x")</f>
        <v>0</v>
      </c>
      <c r="CR31" s="1">
        <f t="shared" ref="CR31:CR57" si="114">COUNTIF($W31:$Y31,"x")</f>
        <v>0</v>
      </c>
      <c r="CS31" s="1">
        <f t="shared" ref="CS31:CS57" si="115">COUNTIF($Z31:$AB31,"x")</f>
        <v>0</v>
      </c>
      <c r="CT31" s="1">
        <f t="shared" ref="CT31:CT57" si="116">COUNTIF($AC31:$AE31,"x")</f>
        <v>0</v>
      </c>
      <c r="CU31" s="1">
        <f t="shared" ref="CU31:CU57" si="117">COUNTIF($AF31:$AH31,"x")</f>
        <v>0</v>
      </c>
      <c r="CV31" s="1">
        <f t="shared" ref="CV31:CV57" si="118">COUNTIF($AI31:$AK31,"x")</f>
        <v>0</v>
      </c>
      <c r="CW31" s="1">
        <f t="shared" ref="CW31:CW57" si="119">COUNTIF($AL31:$AN31,"x")</f>
        <v>0</v>
      </c>
      <c r="CY31" s="1">
        <f t="shared" ref="CY31:CY57" si="120">IF(ISBLANK(A31),1,0)</f>
        <v>1</v>
      </c>
      <c r="CZ31" s="1">
        <f t="shared" ref="CZ31:CZ57" si="121">IF(OR(CY31=1,AND(CL31=CL$25,OR(CM$24&lt;&gt;0,CL$24=1))),1,0)</f>
        <v>1</v>
      </c>
      <c r="DA31" s="1">
        <f t="shared" ref="DA31:DA57" si="122">IF(OR(CZ31=1,AND(CM31=CM$25,OR(CN$24&lt;&gt;0,CM$24=1))),1,0)</f>
        <v>1</v>
      </c>
      <c r="DB31" s="1">
        <f t="shared" ref="DB31:DB57" si="123">IF(OR(DA31=1,AND(CN31=CN$25,OR(CO$24&lt;&gt;0,CN$24=1))),1,0)</f>
        <v>1</v>
      </c>
      <c r="DC31" s="1">
        <f t="shared" ref="DC31:DC57" si="124">IF(OR(DB31=1,AND(CO31=CO$25,OR(CP$24&lt;&gt;0,CO$24=1))),1,0)</f>
        <v>1</v>
      </c>
      <c r="DD31" s="1">
        <f t="shared" ref="DD31:DD57" si="125">IF(OR(DC31=1,AND(CP31=CP$25,OR(CQ$24&lt;&gt;0,CP$24=1))),1,0)</f>
        <v>1</v>
      </c>
      <c r="DE31" s="1">
        <f t="shared" ref="DE31:DE57" si="126">IF(OR(DD31=1,AND(CQ31=CQ$25,OR(CR$24&lt;&gt;0,CQ$24=1))),1,0)</f>
        <v>1</v>
      </c>
      <c r="DF31" s="1">
        <f t="shared" ref="DF31:DF57" si="127">IF(OR(DE31=1,AND(CR31=CR$25,OR(CS$24&lt;&gt;0,CR$24=1))),1,0)</f>
        <v>1</v>
      </c>
      <c r="DG31" s="1">
        <f t="shared" ref="DG31:DG57" si="128">IF(OR(DF31=1,AND(CS31=CS$25,OR(CT$24&lt;&gt;0,CS$24=1))),1,0)</f>
        <v>1</v>
      </c>
      <c r="DH31" s="1">
        <f t="shared" ref="DH31:DH57" si="129">IF(OR(DG31=1,AND(CT31=CT$25,OR(CU$24&lt;&gt;0,CT$24=1))),1,0)</f>
        <v>1</v>
      </c>
      <c r="DI31" s="1">
        <f t="shared" ref="DI31:DI57" si="130">IF(OR(DH31=1,AND(CU31=CU$25,OR(CV$24&lt;&gt;0,CU$24=1))),1,0)</f>
        <v>1</v>
      </c>
      <c r="DJ31" s="1">
        <f t="shared" ref="DJ31:DJ57" si="131">IF(OR(DI31=1,AND(CV31=CV$25,OR(CW$24&lt;&gt;0,CV$24=1))),1,0)</f>
        <v>1</v>
      </c>
      <c r="DK31" s="1">
        <f t="shared" ref="DK31:DK57" si="132">IF(OR(DJ31=1,AND(CW31=CW$25,OR(CX$24&lt;&gt;0,CW$24=1))),1,0)</f>
        <v>1</v>
      </c>
    </row>
    <row r="32" spans="1:115">
      <c r="A32" s="10"/>
      <c r="B32" s="10"/>
      <c r="C32" s="10"/>
      <c r="D32" s="6"/>
      <c r="E32" s="9"/>
      <c r="F32" s="8"/>
      <c r="G32" s="7"/>
      <c r="H32" s="8"/>
      <c r="I32" s="8"/>
      <c r="J32" s="7"/>
      <c r="K32" s="8"/>
      <c r="L32" s="8"/>
      <c r="M32" s="7"/>
      <c r="N32" s="8"/>
      <c r="O32" s="8"/>
      <c r="P32" s="7"/>
      <c r="Q32" s="8"/>
      <c r="R32" s="8"/>
      <c r="S32" s="7"/>
      <c r="T32" s="8"/>
      <c r="U32" s="8"/>
      <c r="V32" s="7"/>
      <c r="W32" s="8"/>
      <c r="X32" s="8"/>
      <c r="Y32" s="7"/>
      <c r="Z32" s="8"/>
      <c r="AA32" s="8"/>
      <c r="AB32" s="7"/>
      <c r="AC32" s="8"/>
      <c r="AD32" s="8"/>
      <c r="AE32" s="7"/>
      <c r="AF32" s="8"/>
      <c r="AG32" s="8"/>
      <c r="AH32" s="7"/>
      <c r="AI32" s="8"/>
      <c r="AJ32" s="8"/>
      <c r="AK32" s="7"/>
      <c r="AL32" s="8"/>
      <c r="AM32" s="8"/>
      <c r="AN32" s="7"/>
      <c r="AO32" s="6"/>
      <c r="AP32" s="6"/>
      <c r="AQ32" s="5">
        <f>IF(ISNA(HLOOKUP("o",$AY32:$CH$59,60-ROW(),0)),0,HLOOKUP("o",$AY32:$CH$59,60-ROW(),0))</f>
        <v>0</v>
      </c>
      <c r="AR32" s="5">
        <f t="shared" si="67"/>
        <v>0</v>
      </c>
      <c r="AS32" s="4">
        <f t="shared" si="68"/>
        <v>6</v>
      </c>
      <c r="AT32" s="2">
        <f t="shared" si="69"/>
        <v>0</v>
      </c>
      <c r="AW32" s="3">
        <f t="shared" si="70"/>
        <v>0</v>
      </c>
      <c r="AX32" s="2">
        <f t="shared" si="71"/>
        <v>-1</v>
      </c>
      <c r="AY32" s="1">
        <f t="shared" si="72"/>
        <v>0</v>
      </c>
      <c r="AZ32" s="1">
        <f t="shared" si="73"/>
        <v>0</v>
      </c>
      <c r="BA32" s="1">
        <f t="shared" si="74"/>
        <v>0</v>
      </c>
      <c r="BB32" s="1">
        <f t="shared" si="75"/>
        <v>0</v>
      </c>
      <c r="BC32" s="1">
        <f t="shared" si="76"/>
        <v>0</v>
      </c>
      <c r="BD32" s="1">
        <f t="shared" si="77"/>
        <v>0</v>
      </c>
      <c r="BE32" s="1">
        <f t="shared" si="78"/>
        <v>0</v>
      </c>
      <c r="BF32" s="1">
        <f t="shared" si="79"/>
        <v>0</v>
      </c>
      <c r="BG32" s="1">
        <f t="shared" si="80"/>
        <v>0</v>
      </c>
      <c r="BH32" s="1">
        <f t="shared" si="81"/>
        <v>0</v>
      </c>
      <c r="BI32" s="1">
        <f t="shared" si="82"/>
        <v>0</v>
      </c>
      <c r="BJ32" s="1">
        <f t="shared" si="83"/>
        <v>0</v>
      </c>
      <c r="BK32" s="1">
        <f t="shared" si="84"/>
        <v>0</v>
      </c>
      <c r="BL32" s="1">
        <f t="shared" si="85"/>
        <v>0</v>
      </c>
      <c r="BM32" s="1">
        <f t="shared" si="86"/>
        <v>0</v>
      </c>
      <c r="BN32" s="1">
        <f t="shared" si="87"/>
        <v>0</v>
      </c>
      <c r="BO32" s="1">
        <f t="shared" si="88"/>
        <v>0</v>
      </c>
      <c r="BP32" s="1">
        <f t="shared" si="89"/>
        <v>0</v>
      </c>
      <c r="BQ32" s="1">
        <f t="shared" si="90"/>
        <v>0</v>
      </c>
      <c r="BR32" s="1">
        <f t="shared" si="91"/>
        <v>0</v>
      </c>
      <c r="BS32" s="1">
        <f t="shared" si="92"/>
        <v>0</v>
      </c>
      <c r="BT32" s="1">
        <f t="shared" si="93"/>
        <v>0</v>
      </c>
      <c r="BU32" s="1">
        <f t="shared" si="94"/>
        <v>0</v>
      </c>
      <c r="BV32" s="1">
        <f t="shared" si="95"/>
        <v>0</v>
      </c>
      <c r="BW32" s="1">
        <f t="shared" si="96"/>
        <v>0</v>
      </c>
      <c r="BX32" s="1">
        <f t="shared" si="97"/>
        <v>0</v>
      </c>
      <c r="BY32" s="1">
        <f t="shared" si="98"/>
        <v>0</v>
      </c>
      <c r="BZ32" s="1">
        <f t="shared" si="99"/>
        <v>0</v>
      </c>
      <c r="CA32" s="1">
        <f t="shared" si="100"/>
        <v>0</v>
      </c>
      <c r="CB32" s="1">
        <f t="shared" si="101"/>
        <v>0</v>
      </c>
      <c r="CC32" s="1">
        <f t="shared" si="102"/>
        <v>0</v>
      </c>
      <c r="CD32" s="1">
        <f t="shared" si="103"/>
        <v>0</v>
      </c>
      <c r="CE32" s="1">
        <f t="shared" si="104"/>
        <v>0</v>
      </c>
      <c r="CF32" s="1">
        <f t="shared" si="105"/>
        <v>0</v>
      </c>
      <c r="CG32" s="1">
        <f t="shared" si="106"/>
        <v>0</v>
      </c>
      <c r="CH32" s="1">
        <f t="shared" si="107"/>
        <v>0</v>
      </c>
      <c r="CL32" s="1">
        <f t="shared" si="108"/>
        <v>0</v>
      </c>
      <c r="CM32" s="1">
        <f t="shared" si="109"/>
        <v>0</v>
      </c>
      <c r="CN32" s="1">
        <f t="shared" si="110"/>
        <v>0</v>
      </c>
      <c r="CO32" s="1">
        <f t="shared" si="111"/>
        <v>0</v>
      </c>
      <c r="CP32" s="1">
        <f t="shared" si="112"/>
        <v>0</v>
      </c>
      <c r="CQ32" s="1">
        <f t="shared" si="113"/>
        <v>0</v>
      </c>
      <c r="CR32" s="1">
        <f t="shared" si="114"/>
        <v>0</v>
      </c>
      <c r="CS32" s="1">
        <f t="shared" si="115"/>
        <v>0</v>
      </c>
      <c r="CT32" s="1">
        <f t="shared" si="116"/>
        <v>0</v>
      </c>
      <c r="CU32" s="1">
        <f t="shared" si="117"/>
        <v>0</v>
      </c>
      <c r="CV32" s="1">
        <f t="shared" si="118"/>
        <v>0</v>
      </c>
      <c r="CW32" s="1">
        <f t="shared" si="119"/>
        <v>0</v>
      </c>
      <c r="CY32" s="1">
        <f t="shared" si="120"/>
        <v>1</v>
      </c>
      <c r="CZ32" s="1">
        <f t="shared" si="121"/>
        <v>1</v>
      </c>
      <c r="DA32" s="1">
        <f t="shared" si="122"/>
        <v>1</v>
      </c>
      <c r="DB32" s="1">
        <f t="shared" si="123"/>
        <v>1</v>
      </c>
      <c r="DC32" s="1">
        <f t="shared" si="124"/>
        <v>1</v>
      </c>
      <c r="DD32" s="1">
        <f t="shared" si="125"/>
        <v>1</v>
      </c>
      <c r="DE32" s="1">
        <f t="shared" si="126"/>
        <v>1</v>
      </c>
      <c r="DF32" s="1">
        <f t="shared" si="127"/>
        <v>1</v>
      </c>
      <c r="DG32" s="1">
        <f t="shared" si="128"/>
        <v>1</v>
      </c>
      <c r="DH32" s="1">
        <f t="shared" si="129"/>
        <v>1</v>
      </c>
      <c r="DI32" s="1">
        <f t="shared" si="130"/>
        <v>1</v>
      </c>
      <c r="DJ32" s="1">
        <f t="shared" si="131"/>
        <v>1</v>
      </c>
      <c r="DK32" s="1">
        <f t="shared" si="132"/>
        <v>1</v>
      </c>
    </row>
    <row r="33" spans="1:115">
      <c r="A33" s="10"/>
      <c r="B33" s="10"/>
      <c r="C33" s="10"/>
      <c r="D33" s="6"/>
      <c r="E33" s="9"/>
      <c r="F33" s="8"/>
      <c r="G33" s="7"/>
      <c r="H33" s="8"/>
      <c r="I33" s="8"/>
      <c r="J33" s="7"/>
      <c r="K33" s="8"/>
      <c r="L33" s="8"/>
      <c r="M33" s="7"/>
      <c r="N33" s="8"/>
      <c r="O33" s="8"/>
      <c r="P33" s="7"/>
      <c r="Q33" s="8"/>
      <c r="R33" s="8"/>
      <c r="S33" s="7"/>
      <c r="T33" s="8"/>
      <c r="U33" s="8"/>
      <c r="V33" s="7"/>
      <c r="W33" s="8"/>
      <c r="X33" s="8"/>
      <c r="Y33" s="7"/>
      <c r="Z33" s="8"/>
      <c r="AA33" s="8"/>
      <c r="AB33" s="7"/>
      <c r="AC33" s="8"/>
      <c r="AD33" s="8"/>
      <c r="AE33" s="7"/>
      <c r="AF33" s="8"/>
      <c r="AG33" s="8"/>
      <c r="AH33" s="7"/>
      <c r="AI33" s="8"/>
      <c r="AJ33" s="8"/>
      <c r="AK33" s="7"/>
      <c r="AL33" s="8"/>
      <c r="AM33" s="8"/>
      <c r="AN33" s="7"/>
      <c r="AO33" s="6"/>
      <c r="AP33" s="6"/>
      <c r="AQ33" s="5">
        <f>IF(ISNA(HLOOKUP("o",$AY33:$CH$59,60-ROW(),0)),0,HLOOKUP("o",$AY33:$CH$59,60-ROW(),0))</f>
        <v>0</v>
      </c>
      <c r="AR33" s="5">
        <f t="shared" si="67"/>
        <v>0</v>
      </c>
      <c r="AS33" s="4">
        <f t="shared" si="68"/>
        <v>6</v>
      </c>
      <c r="AT33" s="2">
        <f t="shared" si="69"/>
        <v>0</v>
      </c>
      <c r="AW33" s="3">
        <f t="shared" si="70"/>
        <v>0</v>
      </c>
      <c r="AX33" s="2">
        <f t="shared" si="71"/>
        <v>-1</v>
      </c>
      <c r="AY33" s="1">
        <f t="shared" si="72"/>
        <v>0</v>
      </c>
      <c r="AZ33" s="1">
        <f t="shared" si="73"/>
        <v>0</v>
      </c>
      <c r="BA33" s="1">
        <f t="shared" si="74"/>
        <v>0</v>
      </c>
      <c r="BB33" s="1">
        <f t="shared" si="75"/>
        <v>0</v>
      </c>
      <c r="BC33" s="1">
        <f t="shared" si="76"/>
        <v>0</v>
      </c>
      <c r="BD33" s="1">
        <f t="shared" si="77"/>
        <v>0</v>
      </c>
      <c r="BE33" s="1">
        <f t="shared" si="78"/>
        <v>0</v>
      </c>
      <c r="BF33" s="1">
        <f t="shared" si="79"/>
        <v>0</v>
      </c>
      <c r="BG33" s="1">
        <f t="shared" si="80"/>
        <v>0</v>
      </c>
      <c r="BH33" s="1">
        <f t="shared" si="81"/>
        <v>0</v>
      </c>
      <c r="BI33" s="1">
        <f t="shared" si="82"/>
        <v>0</v>
      </c>
      <c r="BJ33" s="1">
        <f t="shared" si="83"/>
        <v>0</v>
      </c>
      <c r="BK33" s="1">
        <f t="shared" si="84"/>
        <v>0</v>
      </c>
      <c r="BL33" s="1">
        <f t="shared" si="85"/>
        <v>0</v>
      </c>
      <c r="BM33" s="1">
        <f t="shared" si="86"/>
        <v>0</v>
      </c>
      <c r="BN33" s="1">
        <f t="shared" si="87"/>
        <v>0</v>
      </c>
      <c r="BO33" s="1">
        <f t="shared" si="88"/>
        <v>0</v>
      </c>
      <c r="BP33" s="1">
        <f t="shared" si="89"/>
        <v>0</v>
      </c>
      <c r="BQ33" s="1">
        <f t="shared" si="90"/>
        <v>0</v>
      </c>
      <c r="BR33" s="1">
        <f t="shared" si="91"/>
        <v>0</v>
      </c>
      <c r="BS33" s="1">
        <f t="shared" si="92"/>
        <v>0</v>
      </c>
      <c r="BT33" s="1">
        <f t="shared" si="93"/>
        <v>0</v>
      </c>
      <c r="BU33" s="1">
        <f t="shared" si="94"/>
        <v>0</v>
      </c>
      <c r="BV33" s="1">
        <f t="shared" si="95"/>
        <v>0</v>
      </c>
      <c r="BW33" s="1">
        <f t="shared" si="96"/>
        <v>0</v>
      </c>
      <c r="BX33" s="1">
        <f t="shared" si="97"/>
        <v>0</v>
      </c>
      <c r="BY33" s="1">
        <f t="shared" si="98"/>
        <v>0</v>
      </c>
      <c r="BZ33" s="1">
        <f t="shared" si="99"/>
        <v>0</v>
      </c>
      <c r="CA33" s="1">
        <f t="shared" si="100"/>
        <v>0</v>
      </c>
      <c r="CB33" s="1">
        <f t="shared" si="101"/>
        <v>0</v>
      </c>
      <c r="CC33" s="1">
        <f t="shared" si="102"/>
        <v>0</v>
      </c>
      <c r="CD33" s="1">
        <f t="shared" si="103"/>
        <v>0</v>
      </c>
      <c r="CE33" s="1">
        <f t="shared" si="104"/>
        <v>0</v>
      </c>
      <c r="CF33" s="1">
        <f t="shared" si="105"/>
        <v>0</v>
      </c>
      <c r="CG33" s="1">
        <f t="shared" si="106"/>
        <v>0</v>
      </c>
      <c r="CH33" s="1">
        <f t="shared" si="107"/>
        <v>0</v>
      </c>
      <c r="CL33" s="1">
        <f t="shared" si="108"/>
        <v>0</v>
      </c>
      <c r="CM33" s="1">
        <f t="shared" si="109"/>
        <v>0</v>
      </c>
      <c r="CN33" s="1">
        <f t="shared" si="110"/>
        <v>0</v>
      </c>
      <c r="CO33" s="1">
        <f t="shared" si="111"/>
        <v>0</v>
      </c>
      <c r="CP33" s="1">
        <f t="shared" si="112"/>
        <v>0</v>
      </c>
      <c r="CQ33" s="1">
        <f t="shared" si="113"/>
        <v>0</v>
      </c>
      <c r="CR33" s="1">
        <f t="shared" si="114"/>
        <v>0</v>
      </c>
      <c r="CS33" s="1">
        <f t="shared" si="115"/>
        <v>0</v>
      </c>
      <c r="CT33" s="1">
        <f t="shared" si="116"/>
        <v>0</v>
      </c>
      <c r="CU33" s="1">
        <f t="shared" si="117"/>
        <v>0</v>
      </c>
      <c r="CV33" s="1">
        <f t="shared" si="118"/>
        <v>0</v>
      </c>
      <c r="CW33" s="1">
        <f t="shared" si="119"/>
        <v>0</v>
      </c>
      <c r="CY33" s="1">
        <f t="shared" si="120"/>
        <v>1</v>
      </c>
      <c r="CZ33" s="1">
        <f t="shared" si="121"/>
        <v>1</v>
      </c>
      <c r="DA33" s="1">
        <f t="shared" si="122"/>
        <v>1</v>
      </c>
      <c r="DB33" s="1">
        <f t="shared" si="123"/>
        <v>1</v>
      </c>
      <c r="DC33" s="1">
        <f t="shared" si="124"/>
        <v>1</v>
      </c>
      <c r="DD33" s="1">
        <f t="shared" si="125"/>
        <v>1</v>
      </c>
      <c r="DE33" s="1">
        <f t="shared" si="126"/>
        <v>1</v>
      </c>
      <c r="DF33" s="1">
        <f t="shared" si="127"/>
        <v>1</v>
      </c>
      <c r="DG33" s="1">
        <f t="shared" si="128"/>
        <v>1</v>
      </c>
      <c r="DH33" s="1">
        <f t="shared" si="129"/>
        <v>1</v>
      </c>
      <c r="DI33" s="1">
        <f t="shared" si="130"/>
        <v>1</v>
      </c>
      <c r="DJ33" s="1">
        <f t="shared" si="131"/>
        <v>1</v>
      </c>
      <c r="DK33" s="1">
        <f t="shared" si="132"/>
        <v>1</v>
      </c>
    </row>
    <row r="34" spans="1:115">
      <c r="A34" s="10"/>
      <c r="B34" s="10"/>
      <c r="C34" s="10"/>
      <c r="D34" s="6"/>
      <c r="E34" s="9"/>
      <c r="F34" s="8"/>
      <c r="G34" s="7"/>
      <c r="H34" s="8"/>
      <c r="I34" s="8"/>
      <c r="J34" s="7"/>
      <c r="K34" s="8"/>
      <c r="L34" s="8"/>
      <c r="M34" s="7"/>
      <c r="N34" s="8"/>
      <c r="O34" s="8"/>
      <c r="P34" s="7"/>
      <c r="Q34" s="8"/>
      <c r="R34" s="8"/>
      <c r="S34" s="7"/>
      <c r="T34" s="8"/>
      <c r="U34" s="8"/>
      <c r="V34" s="7"/>
      <c r="W34" s="8"/>
      <c r="X34" s="8"/>
      <c r="Y34" s="7"/>
      <c r="Z34" s="8"/>
      <c r="AA34" s="8"/>
      <c r="AB34" s="7"/>
      <c r="AC34" s="8"/>
      <c r="AD34" s="8"/>
      <c r="AE34" s="7"/>
      <c r="AF34" s="8"/>
      <c r="AG34" s="8"/>
      <c r="AH34" s="7"/>
      <c r="AI34" s="8"/>
      <c r="AJ34" s="8"/>
      <c r="AK34" s="7"/>
      <c r="AL34" s="8"/>
      <c r="AM34" s="8"/>
      <c r="AN34" s="7"/>
      <c r="AO34" s="6"/>
      <c r="AP34" s="6"/>
      <c r="AQ34" s="5">
        <f>IF(ISNA(HLOOKUP("o",$AY34:$CH$59,60-ROW(),0)),0,HLOOKUP("o",$AY34:$CH$59,60-ROW(),0))</f>
        <v>0</v>
      </c>
      <c r="AR34" s="5">
        <f t="shared" si="67"/>
        <v>0</v>
      </c>
      <c r="AS34" s="4">
        <f t="shared" si="68"/>
        <v>6</v>
      </c>
      <c r="AT34" s="2">
        <f t="shared" si="69"/>
        <v>0</v>
      </c>
      <c r="AW34" s="3">
        <f t="shared" si="70"/>
        <v>0</v>
      </c>
      <c r="AX34" s="2">
        <f t="shared" si="71"/>
        <v>-1</v>
      </c>
      <c r="AY34" s="1">
        <f t="shared" si="72"/>
        <v>0</v>
      </c>
      <c r="AZ34" s="1">
        <f t="shared" si="73"/>
        <v>0</v>
      </c>
      <c r="BA34" s="1">
        <f t="shared" si="74"/>
        <v>0</v>
      </c>
      <c r="BB34" s="1">
        <f t="shared" si="75"/>
        <v>0</v>
      </c>
      <c r="BC34" s="1">
        <f t="shared" si="76"/>
        <v>0</v>
      </c>
      <c r="BD34" s="1">
        <f t="shared" si="77"/>
        <v>0</v>
      </c>
      <c r="BE34" s="1">
        <f t="shared" si="78"/>
        <v>0</v>
      </c>
      <c r="BF34" s="1">
        <f t="shared" si="79"/>
        <v>0</v>
      </c>
      <c r="BG34" s="1">
        <f t="shared" si="80"/>
        <v>0</v>
      </c>
      <c r="BH34" s="1">
        <f t="shared" si="81"/>
        <v>0</v>
      </c>
      <c r="BI34" s="1">
        <f t="shared" si="82"/>
        <v>0</v>
      </c>
      <c r="BJ34" s="1">
        <f t="shared" si="83"/>
        <v>0</v>
      </c>
      <c r="BK34" s="1">
        <f t="shared" si="84"/>
        <v>0</v>
      </c>
      <c r="BL34" s="1">
        <f t="shared" si="85"/>
        <v>0</v>
      </c>
      <c r="BM34" s="1">
        <f t="shared" si="86"/>
        <v>0</v>
      </c>
      <c r="BN34" s="1">
        <f t="shared" si="87"/>
        <v>0</v>
      </c>
      <c r="BO34" s="1">
        <f t="shared" si="88"/>
        <v>0</v>
      </c>
      <c r="BP34" s="1">
        <f t="shared" si="89"/>
        <v>0</v>
      </c>
      <c r="BQ34" s="1">
        <f t="shared" si="90"/>
        <v>0</v>
      </c>
      <c r="BR34" s="1">
        <f t="shared" si="91"/>
        <v>0</v>
      </c>
      <c r="BS34" s="1">
        <f t="shared" si="92"/>
        <v>0</v>
      </c>
      <c r="BT34" s="1">
        <f t="shared" si="93"/>
        <v>0</v>
      </c>
      <c r="BU34" s="1">
        <f t="shared" si="94"/>
        <v>0</v>
      </c>
      <c r="BV34" s="1">
        <f t="shared" si="95"/>
        <v>0</v>
      </c>
      <c r="BW34" s="1">
        <f t="shared" si="96"/>
        <v>0</v>
      </c>
      <c r="BX34" s="1">
        <f t="shared" si="97"/>
        <v>0</v>
      </c>
      <c r="BY34" s="1">
        <f t="shared" si="98"/>
        <v>0</v>
      </c>
      <c r="BZ34" s="1">
        <f t="shared" si="99"/>
        <v>0</v>
      </c>
      <c r="CA34" s="1">
        <f t="shared" si="100"/>
        <v>0</v>
      </c>
      <c r="CB34" s="1">
        <f t="shared" si="101"/>
        <v>0</v>
      </c>
      <c r="CC34" s="1">
        <f t="shared" si="102"/>
        <v>0</v>
      </c>
      <c r="CD34" s="1">
        <f t="shared" si="103"/>
        <v>0</v>
      </c>
      <c r="CE34" s="1">
        <f t="shared" si="104"/>
        <v>0</v>
      </c>
      <c r="CF34" s="1">
        <f t="shared" si="105"/>
        <v>0</v>
      </c>
      <c r="CG34" s="1">
        <f t="shared" si="106"/>
        <v>0</v>
      </c>
      <c r="CH34" s="1">
        <f t="shared" si="107"/>
        <v>0</v>
      </c>
      <c r="CL34" s="1">
        <f t="shared" si="108"/>
        <v>0</v>
      </c>
      <c r="CM34" s="1">
        <f t="shared" si="109"/>
        <v>0</v>
      </c>
      <c r="CN34" s="1">
        <f t="shared" si="110"/>
        <v>0</v>
      </c>
      <c r="CO34" s="1">
        <f t="shared" si="111"/>
        <v>0</v>
      </c>
      <c r="CP34" s="1">
        <f t="shared" si="112"/>
        <v>0</v>
      </c>
      <c r="CQ34" s="1">
        <f t="shared" si="113"/>
        <v>0</v>
      </c>
      <c r="CR34" s="1">
        <f t="shared" si="114"/>
        <v>0</v>
      </c>
      <c r="CS34" s="1">
        <f t="shared" si="115"/>
        <v>0</v>
      </c>
      <c r="CT34" s="1">
        <f t="shared" si="116"/>
        <v>0</v>
      </c>
      <c r="CU34" s="1">
        <f t="shared" si="117"/>
        <v>0</v>
      </c>
      <c r="CV34" s="1">
        <f t="shared" si="118"/>
        <v>0</v>
      </c>
      <c r="CW34" s="1">
        <f t="shared" si="119"/>
        <v>0</v>
      </c>
      <c r="CY34" s="1">
        <f t="shared" si="120"/>
        <v>1</v>
      </c>
      <c r="CZ34" s="1">
        <f t="shared" si="121"/>
        <v>1</v>
      </c>
      <c r="DA34" s="1">
        <f t="shared" si="122"/>
        <v>1</v>
      </c>
      <c r="DB34" s="1">
        <f t="shared" si="123"/>
        <v>1</v>
      </c>
      <c r="DC34" s="1">
        <f t="shared" si="124"/>
        <v>1</v>
      </c>
      <c r="DD34" s="1">
        <f t="shared" si="125"/>
        <v>1</v>
      </c>
      <c r="DE34" s="1">
        <f t="shared" si="126"/>
        <v>1</v>
      </c>
      <c r="DF34" s="1">
        <f t="shared" si="127"/>
        <v>1</v>
      </c>
      <c r="DG34" s="1">
        <f t="shared" si="128"/>
        <v>1</v>
      </c>
      <c r="DH34" s="1">
        <f t="shared" si="129"/>
        <v>1</v>
      </c>
      <c r="DI34" s="1">
        <f t="shared" si="130"/>
        <v>1</v>
      </c>
      <c r="DJ34" s="1">
        <f t="shared" si="131"/>
        <v>1</v>
      </c>
      <c r="DK34" s="1">
        <f t="shared" si="132"/>
        <v>1</v>
      </c>
    </row>
    <row r="35" spans="1:115">
      <c r="A35" s="10"/>
      <c r="B35" s="10"/>
      <c r="C35" s="10"/>
      <c r="D35" s="6"/>
      <c r="E35" s="9"/>
      <c r="F35" s="8"/>
      <c r="G35" s="7"/>
      <c r="H35" s="8"/>
      <c r="I35" s="8"/>
      <c r="J35" s="7"/>
      <c r="K35" s="8"/>
      <c r="L35" s="8"/>
      <c r="M35" s="7"/>
      <c r="N35" s="8"/>
      <c r="O35" s="8"/>
      <c r="P35" s="7"/>
      <c r="Q35" s="8"/>
      <c r="R35" s="8"/>
      <c r="S35" s="7"/>
      <c r="T35" s="8"/>
      <c r="U35" s="8"/>
      <c r="V35" s="7"/>
      <c r="W35" s="8"/>
      <c r="X35" s="8"/>
      <c r="Y35" s="7"/>
      <c r="Z35" s="8"/>
      <c r="AA35" s="8"/>
      <c r="AB35" s="7"/>
      <c r="AC35" s="8"/>
      <c r="AD35" s="8"/>
      <c r="AE35" s="7"/>
      <c r="AF35" s="8"/>
      <c r="AG35" s="8"/>
      <c r="AH35" s="7"/>
      <c r="AI35" s="8"/>
      <c r="AJ35" s="8"/>
      <c r="AK35" s="7"/>
      <c r="AL35" s="8"/>
      <c r="AM35" s="8"/>
      <c r="AN35" s="7"/>
      <c r="AO35" s="6"/>
      <c r="AP35" s="6"/>
      <c r="AQ35" s="5">
        <f>IF(ISNA(HLOOKUP("o",$AY35:$CH$59,60-ROW(),0)),0,HLOOKUP("o",$AY35:$CH$59,60-ROW(),0))</f>
        <v>0</v>
      </c>
      <c r="AR35" s="5">
        <f t="shared" si="67"/>
        <v>0</v>
      </c>
      <c r="AS35" s="4">
        <f t="shared" si="68"/>
        <v>6</v>
      </c>
      <c r="AT35" s="2">
        <f t="shared" si="69"/>
        <v>0</v>
      </c>
      <c r="AW35" s="3">
        <f t="shared" si="70"/>
        <v>0</v>
      </c>
      <c r="AX35" s="2">
        <f t="shared" si="71"/>
        <v>-1</v>
      </c>
      <c r="AY35" s="1">
        <f t="shared" si="72"/>
        <v>0</v>
      </c>
      <c r="AZ35" s="1">
        <f t="shared" si="73"/>
        <v>0</v>
      </c>
      <c r="BA35" s="1">
        <f t="shared" si="74"/>
        <v>0</v>
      </c>
      <c r="BB35" s="1">
        <f t="shared" si="75"/>
        <v>0</v>
      </c>
      <c r="BC35" s="1">
        <f t="shared" si="76"/>
        <v>0</v>
      </c>
      <c r="BD35" s="1">
        <f t="shared" si="77"/>
        <v>0</v>
      </c>
      <c r="BE35" s="1">
        <f t="shared" si="78"/>
        <v>0</v>
      </c>
      <c r="BF35" s="1">
        <f t="shared" si="79"/>
        <v>0</v>
      </c>
      <c r="BG35" s="1">
        <f t="shared" si="80"/>
        <v>0</v>
      </c>
      <c r="BH35" s="1">
        <f t="shared" si="81"/>
        <v>0</v>
      </c>
      <c r="BI35" s="1">
        <f t="shared" si="82"/>
        <v>0</v>
      </c>
      <c r="BJ35" s="1">
        <f t="shared" si="83"/>
        <v>0</v>
      </c>
      <c r="BK35" s="1">
        <f t="shared" si="84"/>
        <v>0</v>
      </c>
      <c r="BL35" s="1">
        <f t="shared" si="85"/>
        <v>0</v>
      </c>
      <c r="BM35" s="1">
        <f t="shared" si="86"/>
        <v>0</v>
      </c>
      <c r="BN35" s="1">
        <f t="shared" si="87"/>
        <v>0</v>
      </c>
      <c r="BO35" s="1">
        <f t="shared" si="88"/>
        <v>0</v>
      </c>
      <c r="BP35" s="1">
        <f t="shared" si="89"/>
        <v>0</v>
      </c>
      <c r="BQ35" s="1">
        <f t="shared" si="90"/>
        <v>0</v>
      </c>
      <c r="BR35" s="1">
        <f t="shared" si="91"/>
        <v>0</v>
      </c>
      <c r="BS35" s="1">
        <f t="shared" si="92"/>
        <v>0</v>
      </c>
      <c r="BT35" s="1">
        <f t="shared" si="93"/>
        <v>0</v>
      </c>
      <c r="BU35" s="1">
        <f t="shared" si="94"/>
        <v>0</v>
      </c>
      <c r="BV35" s="1">
        <f t="shared" si="95"/>
        <v>0</v>
      </c>
      <c r="BW35" s="1">
        <f t="shared" si="96"/>
        <v>0</v>
      </c>
      <c r="BX35" s="1">
        <f t="shared" si="97"/>
        <v>0</v>
      </c>
      <c r="BY35" s="1">
        <f t="shared" si="98"/>
        <v>0</v>
      </c>
      <c r="BZ35" s="1">
        <f t="shared" si="99"/>
        <v>0</v>
      </c>
      <c r="CA35" s="1">
        <f t="shared" si="100"/>
        <v>0</v>
      </c>
      <c r="CB35" s="1">
        <f t="shared" si="101"/>
        <v>0</v>
      </c>
      <c r="CC35" s="1">
        <f t="shared" si="102"/>
        <v>0</v>
      </c>
      <c r="CD35" s="1">
        <f t="shared" si="103"/>
        <v>0</v>
      </c>
      <c r="CE35" s="1">
        <f t="shared" si="104"/>
        <v>0</v>
      </c>
      <c r="CF35" s="1">
        <f t="shared" si="105"/>
        <v>0</v>
      </c>
      <c r="CG35" s="1">
        <f t="shared" si="106"/>
        <v>0</v>
      </c>
      <c r="CH35" s="1">
        <f t="shared" si="107"/>
        <v>0</v>
      </c>
      <c r="CL35" s="1">
        <f t="shared" si="108"/>
        <v>0</v>
      </c>
      <c r="CM35" s="1">
        <f t="shared" si="109"/>
        <v>0</v>
      </c>
      <c r="CN35" s="1">
        <f t="shared" si="110"/>
        <v>0</v>
      </c>
      <c r="CO35" s="1">
        <f t="shared" si="111"/>
        <v>0</v>
      </c>
      <c r="CP35" s="1">
        <f t="shared" si="112"/>
        <v>0</v>
      </c>
      <c r="CQ35" s="1">
        <f t="shared" si="113"/>
        <v>0</v>
      </c>
      <c r="CR35" s="1">
        <f t="shared" si="114"/>
        <v>0</v>
      </c>
      <c r="CS35" s="1">
        <f t="shared" si="115"/>
        <v>0</v>
      </c>
      <c r="CT35" s="1">
        <f t="shared" si="116"/>
        <v>0</v>
      </c>
      <c r="CU35" s="1">
        <f t="shared" si="117"/>
        <v>0</v>
      </c>
      <c r="CV35" s="1">
        <f t="shared" si="118"/>
        <v>0</v>
      </c>
      <c r="CW35" s="1">
        <f t="shared" si="119"/>
        <v>0</v>
      </c>
      <c r="CY35" s="1">
        <f t="shared" si="120"/>
        <v>1</v>
      </c>
      <c r="CZ35" s="1">
        <f t="shared" si="121"/>
        <v>1</v>
      </c>
      <c r="DA35" s="1">
        <f t="shared" si="122"/>
        <v>1</v>
      </c>
      <c r="DB35" s="1">
        <f t="shared" si="123"/>
        <v>1</v>
      </c>
      <c r="DC35" s="1">
        <f t="shared" si="124"/>
        <v>1</v>
      </c>
      <c r="DD35" s="1">
        <f t="shared" si="125"/>
        <v>1</v>
      </c>
      <c r="DE35" s="1">
        <f t="shared" si="126"/>
        <v>1</v>
      </c>
      <c r="DF35" s="1">
        <f t="shared" si="127"/>
        <v>1</v>
      </c>
      <c r="DG35" s="1">
        <f t="shared" si="128"/>
        <v>1</v>
      </c>
      <c r="DH35" s="1">
        <f t="shared" si="129"/>
        <v>1</v>
      </c>
      <c r="DI35" s="1">
        <f t="shared" si="130"/>
        <v>1</v>
      </c>
      <c r="DJ35" s="1">
        <f t="shared" si="131"/>
        <v>1</v>
      </c>
      <c r="DK35" s="1">
        <f t="shared" si="132"/>
        <v>1</v>
      </c>
    </row>
    <row r="36" spans="1:115">
      <c r="A36" s="10"/>
      <c r="B36" s="10"/>
      <c r="C36" s="10"/>
      <c r="D36" s="6"/>
      <c r="E36" s="9"/>
      <c r="F36" s="8"/>
      <c r="G36" s="7"/>
      <c r="H36" s="8"/>
      <c r="I36" s="8"/>
      <c r="J36" s="7"/>
      <c r="K36" s="8"/>
      <c r="L36" s="8"/>
      <c r="M36" s="7"/>
      <c r="N36" s="8"/>
      <c r="O36" s="8"/>
      <c r="P36" s="7"/>
      <c r="Q36" s="8"/>
      <c r="R36" s="8"/>
      <c r="S36" s="7"/>
      <c r="T36" s="8"/>
      <c r="U36" s="8"/>
      <c r="V36" s="7"/>
      <c r="W36" s="8"/>
      <c r="X36" s="8"/>
      <c r="Y36" s="7"/>
      <c r="Z36" s="8"/>
      <c r="AA36" s="8"/>
      <c r="AB36" s="7"/>
      <c r="AC36" s="8"/>
      <c r="AD36" s="8"/>
      <c r="AE36" s="7"/>
      <c r="AF36" s="8"/>
      <c r="AG36" s="8"/>
      <c r="AH36" s="7"/>
      <c r="AI36" s="8"/>
      <c r="AJ36" s="8"/>
      <c r="AK36" s="7"/>
      <c r="AL36" s="8"/>
      <c r="AM36" s="8"/>
      <c r="AN36" s="7"/>
      <c r="AO36" s="6"/>
      <c r="AP36" s="6"/>
      <c r="AQ36" s="5">
        <f>IF(ISNA(HLOOKUP("o",$AY36:$CH$59,60-ROW(),0)),0,HLOOKUP("o",$AY36:$CH$59,60-ROW(),0))</f>
        <v>0</v>
      </c>
      <c r="AR36" s="5">
        <f t="shared" si="67"/>
        <v>0</v>
      </c>
      <c r="AS36" s="4">
        <f t="shared" si="68"/>
        <v>6</v>
      </c>
      <c r="AT36" s="2">
        <f t="shared" si="69"/>
        <v>0</v>
      </c>
      <c r="AW36" s="3">
        <f t="shared" si="70"/>
        <v>0</v>
      </c>
      <c r="AX36" s="2">
        <f t="shared" si="71"/>
        <v>-1</v>
      </c>
      <c r="AY36" s="1">
        <f t="shared" si="72"/>
        <v>0</v>
      </c>
      <c r="AZ36" s="1">
        <f t="shared" si="73"/>
        <v>0</v>
      </c>
      <c r="BA36" s="1">
        <f t="shared" si="74"/>
        <v>0</v>
      </c>
      <c r="BB36" s="1">
        <f t="shared" si="75"/>
        <v>0</v>
      </c>
      <c r="BC36" s="1">
        <f t="shared" si="76"/>
        <v>0</v>
      </c>
      <c r="BD36" s="1">
        <f t="shared" si="77"/>
        <v>0</v>
      </c>
      <c r="BE36" s="1">
        <f t="shared" si="78"/>
        <v>0</v>
      </c>
      <c r="BF36" s="1">
        <f t="shared" si="79"/>
        <v>0</v>
      </c>
      <c r="BG36" s="1">
        <f t="shared" si="80"/>
        <v>0</v>
      </c>
      <c r="BH36" s="1">
        <f t="shared" si="81"/>
        <v>0</v>
      </c>
      <c r="BI36" s="1">
        <f t="shared" si="82"/>
        <v>0</v>
      </c>
      <c r="BJ36" s="1">
        <f t="shared" si="83"/>
        <v>0</v>
      </c>
      <c r="BK36" s="1">
        <f t="shared" si="84"/>
        <v>0</v>
      </c>
      <c r="BL36" s="1">
        <f t="shared" si="85"/>
        <v>0</v>
      </c>
      <c r="BM36" s="1">
        <f t="shared" si="86"/>
        <v>0</v>
      </c>
      <c r="BN36" s="1">
        <f t="shared" si="87"/>
        <v>0</v>
      </c>
      <c r="BO36" s="1">
        <f t="shared" si="88"/>
        <v>0</v>
      </c>
      <c r="BP36" s="1">
        <f t="shared" si="89"/>
        <v>0</v>
      </c>
      <c r="BQ36" s="1">
        <f t="shared" si="90"/>
        <v>0</v>
      </c>
      <c r="BR36" s="1">
        <f t="shared" si="91"/>
        <v>0</v>
      </c>
      <c r="BS36" s="1">
        <f t="shared" si="92"/>
        <v>0</v>
      </c>
      <c r="BT36" s="1">
        <f t="shared" si="93"/>
        <v>0</v>
      </c>
      <c r="BU36" s="1">
        <f t="shared" si="94"/>
        <v>0</v>
      </c>
      <c r="BV36" s="1">
        <f t="shared" si="95"/>
        <v>0</v>
      </c>
      <c r="BW36" s="1">
        <f t="shared" si="96"/>
        <v>0</v>
      </c>
      <c r="BX36" s="1">
        <f t="shared" si="97"/>
        <v>0</v>
      </c>
      <c r="BY36" s="1">
        <f t="shared" si="98"/>
        <v>0</v>
      </c>
      <c r="BZ36" s="1">
        <f t="shared" si="99"/>
        <v>0</v>
      </c>
      <c r="CA36" s="1">
        <f t="shared" si="100"/>
        <v>0</v>
      </c>
      <c r="CB36" s="1">
        <f t="shared" si="101"/>
        <v>0</v>
      </c>
      <c r="CC36" s="1">
        <f t="shared" si="102"/>
        <v>0</v>
      </c>
      <c r="CD36" s="1">
        <f t="shared" si="103"/>
        <v>0</v>
      </c>
      <c r="CE36" s="1">
        <f t="shared" si="104"/>
        <v>0</v>
      </c>
      <c r="CF36" s="1">
        <f t="shared" si="105"/>
        <v>0</v>
      </c>
      <c r="CG36" s="1">
        <f t="shared" si="106"/>
        <v>0</v>
      </c>
      <c r="CH36" s="1">
        <f t="shared" si="107"/>
        <v>0</v>
      </c>
      <c r="CL36" s="1">
        <f t="shared" si="108"/>
        <v>0</v>
      </c>
      <c r="CM36" s="1">
        <f t="shared" si="109"/>
        <v>0</v>
      </c>
      <c r="CN36" s="1">
        <f t="shared" si="110"/>
        <v>0</v>
      </c>
      <c r="CO36" s="1">
        <f t="shared" si="111"/>
        <v>0</v>
      </c>
      <c r="CP36" s="1">
        <f t="shared" si="112"/>
        <v>0</v>
      </c>
      <c r="CQ36" s="1">
        <f t="shared" si="113"/>
        <v>0</v>
      </c>
      <c r="CR36" s="1">
        <f t="shared" si="114"/>
        <v>0</v>
      </c>
      <c r="CS36" s="1">
        <f t="shared" si="115"/>
        <v>0</v>
      </c>
      <c r="CT36" s="1">
        <f t="shared" si="116"/>
        <v>0</v>
      </c>
      <c r="CU36" s="1">
        <f t="shared" si="117"/>
        <v>0</v>
      </c>
      <c r="CV36" s="1">
        <f t="shared" si="118"/>
        <v>0</v>
      </c>
      <c r="CW36" s="1">
        <f t="shared" si="119"/>
        <v>0</v>
      </c>
      <c r="CY36" s="1">
        <f t="shared" si="120"/>
        <v>1</v>
      </c>
      <c r="CZ36" s="1">
        <f t="shared" si="121"/>
        <v>1</v>
      </c>
      <c r="DA36" s="1">
        <f t="shared" si="122"/>
        <v>1</v>
      </c>
      <c r="DB36" s="1">
        <f t="shared" si="123"/>
        <v>1</v>
      </c>
      <c r="DC36" s="1">
        <f t="shared" si="124"/>
        <v>1</v>
      </c>
      <c r="DD36" s="1">
        <f t="shared" si="125"/>
        <v>1</v>
      </c>
      <c r="DE36" s="1">
        <f t="shared" si="126"/>
        <v>1</v>
      </c>
      <c r="DF36" s="1">
        <f t="shared" si="127"/>
        <v>1</v>
      </c>
      <c r="DG36" s="1">
        <f t="shared" si="128"/>
        <v>1</v>
      </c>
      <c r="DH36" s="1">
        <f t="shared" si="129"/>
        <v>1</v>
      </c>
      <c r="DI36" s="1">
        <f t="shared" si="130"/>
        <v>1</v>
      </c>
      <c r="DJ36" s="1">
        <f t="shared" si="131"/>
        <v>1</v>
      </c>
      <c r="DK36" s="1">
        <f t="shared" si="132"/>
        <v>1</v>
      </c>
    </row>
    <row r="37" spans="1:115">
      <c r="A37" s="10"/>
      <c r="B37" s="10"/>
      <c r="C37" s="10"/>
      <c r="D37" s="6"/>
      <c r="E37" s="9"/>
      <c r="F37" s="8"/>
      <c r="G37" s="7"/>
      <c r="H37" s="8"/>
      <c r="I37" s="8"/>
      <c r="J37" s="7"/>
      <c r="K37" s="8"/>
      <c r="L37" s="8"/>
      <c r="M37" s="7"/>
      <c r="N37" s="8"/>
      <c r="O37" s="8"/>
      <c r="P37" s="7"/>
      <c r="Q37" s="8"/>
      <c r="R37" s="8"/>
      <c r="S37" s="7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7"/>
      <c r="AF37" s="8"/>
      <c r="AG37" s="8"/>
      <c r="AH37" s="7"/>
      <c r="AI37" s="8"/>
      <c r="AJ37" s="8"/>
      <c r="AK37" s="7"/>
      <c r="AL37" s="8"/>
      <c r="AM37" s="8"/>
      <c r="AN37" s="7"/>
      <c r="AO37" s="6"/>
      <c r="AP37" s="6"/>
      <c r="AQ37" s="5">
        <f>IF(ISNA(HLOOKUP("o",$AY37:$CH$59,60-ROW(),0)),0,HLOOKUP("o",$AY37:$CH$59,60-ROW(),0))</f>
        <v>0</v>
      </c>
      <c r="AR37" s="5">
        <f t="shared" si="67"/>
        <v>0</v>
      </c>
      <c r="AS37" s="4">
        <f t="shared" si="68"/>
        <v>6</v>
      </c>
      <c r="AT37" s="2">
        <f t="shared" si="69"/>
        <v>0</v>
      </c>
      <c r="AW37" s="3">
        <f t="shared" si="70"/>
        <v>0</v>
      </c>
      <c r="AX37" s="2">
        <f t="shared" si="71"/>
        <v>-1</v>
      </c>
      <c r="AY37" s="1">
        <f t="shared" si="72"/>
        <v>0</v>
      </c>
      <c r="AZ37" s="1">
        <f t="shared" si="73"/>
        <v>0</v>
      </c>
      <c r="BA37" s="1">
        <f t="shared" si="74"/>
        <v>0</v>
      </c>
      <c r="BB37" s="1">
        <f t="shared" si="75"/>
        <v>0</v>
      </c>
      <c r="BC37" s="1">
        <f t="shared" si="76"/>
        <v>0</v>
      </c>
      <c r="BD37" s="1">
        <f t="shared" si="77"/>
        <v>0</v>
      </c>
      <c r="BE37" s="1">
        <f t="shared" si="78"/>
        <v>0</v>
      </c>
      <c r="BF37" s="1">
        <f t="shared" si="79"/>
        <v>0</v>
      </c>
      <c r="BG37" s="1">
        <f t="shared" si="80"/>
        <v>0</v>
      </c>
      <c r="BH37" s="1">
        <f t="shared" si="81"/>
        <v>0</v>
      </c>
      <c r="BI37" s="1">
        <f t="shared" si="82"/>
        <v>0</v>
      </c>
      <c r="BJ37" s="1">
        <f t="shared" si="83"/>
        <v>0</v>
      </c>
      <c r="BK37" s="1">
        <f t="shared" si="84"/>
        <v>0</v>
      </c>
      <c r="BL37" s="1">
        <f t="shared" si="85"/>
        <v>0</v>
      </c>
      <c r="BM37" s="1">
        <f t="shared" si="86"/>
        <v>0</v>
      </c>
      <c r="BN37" s="1">
        <f t="shared" si="87"/>
        <v>0</v>
      </c>
      <c r="BO37" s="1">
        <f t="shared" si="88"/>
        <v>0</v>
      </c>
      <c r="BP37" s="1">
        <f t="shared" si="89"/>
        <v>0</v>
      </c>
      <c r="BQ37" s="1">
        <f t="shared" si="90"/>
        <v>0</v>
      </c>
      <c r="BR37" s="1">
        <f t="shared" si="91"/>
        <v>0</v>
      </c>
      <c r="BS37" s="1">
        <f t="shared" si="92"/>
        <v>0</v>
      </c>
      <c r="BT37" s="1">
        <f t="shared" si="93"/>
        <v>0</v>
      </c>
      <c r="BU37" s="1">
        <f t="shared" si="94"/>
        <v>0</v>
      </c>
      <c r="BV37" s="1">
        <f t="shared" si="95"/>
        <v>0</v>
      </c>
      <c r="BW37" s="1">
        <f t="shared" si="96"/>
        <v>0</v>
      </c>
      <c r="BX37" s="1">
        <f t="shared" si="97"/>
        <v>0</v>
      </c>
      <c r="BY37" s="1">
        <f t="shared" si="98"/>
        <v>0</v>
      </c>
      <c r="BZ37" s="1">
        <f t="shared" si="99"/>
        <v>0</v>
      </c>
      <c r="CA37" s="1">
        <f t="shared" si="100"/>
        <v>0</v>
      </c>
      <c r="CB37" s="1">
        <f t="shared" si="101"/>
        <v>0</v>
      </c>
      <c r="CC37" s="1">
        <f t="shared" si="102"/>
        <v>0</v>
      </c>
      <c r="CD37" s="1">
        <f t="shared" si="103"/>
        <v>0</v>
      </c>
      <c r="CE37" s="1">
        <f t="shared" si="104"/>
        <v>0</v>
      </c>
      <c r="CF37" s="1">
        <f t="shared" si="105"/>
        <v>0</v>
      </c>
      <c r="CG37" s="1">
        <f t="shared" si="106"/>
        <v>0</v>
      </c>
      <c r="CH37" s="1">
        <f t="shared" si="107"/>
        <v>0</v>
      </c>
      <c r="CL37" s="1">
        <f t="shared" si="108"/>
        <v>0</v>
      </c>
      <c r="CM37" s="1">
        <f t="shared" si="109"/>
        <v>0</v>
      </c>
      <c r="CN37" s="1">
        <f t="shared" si="110"/>
        <v>0</v>
      </c>
      <c r="CO37" s="1">
        <f t="shared" si="111"/>
        <v>0</v>
      </c>
      <c r="CP37" s="1">
        <f t="shared" si="112"/>
        <v>0</v>
      </c>
      <c r="CQ37" s="1">
        <f t="shared" si="113"/>
        <v>0</v>
      </c>
      <c r="CR37" s="1">
        <f t="shared" si="114"/>
        <v>0</v>
      </c>
      <c r="CS37" s="1">
        <f t="shared" si="115"/>
        <v>0</v>
      </c>
      <c r="CT37" s="1">
        <f t="shared" si="116"/>
        <v>0</v>
      </c>
      <c r="CU37" s="1">
        <f t="shared" si="117"/>
        <v>0</v>
      </c>
      <c r="CV37" s="1">
        <f t="shared" si="118"/>
        <v>0</v>
      </c>
      <c r="CW37" s="1">
        <f t="shared" si="119"/>
        <v>0</v>
      </c>
      <c r="CY37" s="1">
        <f t="shared" si="120"/>
        <v>1</v>
      </c>
      <c r="CZ37" s="1">
        <f t="shared" si="121"/>
        <v>1</v>
      </c>
      <c r="DA37" s="1">
        <f t="shared" si="122"/>
        <v>1</v>
      </c>
      <c r="DB37" s="1">
        <f t="shared" si="123"/>
        <v>1</v>
      </c>
      <c r="DC37" s="1">
        <f t="shared" si="124"/>
        <v>1</v>
      </c>
      <c r="DD37" s="1">
        <f t="shared" si="125"/>
        <v>1</v>
      </c>
      <c r="DE37" s="1">
        <f t="shared" si="126"/>
        <v>1</v>
      </c>
      <c r="DF37" s="1">
        <f t="shared" si="127"/>
        <v>1</v>
      </c>
      <c r="DG37" s="1">
        <f t="shared" si="128"/>
        <v>1</v>
      </c>
      <c r="DH37" s="1">
        <f t="shared" si="129"/>
        <v>1</v>
      </c>
      <c r="DI37" s="1">
        <f t="shared" si="130"/>
        <v>1</v>
      </c>
      <c r="DJ37" s="1">
        <f t="shared" si="131"/>
        <v>1</v>
      </c>
      <c r="DK37" s="1">
        <f t="shared" si="132"/>
        <v>1</v>
      </c>
    </row>
    <row r="38" spans="1:115">
      <c r="A38" s="10"/>
      <c r="B38" s="10"/>
      <c r="C38" s="10"/>
      <c r="D38" s="6"/>
      <c r="E38" s="9"/>
      <c r="F38" s="8"/>
      <c r="G38" s="7"/>
      <c r="H38" s="8"/>
      <c r="I38" s="8"/>
      <c r="J38" s="7"/>
      <c r="K38" s="8"/>
      <c r="L38" s="8"/>
      <c r="M38" s="7"/>
      <c r="N38" s="8"/>
      <c r="O38" s="8"/>
      <c r="P38" s="7"/>
      <c r="Q38" s="8"/>
      <c r="R38" s="8"/>
      <c r="S38" s="7"/>
      <c r="T38" s="8"/>
      <c r="U38" s="8"/>
      <c r="V38" s="7"/>
      <c r="W38" s="8"/>
      <c r="X38" s="8"/>
      <c r="Y38" s="7"/>
      <c r="Z38" s="8"/>
      <c r="AA38" s="8"/>
      <c r="AB38" s="7"/>
      <c r="AC38" s="8"/>
      <c r="AD38" s="8"/>
      <c r="AE38" s="7"/>
      <c r="AF38" s="8"/>
      <c r="AG38" s="8"/>
      <c r="AH38" s="7"/>
      <c r="AI38" s="8"/>
      <c r="AJ38" s="8"/>
      <c r="AK38" s="7"/>
      <c r="AL38" s="8"/>
      <c r="AM38" s="8"/>
      <c r="AN38" s="7"/>
      <c r="AO38" s="6"/>
      <c r="AP38" s="6"/>
      <c r="AQ38" s="5">
        <f>IF(ISNA(HLOOKUP("o",$AY38:$CH$59,60-ROW(),0)),0,HLOOKUP("o",$AY38:$CH$59,60-ROW(),0))</f>
        <v>0</v>
      </c>
      <c r="AR38" s="5">
        <f t="shared" si="67"/>
        <v>0</v>
      </c>
      <c r="AS38" s="4">
        <f t="shared" si="68"/>
        <v>6</v>
      </c>
      <c r="AT38" s="2">
        <f t="shared" si="69"/>
        <v>0</v>
      </c>
      <c r="AW38" s="3">
        <f t="shared" si="70"/>
        <v>0</v>
      </c>
      <c r="AX38" s="2">
        <f t="shared" si="71"/>
        <v>-1</v>
      </c>
      <c r="AY38" s="1">
        <f t="shared" si="72"/>
        <v>0</v>
      </c>
      <c r="AZ38" s="1">
        <f t="shared" si="73"/>
        <v>0</v>
      </c>
      <c r="BA38" s="1">
        <f t="shared" si="74"/>
        <v>0</v>
      </c>
      <c r="BB38" s="1">
        <f t="shared" si="75"/>
        <v>0</v>
      </c>
      <c r="BC38" s="1">
        <f t="shared" si="76"/>
        <v>0</v>
      </c>
      <c r="BD38" s="1">
        <f t="shared" si="77"/>
        <v>0</v>
      </c>
      <c r="BE38" s="1">
        <f t="shared" si="78"/>
        <v>0</v>
      </c>
      <c r="BF38" s="1">
        <f t="shared" si="79"/>
        <v>0</v>
      </c>
      <c r="BG38" s="1">
        <f t="shared" si="80"/>
        <v>0</v>
      </c>
      <c r="BH38" s="1">
        <f t="shared" si="81"/>
        <v>0</v>
      </c>
      <c r="BI38" s="1">
        <f t="shared" si="82"/>
        <v>0</v>
      </c>
      <c r="BJ38" s="1">
        <f t="shared" si="83"/>
        <v>0</v>
      </c>
      <c r="BK38" s="1">
        <f t="shared" si="84"/>
        <v>0</v>
      </c>
      <c r="BL38" s="1">
        <f t="shared" si="85"/>
        <v>0</v>
      </c>
      <c r="BM38" s="1">
        <f t="shared" si="86"/>
        <v>0</v>
      </c>
      <c r="BN38" s="1">
        <f t="shared" si="87"/>
        <v>0</v>
      </c>
      <c r="BO38" s="1">
        <f t="shared" si="88"/>
        <v>0</v>
      </c>
      <c r="BP38" s="1">
        <f t="shared" si="89"/>
        <v>0</v>
      </c>
      <c r="BQ38" s="1">
        <f t="shared" si="90"/>
        <v>0</v>
      </c>
      <c r="BR38" s="1">
        <f t="shared" si="91"/>
        <v>0</v>
      </c>
      <c r="BS38" s="1">
        <f t="shared" si="92"/>
        <v>0</v>
      </c>
      <c r="BT38" s="1">
        <f t="shared" si="93"/>
        <v>0</v>
      </c>
      <c r="BU38" s="1">
        <f t="shared" si="94"/>
        <v>0</v>
      </c>
      <c r="BV38" s="1">
        <f t="shared" si="95"/>
        <v>0</v>
      </c>
      <c r="BW38" s="1">
        <f t="shared" si="96"/>
        <v>0</v>
      </c>
      <c r="BX38" s="1">
        <f t="shared" si="97"/>
        <v>0</v>
      </c>
      <c r="BY38" s="1">
        <f t="shared" si="98"/>
        <v>0</v>
      </c>
      <c r="BZ38" s="1">
        <f t="shared" si="99"/>
        <v>0</v>
      </c>
      <c r="CA38" s="1">
        <f t="shared" si="100"/>
        <v>0</v>
      </c>
      <c r="CB38" s="1">
        <f t="shared" si="101"/>
        <v>0</v>
      </c>
      <c r="CC38" s="1">
        <f t="shared" si="102"/>
        <v>0</v>
      </c>
      <c r="CD38" s="1">
        <f t="shared" si="103"/>
        <v>0</v>
      </c>
      <c r="CE38" s="1">
        <f t="shared" si="104"/>
        <v>0</v>
      </c>
      <c r="CF38" s="1">
        <f t="shared" si="105"/>
        <v>0</v>
      </c>
      <c r="CG38" s="1">
        <f t="shared" si="106"/>
        <v>0</v>
      </c>
      <c r="CH38" s="1">
        <f t="shared" si="107"/>
        <v>0</v>
      </c>
      <c r="CL38" s="1">
        <f t="shared" si="108"/>
        <v>0</v>
      </c>
      <c r="CM38" s="1">
        <f t="shared" si="109"/>
        <v>0</v>
      </c>
      <c r="CN38" s="1">
        <f t="shared" si="110"/>
        <v>0</v>
      </c>
      <c r="CO38" s="1">
        <f t="shared" si="111"/>
        <v>0</v>
      </c>
      <c r="CP38" s="1">
        <f t="shared" si="112"/>
        <v>0</v>
      </c>
      <c r="CQ38" s="1">
        <f t="shared" si="113"/>
        <v>0</v>
      </c>
      <c r="CR38" s="1">
        <f t="shared" si="114"/>
        <v>0</v>
      </c>
      <c r="CS38" s="1">
        <f t="shared" si="115"/>
        <v>0</v>
      </c>
      <c r="CT38" s="1">
        <f t="shared" si="116"/>
        <v>0</v>
      </c>
      <c r="CU38" s="1">
        <f t="shared" si="117"/>
        <v>0</v>
      </c>
      <c r="CV38" s="1">
        <f t="shared" si="118"/>
        <v>0</v>
      </c>
      <c r="CW38" s="1">
        <f t="shared" si="119"/>
        <v>0</v>
      </c>
      <c r="CY38" s="1">
        <f t="shared" si="120"/>
        <v>1</v>
      </c>
      <c r="CZ38" s="1">
        <f t="shared" si="121"/>
        <v>1</v>
      </c>
      <c r="DA38" s="1">
        <f t="shared" si="122"/>
        <v>1</v>
      </c>
      <c r="DB38" s="1">
        <f t="shared" si="123"/>
        <v>1</v>
      </c>
      <c r="DC38" s="1">
        <f t="shared" si="124"/>
        <v>1</v>
      </c>
      <c r="DD38" s="1">
        <f t="shared" si="125"/>
        <v>1</v>
      </c>
      <c r="DE38" s="1">
        <f t="shared" si="126"/>
        <v>1</v>
      </c>
      <c r="DF38" s="1">
        <f t="shared" si="127"/>
        <v>1</v>
      </c>
      <c r="DG38" s="1">
        <f t="shared" si="128"/>
        <v>1</v>
      </c>
      <c r="DH38" s="1">
        <f t="shared" si="129"/>
        <v>1</v>
      </c>
      <c r="DI38" s="1">
        <f t="shared" si="130"/>
        <v>1</v>
      </c>
      <c r="DJ38" s="1">
        <f t="shared" si="131"/>
        <v>1</v>
      </c>
      <c r="DK38" s="1">
        <f t="shared" si="132"/>
        <v>1</v>
      </c>
    </row>
    <row r="39" spans="1:115">
      <c r="A39" s="10"/>
      <c r="B39" s="10"/>
      <c r="C39" s="10"/>
      <c r="D39" s="6"/>
      <c r="E39" s="9"/>
      <c r="F39" s="8"/>
      <c r="G39" s="7"/>
      <c r="H39" s="8"/>
      <c r="I39" s="8"/>
      <c r="J39" s="7"/>
      <c r="K39" s="8"/>
      <c r="L39" s="8"/>
      <c r="M39" s="7"/>
      <c r="N39" s="8"/>
      <c r="O39" s="8"/>
      <c r="P39" s="7"/>
      <c r="Q39" s="8"/>
      <c r="R39" s="8"/>
      <c r="S39" s="7"/>
      <c r="T39" s="8"/>
      <c r="U39" s="8"/>
      <c r="V39" s="7"/>
      <c r="W39" s="8"/>
      <c r="X39" s="8"/>
      <c r="Y39" s="7"/>
      <c r="Z39" s="8"/>
      <c r="AA39" s="8"/>
      <c r="AB39" s="7"/>
      <c r="AC39" s="8"/>
      <c r="AD39" s="8"/>
      <c r="AE39" s="7"/>
      <c r="AF39" s="8"/>
      <c r="AG39" s="8"/>
      <c r="AH39" s="7"/>
      <c r="AI39" s="8"/>
      <c r="AJ39" s="8"/>
      <c r="AK39" s="7"/>
      <c r="AL39" s="8"/>
      <c r="AM39" s="8"/>
      <c r="AN39" s="7"/>
      <c r="AO39" s="6"/>
      <c r="AP39" s="6"/>
      <c r="AQ39" s="5">
        <f>IF(ISNA(HLOOKUP("o",$AY39:$CH$59,60-ROW(),0)),0,HLOOKUP("o",$AY39:$CH$59,60-ROW(),0))</f>
        <v>0</v>
      </c>
      <c r="AR39" s="5">
        <f t="shared" si="67"/>
        <v>0</v>
      </c>
      <c r="AS39" s="4">
        <f t="shared" si="68"/>
        <v>6</v>
      </c>
      <c r="AT39" s="2">
        <f t="shared" si="69"/>
        <v>0</v>
      </c>
      <c r="AW39" s="3">
        <f t="shared" si="70"/>
        <v>0</v>
      </c>
      <c r="AX39" s="2">
        <f t="shared" si="71"/>
        <v>-1</v>
      </c>
      <c r="AY39" s="1">
        <f t="shared" si="72"/>
        <v>0</v>
      </c>
      <c r="AZ39" s="1">
        <f t="shared" si="73"/>
        <v>0</v>
      </c>
      <c r="BA39" s="1">
        <f t="shared" si="74"/>
        <v>0</v>
      </c>
      <c r="BB39" s="1">
        <f t="shared" si="75"/>
        <v>0</v>
      </c>
      <c r="BC39" s="1">
        <f t="shared" si="76"/>
        <v>0</v>
      </c>
      <c r="BD39" s="1">
        <f t="shared" si="77"/>
        <v>0</v>
      </c>
      <c r="BE39" s="1">
        <f t="shared" si="78"/>
        <v>0</v>
      </c>
      <c r="BF39" s="1">
        <f t="shared" si="79"/>
        <v>0</v>
      </c>
      <c r="BG39" s="1">
        <f t="shared" si="80"/>
        <v>0</v>
      </c>
      <c r="BH39" s="1">
        <f t="shared" si="81"/>
        <v>0</v>
      </c>
      <c r="BI39" s="1">
        <f t="shared" si="82"/>
        <v>0</v>
      </c>
      <c r="BJ39" s="1">
        <f t="shared" si="83"/>
        <v>0</v>
      </c>
      <c r="BK39" s="1">
        <f t="shared" si="84"/>
        <v>0</v>
      </c>
      <c r="BL39" s="1">
        <f t="shared" si="85"/>
        <v>0</v>
      </c>
      <c r="BM39" s="1">
        <f t="shared" si="86"/>
        <v>0</v>
      </c>
      <c r="BN39" s="1">
        <f t="shared" si="87"/>
        <v>0</v>
      </c>
      <c r="BO39" s="1">
        <f t="shared" si="88"/>
        <v>0</v>
      </c>
      <c r="BP39" s="1">
        <f t="shared" si="89"/>
        <v>0</v>
      </c>
      <c r="BQ39" s="1">
        <f t="shared" si="90"/>
        <v>0</v>
      </c>
      <c r="BR39" s="1">
        <f t="shared" si="91"/>
        <v>0</v>
      </c>
      <c r="BS39" s="1">
        <f t="shared" si="92"/>
        <v>0</v>
      </c>
      <c r="BT39" s="1">
        <f t="shared" si="93"/>
        <v>0</v>
      </c>
      <c r="BU39" s="1">
        <f t="shared" si="94"/>
        <v>0</v>
      </c>
      <c r="BV39" s="1">
        <f t="shared" si="95"/>
        <v>0</v>
      </c>
      <c r="BW39" s="1">
        <f t="shared" si="96"/>
        <v>0</v>
      </c>
      <c r="BX39" s="1">
        <f t="shared" si="97"/>
        <v>0</v>
      </c>
      <c r="BY39" s="1">
        <f t="shared" si="98"/>
        <v>0</v>
      </c>
      <c r="BZ39" s="1">
        <f t="shared" si="99"/>
        <v>0</v>
      </c>
      <c r="CA39" s="1">
        <f t="shared" si="100"/>
        <v>0</v>
      </c>
      <c r="CB39" s="1">
        <f t="shared" si="101"/>
        <v>0</v>
      </c>
      <c r="CC39" s="1">
        <f t="shared" si="102"/>
        <v>0</v>
      </c>
      <c r="CD39" s="1">
        <f t="shared" si="103"/>
        <v>0</v>
      </c>
      <c r="CE39" s="1">
        <f t="shared" si="104"/>
        <v>0</v>
      </c>
      <c r="CF39" s="1">
        <f t="shared" si="105"/>
        <v>0</v>
      </c>
      <c r="CG39" s="1">
        <f t="shared" si="106"/>
        <v>0</v>
      </c>
      <c r="CH39" s="1">
        <f t="shared" si="107"/>
        <v>0</v>
      </c>
      <c r="CL39" s="1">
        <f t="shared" si="108"/>
        <v>0</v>
      </c>
      <c r="CM39" s="1">
        <f t="shared" si="109"/>
        <v>0</v>
      </c>
      <c r="CN39" s="1">
        <f t="shared" si="110"/>
        <v>0</v>
      </c>
      <c r="CO39" s="1">
        <f t="shared" si="111"/>
        <v>0</v>
      </c>
      <c r="CP39" s="1">
        <f t="shared" si="112"/>
        <v>0</v>
      </c>
      <c r="CQ39" s="1">
        <f t="shared" si="113"/>
        <v>0</v>
      </c>
      <c r="CR39" s="1">
        <f t="shared" si="114"/>
        <v>0</v>
      </c>
      <c r="CS39" s="1">
        <f t="shared" si="115"/>
        <v>0</v>
      </c>
      <c r="CT39" s="1">
        <f t="shared" si="116"/>
        <v>0</v>
      </c>
      <c r="CU39" s="1">
        <f t="shared" si="117"/>
        <v>0</v>
      </c>
      <c r="CV39" s="1">
        <f t="shared" si="118"/>
        <v>0</v>
      </c>
      <c r="CW39" s="1">
        <f t="shared" si="119"/>
        <v>0</v>
      </c>
      <c r="CY39" s="1">
        <f t="shared" si="120"/>
        <v>1</v>
      </c>
      <c r="CZ39" s="1">
        <f t="shared" si="121"/>
        <v>1</v>
      </c>
      <c r="DA39" s="1">
        <f t="shared" si="122"/>
        <v>1</v>
      </c>
      <c r="DB39" s="1">
        <f t="shared" si="123"/>
        <v>1</v>
      </c>
      <c r="DC39" s="1">
        <f t="shared" si="124"/>
        <v>1</v>
      </c>
      <c r="DD39" s="1">
        <f t="shared" si="125"/>
        <v>1</v>
      </c>
      <c r="DE39" s="1">
        <f t="shared" si="126"/>
        <v>1</v>
      </c>
      <c r="DF39" s="1">
        <f t="shared" si="127"/>
        <v>1</v>
      </c>
      <c r="DG39" s="1">
        <f t="shared" si="128"/>
        <v>1</v>
      </c>
      <c r="DH39" s="1">
        <f t="shared" si="129"/>
        <v>1</v>
      </c>
      <c r="DI39" s="1">
        <f t="shared" si="130"/>
        <v>1</v>
      </c>
      <c r="DJ39" s="1">
        <f t="shared" si="131"/>
        <v>1</v>
      </c>
      <c r="DK39" s="1">
        <f t="shared" si="132"/>
        <v>1</v>
      </c>
    </row>
    <row r="40" spans="1:115">
      <c r="A40" s="10"/>
      <c r="B40" s="10"/>
      <c r="C40" s="10"/>
      <c r="D40" s="6"/>
      <c r="E40" s="9"/>
      <c r="F40" s="8"/>
      <c r="G40" s="7"/>
      <c r="H40" s="8"/>
      <c r="I40" s="8"/>
      <c r="J40" s="7"/>
      <c r="K40" s="8"/>
      <c r="L40" s="8"/>
      <c r="M40" s="7"/>
      <c r="N40" s="8"/>
      <c r="O40" s="8"/>
      <c r="P40" s="7"/>
      <c r="Q40" s="8"/>
      <c r="R40" s="8"/>
      <c r="S40" s="7"/>
      <c r="T40" s="8"/>
      <c r="U40" s="8"/>
      <c r="V40" s="7"/>
      <c r="W40" s="8"/>
      <c r="X40" s="8"/>
      <c r="Y40" s="7"/>
      <c r="Z40" s="8"/>
      <c r="AA40" s="8"/>
      <c r="AB40" s="7"/>
      <c r="AC40" s="8"/>
      <c r="AD40" s="8"/>
      <c r="AE40" s="7"/>
      <c r="AF40" s="8"/>
      <c r="AG40" s="8"/>
      <c r="AH40" s="7"/>
      <c r="AI40" s="8"/>
      <c r="AJ40" s="8"/>
      <c r="AK40" s="7"/>
      <c r="AL40" s="8"/>
      <c r="AM40" s="8"/>
      <c r="AN40" s="7"/>
      <c r="AO40" s="6"/>
      <c r="AP40" s="6"/>
      <c r="AQ40" s="5">
        <f>IF(ISNA(HLOOKUP("o",$AY40:$CH$59,60-ROW(),0)),0,HLOOKUP("o",$AY40:$CH$59,60-ROW(),0))</f>
        <v>0</v>
      </c>
      <c r="AR40" s="5">
        <f t="shared" si="67"/>
        <v>0</v>
      </c>
      <c r="AS40" s="4">
        <f t="shared" si="68"/>
        <v>6</v>
      </c>
      <c r="AT40" s="2">
        <f t="shared" si="69"/>
        <v>0</v>
      </c>
      <c r="AW40" s="3">
        <f t="shared" si="70"/>
        <v>0</v>
      </c>
      <c r="AX40" s="2">
        <f t="shared" si="71"/>
        <v>-1</v>
      </c>
      <c r="AY40" s="1">
        <f t="shared" si="72"/>
        <v>0</v>
      </c>
      <c r="AZ40" s="1">
        <f t="shared" si="73"/>
        <v>0</v>
      </c>
      <c r="BA40" s="1">
        <f t="shared" si="74"/>
        <v>0</v>
      </c>
      <c r="BB40" s="1">
        <f t="shared" si="75"/>
        <v>0</v>
      </c>
      <c r="BC40" s="1">
        <f t="shared" si="76"/>
        <v>0</v>
      </c>
      <c r="BD40" s="1">
        <f t="shared" si="77"/>
        <v>0</v>
      </c>
      <c r="BE40" s="1">
        <f t="shared" si="78"/>
        <v>0</v>
      </c>
      <c r="BF40" s="1">
        <f t="shared" si="79"/>
        <v>0</v>
      </c>
      <c r="BG40" s="1">
        <f t="shared" si="80"/>
        <v>0</v>
      </c>
      <c r="BH40" s="1">
        <f t="shared" si="81"/>
        <v>0</v>
      </c>
      <c r="BI40" s="1">
        <f t="shared" si="82"/>
        <v>0</v>
      </c>
      <c r="BJ40" s="1">
        <f t="shared" si="83"/>
        <v>0</v>
      </c>
      <c r="BK40" s="1">
        <f t="shared" si="84"/>
        <v>0</v>
      </c>
      <c r="BL40" s="1">
        <f t="shared" si="85"/>
        <v>0</v>
      </c>
      <c r="BM40" s="1">
        <f t="shared" si="86"/>
        <v>0</v>
      </c>
      <c r="BN40" s="1">
        <f t="shared" si="87"/>
        <v>0</v>
      </c>
      <c r="BO40" s="1">
        <f t="shared" si="88"/>
        <v>0</v>
      </c>
      <c r="BP40" s="1">
        <f t="shared" si="89"/>
        <v>0</v>
      </c>
      <c r="BQ40" s="1">
        <f t="shared" si="90"/>
        <v>0</v>
      </c>
      <c r="BR40" s="1">
        <f t="shared" si="91"/>
        <v>0</v>
      </c>
      <c r="BS40" s="1">
        <f t="shared" si="92"/>
        <v>0</v>
      </c>
      <c r="BT40" s="1">
        <f t="shared" si="93"/>
        <v>0</v>
      </c>
      <c r="BU40" s="1">
        <f t="shared" si="94"/>
        <v>0</v>
      </c>
      <c r="BV40" s="1">
        <f t="shared" si="95"/>
        <v>0</v>
      </c>
      <c r="BW40" s="1">
        <f t="shared" si="96"/>
        <v>0</v>
      </c>
      <c r="BX40" s="1">
        <f t="shared" si="97"/>
        <v>0</v>
      </c>
      <c r="BY40" s="1">
        <f t="shared" si="98"/>
        <v>0</v>
      </c>
      <c r="BZ40" s="1">
        <f t="shared" si="99"/>
        <v>0</v>
      </c>
      <c r="CA40" s="1">
        <f t="shared" si="100"/>
        <v>0</v>
      </c>
      <c r="CB40" s="1">
        <f t="shared" si="101"/>
        <v>0</v>
      </c>
      <c r="CC40" s="1">
        <f t="shared" si="102"/>
        <v>0</v>
      </c>
      <c r="CD40" s="1">
        <f t="shared" si="103"/>
        <v>0</v>
      </c>
      <c r="CE40" s="1">
        <f t="shared" si="104"/>
        <v>0</v>
      </c>
      <c r="CF40" s="1">
        <f t="shared" si="105"/>
        <v>0</v>
      </c>
      <c r="CG40" s="1">
        <f t="shared" si="106"/>
        <v>0</v>
      </c>
      <c r="CH40" s="1">
        <f t="shared" si="107"/>
        <v>0</v>
      </c>
      <c r="CL40" s="1">
        <f t="shared" si="108"/>
        <v>0</v>
      </c>
      <c r="CM40" s="1">
        <f t="shared" si="109"/>
        <v>0</v>
      </c>
      <c r="CN40" s="1">
        <f t="shared" si="110"/>
        <v>0</v>
      </c>
      <c r="CO40" s="1">
        <f t="shared" si="111"/>
        <v>0</v>
      </c>
      <c r="CP40" s="1">
        <f t="shared" si="112"/>
        <v>0</v>
      </c>
      <c r="CQ40" s="1">
        <f t="shared" si="113"/>
        <v>0</v>
      </c>
      <c r="CR40" s="1">
        <f t="shared" si="114"/>
        <v>0</v>
      </c>
      <c r="CS40" s="1">
        <f t="shared" si="115"/>
        <v>0</v>
      </c>
      <c r="CT40" s="1">
        <f t="shared" si="116"/>
        <v>0</v>
      </c>
      <c r="CU40" s="1">
        <f t="shared" si="117"/>
        <v>0</v>
      </c>
      <c r="CV40" s="1">
        <f t="shared" si="118"/>
        <v>0</v>
      </c>
      <c r="CW40" s="1">
        <f t="shared" si="119"/>
        <v>0</v>
      </c>
      <c r="CY40" s="1">
        <f t="shared" si="120"/>
        <v>1</v>
      </c>
      <c r="CZ40" s="1">
        <f t="shared" si="121"/>
        <v>1</v>
      </c>
      <c r="DA40" s="1">
        <f t="shared" si="122"/>
        <v>1</v>
      </c>
      <c r="DB40" s="1">
        <f t="shared" si="123"/>
        <v>1</v>
      </c>
      <c r="DC40" s="1">
        <f t="shared" si="124"/>
        <v>1</v>
      </c>
      <c r="DD40" s="1">
        <f t="shared" si="125"/>
        <v>1</v>
      </c>
      <c r="DE40" s="1">
        <f t="shared" si="126"/>
        <v>1</v>
      </c>
      <c r="DF40" s="1">
        <f t="shared" si="127"/>
        <v>1</v>
      </c>
      <c r="DG40" s="1">
        <f t="shared" si="128"/>
        <v>1</v>
      </c>
      <c r="DH40" s="1">
        <f t="shared" si="129"/>
        <v>1</v>
      </c>
      <c r="DI40" s="1">
        <f t="shared" si="130"/>
        <v>1</v>
      </c>
      <c r="DJ40" s="1">
        <f t="shared" si="131"/>
        <v>1</v>
      </c>
      <c r="DK40" s="1">
        <f t="shared" si="132"/>
        <v>1</v>
      </c>
    </row>
    <row r="41" spans="1:115">
      <c r="A41" s="10"/>
      <c r="B41" s="10"/>
      <c r="C41" s="10"/>
      <c r="D41" s="6"/>
      <c r="E41" s="9"/>
      <c r="F41" s="8"/>
      <c r="G41" s="7"/>
      <c r="H41" s="8"/>
      <c r="I41" s="8"/>
      <c r="J41" s="7"/>
      <c r="K41" s="8"/>
      <c r="L41" s="8"/>
      <c r="M41" s="7"/>
      <c r="N41" s="8"/>
      <c r="O41" s="8"/>
      <c r="P41" s="7"/>
      <c r="Q41" s="8"/>
      <c r="R41" s="8"/>
      <c r="S41" s="7"/>
      <c r="T41" s="8"/>
      <c r="U41" s="8"/>
      <c r="V41" s="7"/>
      <c r="W41" s="8"/>
      <c r="X41" s="8"/>
      <c r="Y41" s="7"/>
      <c r="Z41" s="8"/>
      <c r="AA41" s="8"/>
      <c r="AB41" s="7"/>
      <c r="AC41" s="8"/>
      <c r="AD41" s="8"/>
      <c r="AE41" s="7"/>
      <c r="AF41" s="8"/>
      <c r="AG41" s="8"/>
      <c r="AH41" s="7"/>
      <c r="AI41" s="8"/>
      <c r="AJ41" s="8"/>
      <c r="AK41" s="7"/>
      <c r="AL41" s="8"/>
      <c r="AM41" s="8"/>
      <c r="AN41" s="7"/>
      <c r="AO41" s="6"/>
      <c r="AP41" s="6"/>
      <c r="AQ41" s="5">
        <f>IF(ISNA(HLOOKUP("o",$AY41:$CH$59,60-ROW(),0)),0,HLOOKUP("o",$AY41:$CH$59,60-ROW(),0))</f>
        <v>0</v>
      </c>
      <c r="AR41" s="5">
        <f t="shared" si="67"/>
        <v>0</v>
      </c>
      <c r="AS41" s="4">
        <f t="shared" si="68"/>
        <v>6</v>
      </c>
      <c r="AT41" s="2">
        <f t="shared" si="69"/>
        <v>0</v>
      </c>
      <c r="AW41" s="3">
        <f t="shared" si="70"/>
        <v>0</v>
      </c>
      <c r="AX41" s="2">
        <f t="shared" si="71"/>
        <v>-1</v>
      </c>
      <c r="AY41" s="1">
        <f t="shared" si="72"/>
        <v>0</v>
      </c>
      <c r="AZ41" s="1">
        <f t="shared" si="73"/>
        <v>0</v>
      </c>
      <c r="BA41" s="1">
        <f t="shared" si="74"/>
        <v>0</v>
      </c>
      <c r="BB41" s="1">
        <f t="shared" si="75"/>
        <v>0</v>
      </c>
      <c r="BC41" s="1">
        <f t="shared" si="76"/>
        <v>0</v>
      </c>
      <c r="BD41" s="1">
        <f t="shared" si="77"/>
        <v>0</v>
      </c>
      <c r="BE41" s="1">
        <f t="shared" si="78"/>
        <v>0</v>
      </c>
      <c r="BF41" s="1">
        <f t="shared" si="79"/>
        <v>0</v>
      </c>
      <c r="BG41" s="1">
        <f t="shared" si="80"/>
        <v>0</v>
      </c>
      <c r="BH41" s="1">
        <f t="shared" si="81"/>
        <v>0</v>
      </c>
      <c r="BI41" s="1">
        <f t="shared" si="82"/>
        <v>0</v>
      </c>
      <c r="BJ41" s="1">
        <f t="shared" si="83"/>
        <v>0</v>
      </c>
      <c r="BK41" s="1">
        <f t="shared" si="84"/>
        <v>0</v>
      </c>
      <c r="BL41" s="1">
        <f t="shared" si="85"/>
        <v>0</v>
      </c>
      <c r="BM41" s="1">
        <f t="shared" si="86"/>
        <v>0</v>
      </c>
      <c r="BN41" s="1">
        <f t="shared" si="87"/>
        <v>0</v>
      </c>
      <c r="BO41" s="1">
        <f t="shared" si="88"/>
        <v>0</v>
      </c>
      <c r="BP41" s="1">
        <f t="shared" si="89"/>
        <v>0</v>
      </c>
      <c r="BQ41" s="1">
        <f t="shared" si="90"/>
        <v>0</v>
      </c>
      <c r="BR41" s="1">
        <f t="shared" si="91"/>
        <v>0</v>
      </c>
      <c r="BS41" s="1">
        <f t="shared" si="92"/>
        <v>0</v>
      </c>
      <c r="BT41" s="1">
        <f t="shared" si="93"/>
        <v>0</v>
      </c>
      <c r="BU41" s="1">
        <f t="shared" si="94"/>
        <v>0</v>
      </c>
      <c r="BV41" s="1">
        <f t="shared" si="95"/>
        <v>0</v>
      </c>
      <c r="BW41" s="1">
        <f t="shared" si="96"/>
        <v>0</v>
      </c>
      <c r="BX41" s="1">
        <f t="shared" si="97"/>
        <v>0</v>
      </c>
      <c r="BY41" s="1">
        <f t="shared" si="98"/>
        <v>0</v>
      </c>
      <c r="BZ41" s="1">
        <f t="shared" si="99"/>
        <v>0</v>
      </c>
      <c r="CA41" s="1">
        <f t="shared" si="100"/>
        <v>0</v>
      </c>
      <c r="CB41" s="1">
        <f t="shared" si="101"/>
        <v>0</v>
      </c>
      <c r="CC41" s="1">
        <f t="shared" si="102"/>
        <v>0</v>
      </c>
      <c r="CD41" s="1">
        <f t="shared" si="103"/>
        <v>0</v>
      </c>
      <c r="CE41" s="1">
        <f t="shared" si="104"/>
        <v>0</v>
      </c>
      <c r="CF41" s="1">
        <f t="shared" si="105"/>
        <v>0</v>
      </c>
      <c r="CG41" s="1">
        <f t="shared" si="106"/>
        <v>0</v>
      </c>
      <c r="CH41" s="1">
        <f t="shared" si="107"/>
        <v>0</v>
      </c>
      <c r="CL41" s="1">
        <f t="shared" si="108"/>
        <v>0</v>
      </c>
      <c r="CM41" s="1">
        <f t="shared" si="109"/>
        <v>0</v>
      </c>
      <c r="CN41" s="1">
        <f t="shared" si="110"/>
        <v>0</v>
      </c>
      <c r="CO41" s="1">
        <f t="shared" si="111"/>
        <v>0</v>
      </c>
      <c r="CP41" s="1">
        <f t="shared" si="112"/>
        <v>0</v>
      </c>
      <c r="CQ41" s="1">
        <f t="shared" si="113"/>
        <v>0</v>
      </c>
      <c r="CR41" s="1">
        <f t="shared" si="114"/>
        <v>0</v>
      </c>
      <c r="CS41" s="1">
        <f t="shared" si="115"/>
        <v>0</v>
      </c>
      <c r="CT41" s="1">
        <f t="shared" si="116"/>
        <v>0</v>
      </c>
      <c r="CU41" s="1">
        <f t="shared" si="117"/>
        <v>0</v>
      </c>
      <c r="CV41" s="1">
        <f t="shared" si="118"/>
        <v>0</v>
      </c>
      <c r="CW41" s="1">
        <f t="shared" si="119"/>
        <v>0</v>
      </c>
      <c r="CY41" s="1">
        <f t="shared" si="120"/>
        <v>1</v>
      </c>
      <c r="CZ41" s="1">
        <f t="shared" si="121"/>
        <v>1</v>
      </c>
      <c r="DA41" s="1">
        <f t="shared" si="122"/>
        <v>1</v>
      </c>
      <c r="DB41" s="1">
        <f t="shared" si="123"/>
        <v>1</v>
      </c>
      <c r="DC41" s="1">
        <f t="shared" si="124"/>
        <v>1</v>
      </c>
      <c r="DD41" s="1">
        <f t="shared" si="125"/>
        <v>1</v>
      </c>
      <c r="DE41" s="1">
        <f t="shared" si="126"/>
        <v>1</v>
      </c>
      <c r="DF41" s="1">
        <f t="shared" si="127"/>
        <v>1</v>
      </c>
      <c r="DG41" s="1">
        <f t="shared" si="128"/>
        <v>1</v>
      </c>
      <c r="DH41" s="1">
        <f t="shared" si="129"/>
        <v>1</v>
      </c>
      <c r="DI41" s="1">
        <f t="shared" si="130"/>
        <v>1</v>
      </c>
      <c r="DJ41" s="1">
        <f t="shared" si="131"/>
        <v>1</v>
      </c>
      <c r="DK41" s="1">
        <f t="shared" si="132"/>
        <v>1</v>
      </c>
    </row>
    <row r="42" spans="1:115">
      <c r="A42" s="10"/>
      <c r="B42" s="10"/>
      <c r="C42" s="10"/>
      <c r="D42" s="6"/>
      <c r="E42" s="9"/>
      <c r="F42" s="8"/>
      <c r="G42" s="7"/>
      <c r="H42" s="8"/>
      <c r="I42" s="8"/>
      <c r="J42" s="7"/>
      <c r="K42" s="8"/>
      <c r="L42" s="8"/>
      <c r="M42" s="7"/>
      <c r="N42" s="8"/>
      <c r="O42" s="8"/>
      <c r="P42" s="7"/>
      <c r="Q42" s="8"/>
      <c r="R42" s="8"/>
      <c r="S42" s="7"/>
      <c r="T42" s="8"/>
      <c r="U42" s="8"/>
      <c r="V42" s="7"/>
      <c r="W42" s="8"/>
      <c r="X42" s="8"/>
      <c r="Y42" s="7"/>
      <c r="Z42" s="8"/>
      <c r="AA42" s="8"/>
      <c r="AB42" s="7"/>
      <c r="AC42" s="8"/>
      <c r="AD42" s="8"/>
      <c r="AE42" s="7"/>
      <c r="AF42" s="8"/>
      <c r="AG42" s="8"/>
      <c r="AH42" s="7"/>
      <c r="AI42" s="8"/>
      <c r="AJ42" s="8"/>
      <c r="AK42" s="7"/>
      <c r="AL42" s="8"/>
      <c r="AM42" s="8"/>
      <c r="AN42" s="7"/>
      <c r="AO42" s="6"/>
      <c r="AP42" s="6"/>
      <c r="AQ42" s="5">
        <f>IF(ISNA(HLOOKUP("o",$AY42:$CH$59,60-ROW(),0)),0,HLOOKUP("o",$AY42:$CH$59,60-ROW(),0))</f>
        <v>0</v>
      </c>
      <c r="AR42" s="5">
        <f t="shared" si="67"/>
        <v>0</v>
      </c>
      <c r="AS42" s="4">
        <f t="shared" si="68"/>
        <v>6</v>
      </c>
      <c r="AT42" s="2">
        <f t="shared" si="69"/>
        <v>0</v>
      </c>
      <c r="AW42" s="3">
        <f t="shared" si="70"/>
        <v>0</v>
      </c>
      <c r="AX42" s="2">
        <f t="shared" si="71"/>
        <v>-1</v>
      </c>
      <c r="AY42" s="1">
        <f t="shared" si="72"/>
        <v>0</v>
      </c>
      <c r="AZ42" s="1">
        <f t="shared" si="73"/>
        <v>0</v>
      </c>
      <c r="BA42" s="1">
        <f t="shared" si="74"/>
        <v>0</v>
      </c>
      <c r="BB42" s="1">
        <f t="shared" si="75"/>
        <v>0</v>
      </c>
      <c r="BC42" s="1">
        <f t="shared" si="76"/>
        <v>0</v>
      </c>
      <c r="BD42" s="1">
        <f t="shared" si="77"/>
        <v>0</v>
      </c>
      <c r="BE42" s="1">
        <f t="shared" si="78"/>
        <v>0</v>
      </c>
      <c r="BF42" s="1">
        <f t="shared" si="79"/>
        <v>0</v>
      </c>
      <c r="BG42" s="1">
        <f t="shared" si="80"/>
        <v>0</v>
      </c>
      <c r="BH42" s="1">
        <f t="shared" si="81"/>
        <v>0</v>
      </c>
      <c r="BI42" s="1">
        <f t="shared" si="82"/>
        <v>0</v>
      </c>
      <c r="BJ42" s="1">
        <f t="shared" si="83"/>
        <v>0</v>
      </c>
      <c r="BK42" s="1">
        <f t="shared" si="84"/>
        <v>0</v>
      </c>
      <c r="BL42" s="1">
        <f t="shared" si="85"/>
        <v>0</v>
      </c>
      <c r="BM42" s="1">
        <f t="shared" si="86"/>
        <v>0</v>
      </c>
      <c r="BN42" s="1">
        <f t="shared" si="87"/>
        <v>0</v>
      </c>
      <c r="BO42" s="1">
        <f t="shared" si="88"/>
        <v>0</v>
      </c>
      <c r="BP42" s="1">
        <f t="shared" si="89"/>
        <v>0</v>
      </c>
      <c r="BQ42" s="1">
        <f t="shared" si="90"/>
        <v>0</v>
      </c>
      <c r="BR42" s="1">
        <f t="shared" si="91"/>
        <v>0</v>
      </c>
      <c r="BS42" s="1">
        <f t="shared" si="92"/>
        <v>0</v>
      </c>
      <c r="BT42" s="1">
        <f t="shared" si="93"/>
        <v>0</v>
      </c>
      <c r="BU42" s="1">
        <f t="shared" si="94"/>
        <v>0</v>
      </c>
      <c r="BV42" s="1">
        <f t="shared" si="95"/>
        <v>0</v>
      </c>
      <c r="BW42" s="1">
        <f t="shared" si="96"/>
        <v>0</v>
      </c>
      <c r="BX42" s="1">
        <f t="shared" si="97"/>
        <v>0</v>
      </c>
      <c r="BY42" s="1">
        <f t="shared" si="98"/>
        <v>0</v>
      </c>
      <c r="BZ42" s="1">
        <f t="shared" si="99"/>
        <v>0</v>
      </c>
      <c r="CA42" s="1">
        <f t="shared" si="100"/>
        <v>0</v>
      </c>
      <c r="CB42" s="1">
        <f t="shared" si="101"/>
        <v>0</v>
      </c>
      <c r="CC42" s="1">
        <f t="shared" si="102"/>
        <v>0</v>
      </c>
      <c r="CD42" s="1">
        <f t="shared" si="103"/>
        <v>0</v>
      </c>
      <c r="CE42" s="1">
        <f t="shared" si="104"/>
        <v>0</v>
      </c>
      <c r="CF42" s="1">
        <f t="shared" si="105"/>
        <v>0</v>
      </c>
      <c r="CG42" s="1">
        <f t="shared" si="106"/>
        <v>0</v>
      </c>
      <c r="CH42" s="1">
        <f t="shared" si="107"/>
        <v>0</v>
      </c>
      <c r="CL42" s="1">
        <f t="shared" si="108"/>
        <v>0</v>
      </c>
      <c r="CM42" s="1">
        <f t="shared" si="109"/>
        <v>0</v>
      </c>
      <c r="CN42" s="1">
        <f t="shared" si="110"/>
        <v>0</v>
      </c>
      <c r="CO42" s="1">
        <f t="shared" si="111"/>
        <v>0</v>
      </c>
      <c r="CP42" s="1">
        <f t="shared" si="112"/>
        <v>0</v>
      </c>
      <c r="CQ42" s="1">
        <f t="shared" si="113"/>
        <v>0</v>
      </c>
      <c r="CR42" s="1">
        <f t="shared" si="114"/>
        <v>0</v>
      </c>
      <c r="CS42" s="1">
        <f t="shared" si="115"/>
        <v>0</v>
      </c>
      <c r="CT42" s="1">
        <f t="shared" si="116"/>
        <v>0</v>
      </c>
      <c r="CU42" s="1">
        <f t="shared" si="117"/>
        <v>0</v>
      </c>
      <c r="CV42" s="1">
        <f t="shared" si="118"/>
        <v>0</v>
      </c>
      <c r="CW42" s="1">
        <f t="shared" si="119"/>
        <v>0</v>
      </c>
      <c r="CY42" s="1">
        <f t="shared" si="120"/>
        <v>1</v>
      </c>
      <c r="CZ42" s="1">
        <f t="shared" si="121"/>
        <v>1</v>
      </c>
      <c r="DA42" s="1">
        <f t="shared" si="122"/>
        <v>1</v>
      </c>
      <c r="DB42" s="1">
        <f t="shared" si="123"/>
        <v>1</v>
      </c>
      <c r="DC42" s="1">
        <f t="shared" si="124"/>
        <v>1</v>
      </c>
      <c r="DD42" s="1">
        <f t="shared" si="125"/>
        <v>1</v>
      </c>
      <c r="DE42" s="1">
        <f t="shared" si="126"/>
        <v>1</v>
      </c>
      <c r="DF42" s="1">
        <f t="shared" si="127"/>
        <v>1</v>
      </c>
      <c r="DG42" s="1">
        <f t="shared" si="128"/>
        <v>1</v>
      </c>
      <c r="DH42" s="1">
        <f t="shared" si="129"/>
        <v>1</v>
      </c>
      <c r="DI42" s="1">
        <f t="shared" si="130"/>
        <v>1</v>
      </c>
      <c r="DJ42" s="1">
        <f t="shared" si="131"/>
        <v>1</v>
      </c>
      <c r="DK42" s="1">
        <f t="shared" si="132"/>
        <v>1</v>
      </c>
    </row>
    <row r="43" spans="1:115">
      <c r="A43" s="10"/>
      <c r="B43" s="10"/>
      <c r="C43" s="10"/>
      <c r="D43" s="6"/>
      <c r="E43" s="9"/>
      <c r="F43" s="8"/>
      <c r="G43" s="7"/>
      <c r="H43" s="8"/>
      <c r="I43" s="8"/>
      <c r="J43" s="7"/>
      <c r="K43" s="8"/>
      <c r="L43" s="8"/>
      <c r="M43" s="7"/>
      <c r="N43" s="8"/>
      <c r="O43" s="8"/>
      <c r="P43" s="7"/>
      <c r="Q43" s="8"/>
      <c r="R43" s="8"/>
      <c r="S43" s="7"/>
      <c r="T43" s="8"/>
      <c r="U43" s="8"/>
      <c r="V43" s="7"/>
      <c r="W43" s="8"/>
      <c r="X43" s="8"/>
      <c r="Y43" s="7"/>
      <c r="Z43" s="8"/>
      <c r="AA43" s="8"/>
      <c r="AB43" s="7"/>
      <c r="AC43" s="8"/>
      <c r="AD43" s="8"/>
      <c r="AE43" s="7"/>
      <c r="AF43" s="8"/>
      <c r="AG43" s="8"/>
      <c r="AH43" s="7"/>
      <c r="AI43" s="8"/>
      <c r="AJ43" s="8"/>
      <c r="AK43" s="7"/>
      <c r="AL43" s="8"/>
      <c r="AM43" s="8"/>
      <c r="AN43" s="7"/>
      <c r="AO43" s="6"/>
      <c r="AP43" s="6"/>
      <c r="AQ43" s="5">
        <f>IF(ISNA(HLOOKUP("o",$AY43:$CH$59,60-ROW(),0)),0,HLOOKUP("o",$AY43:$CH$59,60-ROW(),0))</f>
        <v>0</v>
      </c>
      <c r="AR43" s="5">
        <f t="shared" si="67"/>
        <v>0</v>
      </c>
      <c r="AS43" s="4">
        <f t="shared" si="68"/>
        <v>6</v>
      </c>
      <c r="AT43" s="2">
        <f t="shared" si="69"/>
        <v>0</v>
      </c>
      <c r="AW43" s="3">
        <f t="shared" si="70"/>
        <v>0</v>
      </c>
      <c r="AX43" s="2">
        <f t="shared" si="71"/>
        <v>-1</v>
      </c>
      <c r="AY43" s="1">
        <f t="shared" si="72"/>
        <v>0</v>
      </c>
      <c r="AZ43" s="1">
        <f t="shared" si="73"/>
        <v>0</v>
      </c>
      <c r="BA43" s="1">
        <f t="shared" si="74"/>
        <v>0</v>
      </c>
      <c r="BB43" s="1">
        <f t="shared" si="75"/>
        <v>0</v>
      </c>
      <c r="BC43" s="1">
        <f t="shared" si="76"/>
        <v>0</v>
      </c>
      <c r="BD43" s="1">
        <f t="shared" si="77"/>
        <v>0</v>
      </c>
      <c r="BE43" s="1">
        <f t="shared" si="78"/>
        <v>0</v>
      </c>
      <c r="BF43" s="1">
        <f t="shared" si="79"/>
        <v>0</v>
      </c>
      <c r="BG43" s="1">
        <f t="shared" si="80"/>
        <v>0</v>
      </c>
      <c r="BH43" s="1">
        <f t="shared" si="81"/>
        <v>0</v>
      </c>
      <c r="BI43" s="1">
        <f t="shared" si="82"/>
        <v>0</v>
      </c>
      <c r="BJ43" s="1">
        <f t="shared" si="83"/>
        <v>0</v>
      </c>
      <c r="BK43" s="1">
        <f t="shared" si="84"/>
        <v>0</v>
      </c>
      <c r="BL43" s="1">
        <f t="shared" si="85"/>
        <v>0</v>
      </c>
      <c r="BM43" s="1">
        <f t="shared" si="86"/>
        <v>0</v>
      </c>
      <c r="BN43" s="1">
        <f t="shared" si="87"/>
        <v>0</v>
      </c>
      <c r="BO43" s="1">
        <f t="shared" si="88"/>
        <v>0</v>
      </c>
      <c r="BP43" s="1">
        <f t="shared" si="89"/>
        <v>0</v>
      </c>
      <c r="BQ43" s="1">
        <f t="shared" si="90"/>
        <v>0</v>
      </c>
      <c r="BR43" s="1">
        <f t="shared" si="91"/>
        <v>0</v>
      </c>
      <c r="BS43" s="1">
        <f t="shared" si="92"/>
        <v>0</v>
      </c>
      <c r="BT43" s="1">
        <f t="shared" si="93"/>
        <v>0</v>
      </c>
      <c r="BU43" s="1">
        <f t="shared" si="94"/>
        <v>0</v>
      </c>
      <c r="BV43" s="1">
        <f t="shared" si="95"/>
        <v>0</v>
      </c>
      <c r="BW43" s="1">
        <f t="shared" si="96"/>
        <v>0</v>
      </c>
      <c r="BX43" s="1">
        <f t="shared" si="97"/>
        <v>0</v>
      </c>
      <c r="BY43" s="1">
        <f t="shared" si="98"/>
        <v>0</v>
      </c>
      <c r="BZ43" s="1">
        <f t="shared" si="99"/>
        <v>0</v>
      </c>
      <c r="CA43" s="1">
        <f t="shared" si="100"/>
        <v>0</v>
      </c>
      <c r="CB43" s="1">
        <f t="shared" si="101"/>
        <v>0</v>
      </c>
      <c r="CC43" s="1">
        <f t="shared" si="102"/>
        <v>0</v>
      </c>
      <c r="CD43" s="1">
        <f t="shared" si="103"/>
        <v>0</v>
      </c>
      <c r="CE43" s="1">
        <f t="shared" si="104"/>
        <v>0</v>
      </c>
      <c r="CF43" s="1">
        <f t="shared" si="105"/>
        <v>0</v>
      </c>
      <c r="CG43" s="1">
        <f t="shared" si="106"/>
        <v>0</v>
      </c>
      <c r="CH43" s="1">
        <f t="shared" si="107"/>
        <v>0</v>
      </c>
      <c r="CL43" s="1">
        <f t="shared" si="108"/>
        <v>0</v>
      </c>
      <c r="CM43" s="1">
        <f t="shared" si="109"/>
        <v>0</v>
      </c>
      <c r="CN43" s="1">
        <f t="shared" si="110"/>
        <v>0</v>
      </c>
      <c r="CO43" s="1">
        <f t="shared" si="111"/>
        <v>0</v>
      </c>
      <c r="CP43" s="1">
        <f t="shared" si="112"/>
        <v>0</v>
      </c>
      <c r="CQ43" s="1">
        <f t="shared" si="113"/>
        <v>0</v>
      </c>
      <c r="CR43" s="1">
        <f t="shared" si="114"/>
        <v>0</v>
      </c>
      <c r="CS43" s="1">
        <f t="shared" si="115"/>
        <v>0</v>
      </c>
      <c r="CT43" s="1">
        <f t="shared" si="116"/>
        <v>0</v>
      </c>
      <c r="CU43" s="1">
        <f t="shared" si="117"/>
        <v>0</v>
      </c>
      <c r="CV43" s="1">
        <f t="shared" si="118"/>
        <v>0</v>
      </c>
      <c r="CW43" s="1">
        <f t="shared" si="119"/>
        <v>0</v>
      </c>
      <c r="CY43" s="1">
        <f t="shared" si="120"/>
        <v>1</v>
      </c>
      <c r="CZ43" s="1">
        <f t="shared" si="121"/>
        <v>1</v>
      </c>
      <c r="DA43" s="1">
        <f t="shared" si="122"/>
        <v>1</v>
      </c>
      <c r="DB43" s="1">
        <f t="shared" si="123"/>
        <v>1</v>
      </c>
      <c r="DC43" s="1">
        <f t="shared" si="124"/>
        <v>1</v>
      </c>
      <c r="DD43" s="1">
        <f t="shared" si="125"/>
        <v>1</v>
      </c>
      <c r="DE43" s="1">
        <f t="shared" si="126"/>
        <v>1</v>
      </c>
      <c r="DF43" s="1">
        <f t="shared" si="127"/>
        <v>1</v>
      </c>
      <c r="DG43" s="1">
        <f t="shared" si="128"/>
        <v>1</v>
      </c>
      <c r="DH43" s="1">
        <f t="shared" si="129"/>
        <v>1</v>
      </c>
      <c r="DI43" s="1">
        <f t="shared" si="130"/>
        <v>1</v>
      </c>
      <c r="DJ43" s="1">
        <f t="shared" si="131"/>
        <v>1</v>
      </c>
      <c r="DK43" s="1">
        <f t="shared" si="132"/>
        <v>1</v>
      </c>
    </row>
    <row r="44" spans="1:115">
      <c r="A44" s="10"/>
      <c r="B44" s="10"/>
      <c r="C44" s="10"/>
      <c r="D44" s="6"/>
      <c r="E44" s="9"/>
      <c r="F44" s="8"/>
      <c r="G44" s="7"/>
      <c r="H44" s="8"/>
      <c r="I44" s="8"/>
      <c r="J44" s="7"/>
      <c r="K44" s="8"/>
      <c r="L44" s="8"/>
      <c r="M44" s="7"/>
      <c r="N44" s="8"/>
      <c r="O44" s="8"/>
      <c r="P44" s="7"/>
      <c r="Q44" s="8"/>
      <c r="R44" s="8"/>
      <c r="S44" s="7"/>
      <c r="T44" s="8"/>
      <c r="U44" s="8"/>
      <c r="V44" s="7"/>
      <c r="W44" s="8"/>
      <c r="X44" s="8"/>
      <c r="Y44" s="7"/>
      <c r="Z44" s="8"/>
      <c r="AA44" s="8"/>
      <c r="AB44" s="7"/>
      <c r="AC44" s="8"/>
      <c r="AD44" s="8"/>
      <c r="AE44" s="7"/>
      <c r="AF44" s="8"/>
      <c r="AG44" s="8"/>
      <c r="AH44" s="7"/>
      <c r="AI44" s="8"/>
      <c r="AJ44" s="8"/>
      <c r="AK44" s="7"/>
      <c r="AL44" s="8"/>
      <c r="AM44" s="8"/>
      <c r="AN44" s="7"/>
      <c r="AO44" s="6"/>
      <c r="AP44" s="6"/>
      <c r="AQ44" s="5">
        <f>IF(ISNA(HLOOKUP("o",$AY44:$CH$59,60-ROW(),0)),0,HLOOKUP("o",$AY44:$CH$59,60-ROW(),0))</f>
        <v>0</v>
      </c>
      <c r="AR44" s="5">
        <f t="shared" si="67"/>
        <v>0</v>
      </c>
      <c r="AS44" s="4">
        <f t="shared" si="68"/>
        <v>6</v>
      </c>
      <c r="AT44" s="2">
        <f t="shared" si="69"/>
        <v>0</v>
      </c>
      <c r="AW44" s="3">
        <f t="shared" si="70"/>
        <v>0</v>
      </c>
      <c r="AX44" s="2">
        <f t="shared" si="71"/>
        <v>-1</v>
      </c>
      <c r="AY44" s="1">
        <f t="shared" si="72"/>
        <v>0</v>
      </c>
      <c r="AZ44" s="1">
        <f t="shared" si="73"/>
        <v>0</v>
      </c>
      <c r="BA44" s="1">
        <f t="shared" si="74"/>
        <v>0</v>
      </c>
      <c r="BB44" s="1">
        <f t="shared" si="75"/>
        <v>0</v>
      </c>
      <c r="BC44" s="1">
        <f t="shared" si="76"/>
        <v>0</v>
      </c>
      <c r="BD44" s="1">
        <f t="shared" si="77"/>
        <v>0</v>
      </c>
      <c r="BE44" s="1">
        <f t="shared" si="78"/>
        <v>0</v>
      </c>
      <c r="BF44" s="1">
        <f t="shared" si="79"/>
        <v>0</v>
      </c>
      <c r="BG44" s="1">
        <f t="shared" si="80"/>
        <v>0</v>
      </c>
      <c r="BH44" s="1">
        <f t="shared" si="81"/>
        <v>0</v>
      </c>
      <c r="BI44" s="1">
        <f t="shared" si="82"/>
        <v>0</v>
      </c>
      <c r="BJ44" s="1">
        <f t="shared" si="83"/>
        <v>0</v>
      </c>
      <c r="BK44" s="1">
        <f t="shared" si="84"/>
        <v>0</v>
      </c>
      <c r="BL44" s="1">
        <f t="shared" si="85"/>
        <v>0</v>
      </c>
      <c r="BM44" s="1">
        <f t="shared" si="86"/>
        <v>0</v>
      </c>
      <c r="BN44" s="1">
        <f t="shared" si="87"/>
        <v>0</v>
      </c>
      <c r="BO44" s="1">
        <f t="shared" si="88"/>
        <v>0</v>
      </c>
      <c r="BP44" s="1">
        <f t="shared" si="89"/>
        <v>0</v>
      </c>
      <c r="BQ44" s="1">
        <f t="shared" si="90"/>
        <v>0</v>
      </c>
      <c r="BR44" s="1">
        <f t="shared" si="91"/>
        <v>0</v>
      </c>
      <c r="BS44" s="1">
        <f t="shared" si="92"/>
        <v>0</v>
      </c>
      <c r="BT44" s="1">
        <f t="shared" si="93"/>
        <v>0</v>
      </c>
      <c r="BU44" s="1">
        <f t="shared" si="94"/>
        <v>0</v>
      </c>
      <c r="BV44" s="1">
        <f t="shared" si="95"/>
        <v>0</v>
      </c>
      <c r="BW44" s="1">
        <f t="shared" si="96"/>
        <v>0</v>
      </c>
      <c r="BX44" s="1">
        <f t="shared" si="97"/>
        <v>0</v>
      </c>
      <c r="BY44" s="1">
        <f t="shared" si="98"/>
        <v>0</v>
      </c>
      <c r="BZ44" s="1">
        <f t="shared" si="99"/>
        <v>0</v>
      </c>
      <c r="CA44" s="1">
        <f t="shared" si="100"/>
        <v>0</v>
      </c>
      <c r="CB44" s="1">
        <f t="shared" si="101"/>
        <v>0</v>
      </c>
      <c r="CC44" s="1">
        <f t="shared" si="102"/>
        <v>0</v>
      </c>
      <c r="CD44" s="1">
        <f t="shared" si="103"/>
        <v>0</v>
      </c>
      <c r="CE44" s="1">
        <f t="shared" si="104"/>
        <v>0</v>
      </c>
      <c r="CF44" s="1">
        <f t="shared" si="105"/>
        <v>0</v>
      </c>
      <c r="CG44" s="1">
        <f t="shared" si="106"/>
        <v>0</v>
      </c>
      <c r="CH44" s="1">
        <f t="shared" si="107"/>
        <v>0</v>
      </c>
      <c r="CL44" s="1">
        <f t="shared" si="108"/>
        <v>0</v>
      </c>
      <c r="CM44" s="1">
        <f t="shared" si="109"/>
        <v>0</v>
      </c>
      <c r="CN44" s="1">
        <f t="shared" si="110"/>
        <v>0</v>
      </c>
      <c r="CO44" s="1">
        <f t="shared" si="111"/>
        <v>0</v>
      </c>
      <c r="CP44" s="1">
        <f t="shared" si="112"/>
        <v>0</v>
      </c>
      <c r="CQ44" s="1">
        <f t="shared" si="113"/>
        <v>0</v>
      </c>
      <c r="CR44" s="1">
        <f t="shared" si="114"/>
        <v>0</v>
      </c>
      <c r="CS44" s="1">
        <f t="shared" si="115"/>
        <v>0</v>
      </c>
      <c r="CT44" s="1">
        <f t="shared" si="116"/>
        <v>0</v>
      </c>
      <c r="CU44" s="1">
        <f t="shared" si="117"/>
        <v>0</v>
      </c>
      <c r="CV44" s="1">
        <f t="shared" si="118"/>
        <v>0</v>
      </c>
      <c r="CW44" s="1">
        <f t="shared" si="119"/>
        <v>0</v>
      </c>
      <c r="CY44" s="1">
        <f t="shared" si="120"/>
        <v>1</v>
      </c>
      <c r="CZ44" s="1">
        <f t="shared" si="121"/>
        <v>1</v>
      </c>
      <c r="DA44" s="1">
        <f t="shared" si="122"/>
        <v>1</v>
      </c>
      <c r="DB44" s="1">
        <f t="shared" si="123"/>
        <v>1</v>
      </c>
      <c r="DC44" s="1">
        <f t="shared" si="124"/>
        <v>1</v>
      </c>
      <c r="DD44" s="1">
        <f t="shared" si="125"/>
        <v>1</v>
      </c>
      <c r="DE44" s="1">
        <f t="shared" si="126"/>
        <v>1</v>
      </c>
      <c r="DF44" s="1">
        <f t="shared" si="127"/>
        <v>1</v>
      </c>
      <c r="DG44" s="1">
        <f t="shared" si="128"/>
        <v>1</v>
      </c>
      <c r="DH44" s="1">
        <f t="shared" si="129"/>
        <v>1</v>
      </c>
      <c r="DI44" s="1">
        <f t="shared" si="130"/>
        <v>1</v>
      </c>
      <c r="DJ44" s="1">
        <f t="shared" si="131"/>
        <v>1</v>
      </c>
      <c r="DK44" s="1">
        <f t="shared" si="132"/>
        <v>1</v>
      </c>
    </row>
    <row r="45" spans="1:115">
      <c r="A45" s="10"/>
      <c r="B45" s="10"/>
      <c r="C45" s="10"/>
      <c r="D45" s="6"/>
      <c r="E45" s="9"/>
      <c r="F45" s="8"/>
      <c r="G45" s="7"/>
      <c r="H45" s="8"/>
      <c r="I45" s="8"/>
      <c r="J45" s="7"/>
      <c r="K45" s="8"/>
      <c r="L45" s="8"/>
      <c r="M45" s="7"/>
      <c r="N45" s="8"/>
      <c r="O45" s="8"/>
      <c r="P45" s="7"/>
      <c r="Q45" s="8"/>
      <c r="R45" s="8"/>
      <c r="S45" s="7"/>
      <c r="T45" s="8"/>
      <c r="U45" s="8"/>
      <c r="V45" s="7"/>
      <c r="W45" s="8"/>
      <c r="X45" s="8"/>
      <c r="Y45" s="7"/>
      <c r="Z45" s="8"/>
      <c r="AA45" s="8"/>
      <c r="AB45" s="7"/>
      <c r="AC45" s="8"/>
      <c r="AD45" s="8"/>
      <c r="AE45" s="7"/>
      <c r="AF45" s="8"/>
      <c r="AG45" s="8"/>
      <c r="AH45" s="7"/>
      <c r="AI45" s="8"/>
      <c r="AJ45" s="8"/>
      <c r="AK45" s="7"/>
      <c r="AL45" s="8"/>
      <c r="AM45" s="8"/>
      <c r="AN45" s="7"/>
      <c r="AO45" s="6"/>
      <c r="AP45" s="6"/>
      <c r="AQ45" s="5">
        <f>IF(ISNA(HLOOKUP("o",$AY45:$CH$59,60-ROW(),0)),0,HLOOKUP("o",$AY45:$CH$59,60-ROW(),0))</f>
        <v>0</v>
      </c>
      <c r="AR45" s="5">
        <f t="shared" si="67"/>
        <v>0</v>
      </c>
      <c r="AS45" s="4">
        <f t="shared" si="68"/>
        <v>6</v>
      </c>
      <c r="AT45" s="2">
        <f t="shared" si="69"/>
        <v>0</v>
      </c>
      <c r="AW45" s="3">
        <f t="shared" si="70"/>
        <v>0</v>
      </c>
      <c r="AX45" s="2">
        <f t="shared" si="71"/>
        <v>-1</v>
      </c>
      <c r="AY45" s="1">
        <f t="shared" si="72"/>
        <v>0</v>
      </c>
      <c r="AZ45" s="1">
        <f t="shared" si="73"/>
        <v>0</v>
      </c>
      <c r="BA45" s="1">
        <f t="shared" si="74"/>
        <v>0</v>
      </c>
      <c r="BB45" s="1">
        <f t="shared" si="75"/>
        <v>0</v>
      </c>
      <c r="BC45" s="1">
        <f t="shared" si="76"/>
        <v>0</v>
      </c>
      <c r="BD45" s="1">
        <f t="shared" si="77"/>
        <v>0</v>
      </c>
      <c r="BE45" s="1">
        <f t="shared" si="78"/>
        <v>0</v>
      </c>
      <c r="BF45" s="1">
        <f t="shared" si="79"/>
        <v>0</v>
      </c>
      <c r="BG45" s="1">
        <f t="shared" si="80"/>
        <v>0</v>
      </c>
      <c r="BH45" s="1">
        <f t="shared" si="81"/>
        <v>0</v>
      </c>
      <c r="BI45" s="1">
        <f t="shared" si="82"/>
        <v>0</v>
      </c>
      <c r="BJ45" s="1">
        <f t="shared" si="83"/>
        <v>0</v>
      </c>
      <c r="BK45" s="1">
        <f t="shared" si="84"/>
        <v>0</v>
      </c>
      <c r="BL45" s="1">
        <f t="shared" si="85"/>
        <v>0</v>
      </c>
      <c r="BM45" s="1">
        <f t="shared" si="86"/>
        <v>0</v>
      </c>
      <c r="BN45" s="1">
        <f t="shared" si="87"/>
        <v>0</v>
      </c>
      <c r="BO45" s="1">
        <f t="shared" si="88"/>
        <v>0</v>
      </c>
      <c r="BP45" s="1">
        <f t="shared" si="89"/>
        <v>0</v>
      </c>
      <c r="BQ45" s="1">
        <f t="shared" si="90"/>
        <v>0</v>
      </c>
      <c r="BR45" s="1">
        <f t="shared" si="91"/>
        <v>0</v>
      </c>
      <c r="BS45" s="1">
        <f t="shared" si="92"/>
        <v>0</v>
      </c>
      <c r="BT45" s="1">
        <f t="shared" si="93"/>
        <v>0</v>
      </c>
      <c r="BU45" s="1">
        <f t="shared" si="94"/>
        <v>0</v>
      </c>
      <c r="BV45" s="1">
        <f t="shared" si="95"/>
        <v>0</v>
      </c>
      <c r="BW45" s="1">
        <f t="shared" si="96"/>
        <v>0</v>
      </c>
      <c r="BX45" s="1">
        <f t="shared" si="97"/>
        <v>0</v>
      </c>
      <c r="BY45" s="1">
        <f t="shared" si="98"/>
        <v>0</v>
      </c>
      <c r="BZ45" s="1">
        <f t="shared" si="99"/>
        <v>0</v>
      </c>
      <c r="CA45" s="1">
        <f t="shared" si="100"/>
        <v>0</v>
      </c>
      <c r="CB45" s="1">
        <f t="shared" si="101"/>
        <v>0</v>
      </c>
      <c r="CC45" s="1">
        <f t="shared" si="102"/>
        <v>0</v>
      </c>
      <c r="CD45" s="1">
        <f t="shared" si="103"/>
        <v>0</v>
      </c>
      <c r="CE45" s="1">
        <f t="shared" si="104"/>
        <v>0</v>
      </c>
      <c r="CF45" s="1">
        <f t="shared" si="105"/>
        <v>0</v>
      </c>
      <c r="CG45" s="1">
        <f t="shared" si="106"/>
        <v>0</v>
      </c>
      <c r="CH45" s="1">
        <f t="shared" si="107"/>
        <v>0</v>
      </c>
      <c r="CL45" s="1">
        <f t="shared" si="108"/>
        <v>0</v>
      </c>
      <c r="CM45" s="1">
        <f t="shared" si="109"/>
        <v>0</v>
      </c>
      <c r="CN45" s="1">
        <f t="shared" si="110"/>
        <v>0</v>
      </c>
      <c r="CO45" s="1">
        <f t="shared" si="111"/>
        <v>0</v>
      </c>
      <c r="CP45" s="1">
        <f t="shared" si="112"/>
        <v>0</v>
      </c>
      <c r="CQ45" s="1">
        <f t="shared" si="113"/>
        <v>0</v>
      </c>
      <c r="CR45" s="1">
        <f t="shared" si="114"/>
        <v>0</v>
      </c>
      <c r="CS45" s="1">
        <f t="shared" si="115"/>
        <v>0</v>
      </c>
      <c r="CT45" s="1">
        <f t="shared" si="116"/>
        <v>0</v>
      </c>
      <c r="CU45" s="1">
        <f t="shared" si="117"/>
        <v>0</v>
      </c>
      <c r="CV45" s="1">
        <f t="shared" si="118"/>
        <v>0</v>
      </c>
      <c r="CW45" s="1">
        <f t="shared" si="119"/>
        <v>0</v>
      </c>
      <c r="CY45" s="1">
        <f t="shared" si="120"/>
        <v>1</v>
      </c>
      <c r="CZ45" s="1">
        <f t="shared" si="121"/>
        <v>1</v>
      </c>
      <c r="DA45" s="1">
        <f t="shared" si="122"/>
        <v>1</v>
      </c>
      <c r="DB45" s="1">
        <f t="shared" si="123"/>
        <v>1</v>
      </c>
      <c r="DC45" s="1">
        <f t="shared" si="124"/>
        <v>1</v>
      </c>
      <c r="DD45" s="1">
        <f t="shared" si="125"/>
        <v>1</v>
      </c>
      <c r="DE45" s="1">
        <f t="shared" si="126"/>
        <v>1</v>
      </c>
      <c r="DF45" s="1">
        <f t="shared" si="127"/>
        <v>1</v>
      </c>
      <c r="DG45" s="1">
        <f t="shared" si="128"/>
        <v>1</v>
      </c>
      <c r="DH45" s="1">
        <f t="shared" si="129"/>
        <v>1</v>
      </c>
      <c r="DI45" s="1">
        <f t="shared" si="130"/>
        <v>1</v>
      </c>
      <c r="DJ45" s="1">
        <f t="shared" si="131"/>
        <v>1</v>
      </c>
      <c r="DK45" s="1">
        <f t="shared" si="132"/>
        <v>1</v>
      </c>
    </row>
    <row r="46" spans="1:115">
      <c r="A46" s="10"/>
      <c r="B46" s="10"/>
      <c r="C46" s="10"/>
      <c r="D46" s="6"/>
      <c r="E46" s="9"/>
      <c r="F46" s="8"/>
      <c r="G46" s="7"/>
      <c r="H46" s="8"/>
      <c r="I46" s="8"/>
      <c r="J46" s="7"/>
      <c r="K46" s="8"/>
      <c r="L46" s="8"/>
      <c r="M46" s="7"/>
      <c r="N46" s="8"/>
      <c r="O46" s="8"/>
      <c r="P46" s="7"/>
      <c r="Q46" s="8"/>
      <c r="R46" s="8"/>
      <c r="S46" s="7"/>
      <c r="T46" s="8"/>
      <c r="U46" s="8"/>
      <c r="V46" s="7"/>
      <c r="W46" s="8"/>
      <c r="X46" s="8"/>
      <c r="Y46" s="7"/>
      <c r="Z46" s="8"/>
      <c r="AA46" s="8"/>
      <c r="AB46" s="7"/>
      <c r="AC46" s="8"/>
      <c r="AD46" s="8"/>
      <c r="AE46" s="7"/>
      <c r="AF46" s="8"/>
      <c r="AG46" s="8"/>
      <c r="AH46" s="7"/>
      <c r="AI46" s="8"/>
      <c r="AJ46" s="8"/>
      <c r="AK46" s="7"/>
      <c r="AL46" s="8"/>
      <c r="AM46" s="8"/>
      <c r="AN46" s="7"/>
      <c r="AO46" s="6"/>
      <c r="AP46" s="6"/>
      <c r="AQ46" s="5">
        <f>IF(ISNA(HLOOKUP("o",$AY46:$CH$59,60-ROW(),0)),0,HLOOKUP("o",$AY46:$CH$59,60-ROW(),0))</f>
        <v>0</v>
      </c>
      <c r="AR46" s="5">
        <f t="shared" si="67"/>
        <v>0</v>
      </c>
      <c r="AS46" s="4">
        <f t="shared" si="68"/>
        <v>6</v>
      </c>
      <c r="AT46" s="2">
        <f t="shared" si="69"/>
        <v>0</v>
      </c>
      <c r="AW46" s="3">
        <f t="shared" si="70"/>
        <v>0</v>
      </c>
      <c r="AX46" s="2">
        <f t="shared" si="71"/>
        <v>-1</v>
      </c>
      <c r="AY46" s="1">
        <f t="shared" si="72"/>
        <v>0</v>
      </c>
      <c r="AZ46" s="1">
        <f t="shared" si="73"/>
        <v>0</v>
      </c>
      <c r="BA46" s="1">
        <f t="shared" si="74"/>
        <v>0</v>
      </c>
      <c r="BB46" s="1">
        <f t="shared" si="75"/>
        <v>0</v>
      </c>
      <c r="BC46" s="1">
        <f t="shared" si="76"/>
        <v>0</v>
      </c>
      <c r="BD46" s="1">
        <f t="shared" si="77"/>
        <v>0</v>
      </c>
      <c r="BE46" s="1">
        <f t="shared" si="78"/>
        <v>0</v>
      </c>
      <c r="BF46" s="1">
        <f t="shared" si="79"/>
        <v>0</v>
      </c>
      <c r="BG46" s="1">
        <f t="shared" si="80"/>
        <v>0</v>
      </c>
      <c r="BH46" s="1">
        <f t="shared" si="81"/>
        <v>0</v>
      </c>
      <c r="BI46" s="1">
        <f t="shared" si="82"/>
        <v>0</v>
      </c>
      <c r="BJ46" s="1">
        <f t="shared" si="83"/>
        <v>0</v>
      </c>
      <c r="BK46" s="1">
        <f t="shared" si="84"/>
        <v>0</v>
      </c>
      <c r="BL46" s="1">
        <f t="shared" si="85"/>
        <v>0</v>
      </c>
      <c r="BM46" s="1">
        <f t="shared" si="86"/>
        <v>0</v>
      </c>
      <c r="BN46" s="1">
        <f t="shared" si="87"/>
        <v>0</v>
      </c>
      <c r="BO46" s="1">
        <f t="shared" si="88"/>
        <v>0</v>
      </c>
      <c r="BP46" s="1">
        <f t="shared" si="89"/>
        <v>0</v>
      </c>
      <c r="BQ46" s="1">
        <f t="shared" si="90"/>
        <v>0</v>
      </c>
      <c r="BR46" s="1">
        <f t="shared" si="91"/>
        <v>0</v>
      </c>
      <c r="BS46" s="1">
        <f t="shared" si="92"/>
        <v>0</v>
      </c>
      <c r="BT46" s="1">
        <f t="shared" si="93"/>
        <v>0</v>
      </c>
      <c r="BU46" s="1">
        <f t="shared" si="94"/>
        <v>0</v>
      </c>
      <c r="BV46" s="1">
        <f t="shared" si="95"/>
        <v>0</v>
      </c>
      <c r="BW46" s="1">
        <f t="shared" si="96"/>
        <v>0</v>
      </c>
      <c r="BX46" s="1">
        <f t="shared" si="97"/>
        <v>0</v>
      </c>
      <c r="BY46" s="1">
        <f t="shared" si="98"/>
        <v>0</v>
      </c>
      <c r="BZ46" s="1">
        <f t="shared" si="99"/>
        <v>0</v>
      </c>
      <c r="CA46" s="1">
        <f t="shared" si="100"/>
        <v>0</v>
      </c>
      <c r="CB46" s="1">
        <f t="shared" si="101"/>
        <v>0</v>
      </c>
      <c r="CC46" s="1">
        <f t="shared" si="102"/>
        <v>0</v>
      </c>
      <c r="CD46" s="1">
        <f t="shared" si="103"/>
        <v>0</v>
      </c>
      <c r="CE46" s="1">
        <f t="shared" si="104"/>
        <v>0</v>
      </c>
      <c r="CF46" s="1">
        <f t="shared" si="105"/>
        <v>0</v>
      </c>
      <c r="CG46" s="1">
        <f t="shared" si="106"/>
        <v>0</v>
      </c>
      <c r="CH46" s="1">
        <f t="shared" si="107"/>
        <v>0</v>
      </c>
      <c r="CL46" s="1">
        <f t="shared" si="108"/>
        <v>0</v>
      </c>
      <c r="CM46" s="1">
        <f t="shared" si="109"/>
        <v>0</v>
      </c>
      <c r="CN46" s="1">
        <f t="shared" si="110"/>
        <v>0</v>
      </c>
      <c r="CO46" s="1">
        <f t="shared" si="111"/>
        <v>0</v>
      </c>
      <c r="CP46" s="1">
        <f t="shared" si="112"/>
        <v>0</v>
      </c>
      <c r="CQ46" s="1">
        <f t="shared" si="113"/>
        <v>0</v>
      </c>
      <c r="CR46" s="1">
        <f t="shared" si="114"/>
        <v>0</v>
      </c>
      <c r="CS46" s="1">
        <f t="shared" si="115"/>
        <v>0</v>
      </c>
      <c r="CT46" s="1">
        <f t="shared" si="116"/>
        <v>0</v>
      </c>
      <c r="CU46" s="1">
        <f t="shared" si="117"/>
        <v>0</v>
      </c>
      <c r="CV46" s="1">
        <f t="shared" si="118"/>
        <v>0</v>
      </c>
      <c r="CW46" s="1">
        <f t="shared" si="119"/>
        <v>0</v>
      </c>
      <c r="CY46" s="1">
        <f t="shared" si="120"/>
        <v>1</v>
      </c>
      <c r="CZ46" s="1">
        <f t="shared" si="121"/>
        <v>1</v>
      </c>
      <c r="DA46" s="1">
        <f t="shared" si="122"/>
        <v>1</v>
      </c>
      <c r="DB46" s="1">
        <f t="shared" si="123"/>
        <v>1</v>
      </c>
      <c r="DC46" s="1">
        <f t="shared" si="124"/>
        <v>1</v>
      </c>
      <c r="DD46" s="1">
        <f t="shared" si="125"/>
        <v>1</v>
      </c>
      <c r="DE46" s="1">
        <f t="shared" si="126"/>
        <v>1</v>
      </c>
      <c r="DF46" s="1">
        <f t="shared" si="127"/>
        <v>1</v>
      </c>
      <c r="DG46" s="1">
        <f t="shared" si="128"/>
        <v>1</v>
      </c>
      <c r="DH46" s="1">
        <f t="shared" si="129"/>
        <v>1</v>
      </c>
      <c r="DI46" s="1">
        <f t="shared" si="130"/>
        <v>1</v>
      </c>
      <c r="DJ46" s="1">
        <f t="shared" si="131"/>
        <v>1</v>
      </c>
      <c r="DK46" s="1">
        <f t="shared" si="132"/>
        <v>1</v>
      </c>
    </row>
    <row r="47" spans="1:115">
      <c r="A47" s="10"/>
      <c r="B47" s="10"/>
      <c r="C47" s="10"/>
      <c r="D47" s="6"/>
      <c r="E47" s="9"/>
      <c r="F47" s="8"/>
      <c r="G47" s="7"/>
      <c r="H47" s="8"/>
      <c r="I47" s="8"/>
      <c r="J47" s="7"/>
      <c r="K47" s="8"/>
      <c r="L47" s="8"/>
      <c r="M47" s="7"/>
      <c r="N47" s="8"/>
      <c r="O47" s="8"/>
      <c r="P47" s="7"/>
      <c r="Q47" s="8"/>
      <c r="R47" s="8"/>
      <c r="S47" s="7"/>
      <c r="T47" s="8"/>
      <c r="U47" s="8"/>
      <c r="V47" s="7"/>
      <c r="W47" s="8"/>
      <c r="X47" s="8"/>
      <c r="Y47" s="7"/>
      <c r="Z47" s="8"/>
      <c r="AA47" s="8"/>
      <c r="AB47" s="7"/>
      <c r="AC47" s="8"/>
      <c r="AD47" s="8"/>
      <c r="AE47" s="7"/>
      <c r="AF47" s="8"/>
      <c r="AG47" s="8"/>
      <c r="AH47" s="7"/>
      <c r="AI47" s="8"/>
      <c r="AJ47" s="8"/>
      <c r="AK47" s="7"/>
      <c r="AL47" s="8"/>
      <c r="AM47" s="8"/>
      <c r="AN47" s="7"/>
      <c r="AO47" s="6"/>
      <c r="AP47" s="6"/>
      <c r="AQ47" s="5">
        <f>IF(ISNA(HLOOKUP("o",$AY47:$CH$59,60-ROW(),0)),0,HLOOKUP("o",$AY47:$CH$59,60-ROW(),0))</f>
        <v>0</v>
      </c>
      <c r="AR47" s="5">
        <f t="shared" si="67"/>
        <v>0</v>
      </c>
      <c r="AS47" s="4">
        <f t="shared" si="68"/>
        <v>6</v>
      </c>
      <c r="AT47" s="2">
        <f t="shared" si="69"/>
        <v>0</v>
      </c>
      <c r="AW47" s="3">
        <f t="shared" si="70"/>
        <v>0</v>
      </c>
      <c r="AX47" s="2">
        <f t="shared" si="71"/>
        <v>-1</v>
      </c>
      <c r="AY47" s="1">
        <f t="shared" si="72"/>
        <v>0</v>
      </c>
      <c r="AZ47" s="1">
        <f t="shared" si="73"/>
        <v>0</v>
      </c>
      <c r="BA47" s="1">
        <f t="shared" si="74"/>
        <v>0</v>
      </c>
      <c r="BB47" s="1">
        <f t="shared" si="75"/>
        <v>0</v>
      </c>
      <c r="BC47" s="1">
        <f t="shared" si="76"/>
        <v>0</v>
      </c>
      <c r="BD47" s="1">
        <f t="shared" si="77"/>
        <v>0</v>
      </c>
      <c r="BE47" s="1">
        <f t="shared" si="78"/>
        <v>0</v>
      </c>
      <c r="BF47" s="1">
        <f t="shared" si="79"/>
        <v>0</v>
      </c>
      <c r="BG47" s="1">
        <f t="shared" si="80"/>
        <v>0</v>
      </c>
      <c r="BH47" s="1">
        <f t="shared" si="81"/>
        <v>0</v>
      </c>
      <c r="BI47" s="1">
        <f t="shared" si="82"/>
        <v>0</v>
      </c>
      <c r="BJ47" s="1">
        <f t="shared" si="83"/>
        <v>0</v>
      </c>
      <c r="BK47" s="1">
        <f t="shared" si="84"/>
        <v>0</v>
      </c>
      <c r="BL47" s="1">
        <f t="shared" si="85"/>
        <v>0</v>
      </c>
      <c r="BM47" s="1">
        <f t="shared" si="86"/>
        <v>0</v>
      </c>
      <c r="BN47" s="1">
        <f t="shared" si="87"/>
        <v>0</v>
      </c>
      <c r="BO47" s="1">
        <f t="shared" si="88"/>
        <v>0</v>
      </c>
      <c r="BP47" s="1">
        <f t="shared" si="89"/>
        <v>0</v>
      </c>
      <c r="BQ47" s="1">
        <f t="shared" si="90"/>
        <v>0</v>
      </c>
      <c r="BR47" s="1">
        <f t="shared" si="91"/>
        <v>0</v>
      </c>
      <c r="BS47" s="1">
        <f t="shared" si="92"/>
        <v>0</v>
      </c>
      <c r="BT47" s="1">
        <f t="shared" si="93"/>
        <v>0</v>
      </c>
      <c r="BU47" s="1">
        <f t="shared" si="94"/>
        <v>0</v>
      </c>
      <c r="BV47" s="1">
        <f t="shared" si="95"/>
        <v>0</v>
      </c>
      <c r="BW47" s="1">
        <f t="shared" si="96"/>
        <v>0</v>
      </c>
      <c r="BX47" s="1">
        <f t="shared" si="97"/>
        <v>0</v>
      </c>
      <c r="BY47" s="1">
        <f t="shared" si="98"/>
        <v>0</v>
      </c>
      <c r="BZ47" s="1">
        <f t="shared" si="99"/>
        <v>0</v>
      </c>
      <c r="CA47" s="1">
        <f t="shared" si="100"/>
        <v>0</v>
      </c>
      <c r="CB47" s="1">
        <f t="shared" si="101"/>
        <v>0</v>
      </c>
      <c r="CC47" s="1">
        <f t="shared" si="102"/>
        <v>0</v>
      </c>
      <c r="CD47" s="1">
        <f t="shared" si="103"/>
        <v>0</v>
      </c>
      <c r="CE47" s="1">
        <f t="shared" si="104"/>
        <v>0</v>
      </c>
      <c r="CF47" s="1">
        <f t="shared" si="105"/>
        <v>0</v>
      </c>
      <c r="CG47" s="1">
        <f t="shared" si="106"/>
        <v>0</v>
      </c>
      <c r="CH47" s="1">
        <f t="shared" si="107"/>
        <v>0</v>
      </c>
      <c r="CL47" s="1">
        <f t="shared" si="108"/>
        <v>0</v>
      </c>
      <c r="CM47" s="1">
        <f t="shared" si="109"/>
        <v>0</v>
      </c>
      <c r="CN47" s="1">
        <f t="shared" si="110"/>
        <v>0</v>
      </c>
      <c r="CO47" s="1">
        <f t="shared" si="111"/>
        <v>0</v>
      </c>
      <c r="CP47" s="1">
        <f t="shared" si="112"/>
        <v>0</v>
      </c>
      <c r="CQ47" s="1">
        <f t="shared" si="113"/>
        <v>0</v>
      </c>
      <c r="CR47" s="1">
        <f t="shared" si="114"/>
        <v>0</v>
      </c>
      <c r="CS47" s="1">
        <f t="shared" si="115"/>
        <v>0</v>
      </c>
      <c r="CT47" s="1">
        <f t="shared" si="116"/>
        <v>0</v>
      </c>
      <c r="CU47" s="1">
        <f t="shared" si="117"/>
        <v>0</v>
      </c>
      <c r="CV47" s="1">
        <f t="shared" si="118"/>
        <v>0</v>
      </c>
      <c r="CW47" s="1">
        <f t="shared" si="119"/>
        <v>0</v>
      </c>
      <c r="CY47" s="1">
        <f t="shared" si="120"/>
        <v>1</v>
      </c>
      <c r="CZ47" s="1">
        <f t="shared" si="121"/>
        <v>1</v>
      </c>
      <c r="DA47" s="1">
        <f t="shared" si="122"/>
        <v>1</v>
      </c>
      <c r="DB47" s="1">
        <f t="shared" si="123"/>
        <v>1</v>
      </c>
      <c r="DC47" s="1">
        <f t="shared" si="124"/>
        <v>1</v>
      </c>
      <c r="DD47" s="1">
        <f t="shared" si="125"/>
        <v>1</v>
      </c>
      <c r="DE47" s="1">
        <f t="shared" si="126"/>
        <v>1</v>
      </c>
      <c r="DF47" s="1">
        <f t="shared" si="127"/>
        <v>1</v>
      </c>
      <c r="DG47" s="1">
        <f t="shared" si="128"/>
        <v>1</v>
      </c>
      <c r="DH47" s="1">
        <f t="shared" si="129"/>
        <v>1</v>
      </c>
      <c r="DI47" s="1">
        <f t="shared" si="130"/>
        <v>1</v>
      </c>
      <c r="DJ47" s="1">
        <f t="shared" si="131"/>
        <v>1</v>
      </c>
      <c r="DK47" s="1">
        <f t="shared" si="132"/>
        <v>1</v>
      </c>
    </row>
    <row r="48" spans="1:115">
      <c r="A48" s="10"/>
      <c r="B48" s="10"/>
      <c r="C48" s="10"/>
      <c r="D48" s="6"/>
      <c r="E48" s="9"/>
      <c r="F48" s="8"/>
      <c r="G48" s="7"/>
      <c r="H48" s="8"/>
      <c r="I48" s="8"/>
      <c r="J48" s="7"/>
      <c r="K48" s="8"/>
      <c r="L48" s="8"/>
      <c r="M48" s="7"/>
      <c r="N48" s="8"/>
      <c r="O48" s="8"/>
      <c r="P48" s="7"/>
      <c r="Q48" s="8"/>
      <c r="R48" s="8"/>
      <c r="S48" s="7"/>
      <c r="T48" s="8"/>
      <c r="U48" s="8"/>
      <c r="V48" s="7"/>
      <c r="W48" s="8"/>
      <c r="X48" s="8"/>
      <c r="Y48" s="7"/>
      <c r="Z48" s="8"/>
      <c r="AA48" s="8"/>
      <c r="AB48" s="7"/>
      <c r="AC48" s="8"/>
      <c r="AD48" s="8"/>
      <c r="AE48" s="7"/>
      <c r="AF48" s="8"/>
      <c r="AG48" s="8"/>
      <c r="AH48" s="7"/>
      <c r="AI48" s="8"/>
      <c r="AJ48" s="8"/>
      <c r="AK48" s="7"/>
      <c r="AL48" s="8"/>
      <c r="AM48" s="8"/>
      <c r="AN48" s="7"/>
      <c r="AO48" s="6"/>
      <c r="AP48" s="6"/>
      <c r="AQ48" s="5">
        <f>IF(ISNA(HLOOKUP("o",$AY48:$CH$59,60-ROW(),0)),0,HLOOKUP("o",$AY48:$CH$59,60-ROW(),0))</f>
        <v>0</v>
      </c>
      <c r="AR48" s="5">
        <f t="shared" si="67"/>
        <v>0</v>
      </c>
      <c r="AS48" s="4">
        <f t="shared" si="68"/>
        <v>6</v>
      </c>
      <c r="AT48" s="2">
        <f t="shared" si="69"/>
        <v>0</v>
      </c>
      <c r="AW48" s="3">
        <f t="shared" si="70"/>
        <v>0</v>
      </c>
      <c r="AX48" s="2">
        <f t="shared" si="71"/>
        <v>-1</v>
      </c>
      <c r="AY48" s="1">
        <f t="shared" si="72"/>
        <v>0</v>
      </c>
      <c r="AZ48" s="1">
        <f t="shared" si="73"/>
        <v>0</v>
      </c>
      <c r="BA48" s="1">
        <f t="shared" si="74"/>
        <v>0</v>
      </c>
      <c r="BB48" s="1">
        <f t="shared" si="75"/>
        <v>0</v>
      </c>
      <c r="BC48" s="1">
        <f t="shared" si="76"/>
        <v>0</v>
      </c>
      <c r="BD48" s="1">
        <f t="shared" si="77"/>
        <v>0</v>
      </c>
      <c r="BE48" s="1">
        <f t="shared" si="78"/>
        <v>0</v>
      </c>
      <c r="BF48" s="1">
        <f t="shared" si="79"/>
        <v>0</v>
      </c>
      <c r="BG48" s="1">
        <f t="shared" si="80"/>
        <v>0</v>
      </c>
      <c r="BH48" s="1">
        <f t="shared" si="81"/>
        <v>0</v>
      </c>
      <c r="BI48" s="1">
        <f t="shared" si="82"/>
        <v>0</v>
      </c>
      <c r="BJ48" s="1">
        <f t="shared" si="83"/>
        <v>0</v>
      </c>
      <c r="BK48" s="1">
        <f t="shared" si="84"/>
        <v>0</v>
      </c>
      <c r="BL48" s="1">
        <f t="shared" si="85"/>
        <v>0</v>
      </c>
      <c r="BM48" s="1">
        <f t="shared" si="86"/>
        <v>0</v>
      </c>
      <c r="BN48" s="1">
        <f t="shared" si="87"/>
        <v>0</v>
      </c>
      <c r="BO48" s="1">
        <f t="shared" si="88"/>
        <v>0</v>
      </c>
      <c r="BP48" s="1">
        <f t="shared" si="89"/>
        <v>0</v>
      </c>
      <c r="BQ48" s="1">
        <f t="shared" si="90"/>
        <v>0</v>
      </c>
      <c r="BR48" s="1">
        <f t="shared" si="91"/>
        <v>0</v>
      </c>
      <c r="BS48" s="1">
        <f t="shared" si="92"/>
        <v>0</v>
      </c>
      <c r="BT48" s="1">
        <f t="shared" si="93"/>
        <v>0</v>
      </c>
      <c r="BU48" s="1">
        <f t="shared" si="94"/>
        <v>0</v>
      </c>
      <c r="BV48" s="1">
        <f t="shared" si="95"/>
        <v>0</v>
      </c>
      <c r="BW48" s="1">
        <f t="shared" si="96"/>
        <v>0</v>
      </c>
      <c r="BX48" s="1">
        <f t="shared" si="97"/>
        <v>0</v>
      </c>
      <c r="BY48" s="1">
        <f t="shared" si="98"/>
        <v>0</v>
      </c>
      <c r="BZ48" s="1">
        <f t="shared" si="99"/>
        <v>0</v>
      </c>
      <c r="CA48" s="1">
        <f t="shared" si="100"/>
        <v>0</v>
      </c>
      <c r="CB48" s="1">
        <f t="shared" si="101"/>
        <v>0</v>
      </c>
      <c r="CC48" s="1">
        <f t="shared" si="102"/>
        <v>0</v>
      </c>
      <c r="CD48" s="1">
        <f t="shared" si="103"/>
        <v>0</v>
      </c>
      <c r="CE48" s="1">
        <f t="shared" si="104"/>
        <v>0</v>
      </c>
      <c r="CF48" s="1">
        <f t="shared" si="105"/>
        <v>0</v>
      </c>
      <c r="CG48" s="1">
        <f t="shared" si="106"/>
        <v>0</v>
      </c>
      <c r="CH48" s="1">
        <f t="shared" si="107"/>
        <v>0</v>
      </c>
      <c r="CL48" s="1">
        <f t="shared" si="108"/>
        <v>0</v>
      </c>
      <c r="CM48" s="1">
        <f t="shared" si="109"/>
        <v>0</v>
      </c>
      <c r="CN48" s="1">
        <f t="shared" si="110"/>
        <v>0</v>
      </c>
      <c r="CO48" s="1">
        <f t="shared" si="111"/>
        <v>0</v>
      </c>
      <c r="CP48" s="1">
        <f t="shared" si="112"/>
        <v>0</v>
      </c>
      <c r="CQ48" s="1">
        <f t="shared" si="113"/>
        <v>0</v>
      </c>
      <c r="CR48" s="1">
        <f t="shared" si="114"/>
        <v>0</v>
      </c>
      <c r="CS48" s="1">
        <f t="shared" si="115"/>
        <v>0</v>
      </c>
      <c r="CT48" s="1">
        <f t="shared" si="116"/>
        <v>0</v>
      </c>
      <c r="CU48" s="1">
        <f t="shared" si="117"/>
        <v>0</v>
      </c>
      <c r="CV48" s="1">
        <f t="shared" si="118"/>
        <v>0</v>
      </c>
      <c r="CW48" s="1">
        <f t="shared" si="119"/>
        <v>0</v>
      </c>
      <c r="CY48" s="1">
        <f t="shared" si="120"/>
        <v>1</v>
      </c>
      <c r="CZ48" s="1">
        <f t="shared" si="121"/>
        <v>1</v>
      </c>
      <c r="DA48" s="1">
        <f t="shared" si="122"/>
        <v>1</v>
      </c>
      <c r="DB48" s="1">
        <f t="shared" si="123"/>
        <v>1</v>
      </c>
      <c r="DC48" s="1">
        <f t="shared" si="124"/>
        <v>1</v>
      </c>
      <c r="DD48" s="1">
        <f t="shared" si="125"/>
        <v>1</v>
      </c>
      <c r="DE48" s="1">
        <f t="shared" si="126"/>
        <v>1</v>
      </c>
      <c r="DF48" s="1">
        <f t="shared" si="127"/>
        <v>1</v>
      </c>
      <c r="DG48" s="1">
        <f t="shared" si="128"/>
        <v>1</v>
      </c>
      <c r="DH48" s="1">
        <f t="shared" si="129"/>
        <v>1</v>
      </c>
      <c r="DI48" s="1">
        <f t="shared" si="130"/>
        <v>1</v>
      </c>
      <c r="DJ48" s="1">
        <f t="shared" si="131"/>
        <v>1</v>
      </c>
      <c r="DK48" s="1">
        <f t="shared" si="132"/>
        <v>1</v>
      </c>
    </row>
    <row r="49" spans="1:115">
      <c r="A49" s="10"/>
      <c r="B49" s="10"/>
      <c r="C49" s="10"/>
      <c r="D49" s="6"/>
      <c r="E49" s="9"/>
      <c r="F49" s="8"/>
      <c r="G49" s="7"/>
      <c r="H49" s="8"/>
      <c r="I49" s="8"/>
      <c r="J49" s="7"/>
      <c r="K49" s="8"/>
      <c r="L49" s="8"/>
      <c r="M49" s="7"/>
      <c r="N49" s="8"/>
      <c r="O49" s="8"/>
      <c r="P49" s="7"/>
      <c r="Q49" s="8"/>
      <c r="R49" s="8"/>
      <c r="S49" s="7"/>
      <c r="T49" s="8"/>
      <c r="U49" s="8"/>
      <c r="V49" s="7"/>
      <c r="W49" s="8"/>
      <c r="X49" s="8"/>
      <c r="Y49" s="7"/>
      <c r="Z49" s="8"/>
      <c r="AA49" s="8"/>
      <c r="AB49" s="7"/>
      <c r="AC49" s="8"/>
      <c r="AD49" s="8"/>
      <c r="AE49" s="7"/>
      <c r="AF49" s="8"/>
      <c r="AG49" s="8"/>
      <c r="AH49" s="7"/>
      <c r="AI49" s="8"/>
      <c r="AJ49" s="8"/>
      <c r="AK49" s="7"/>
      <c r="AL49" s="8"/>
      <c r="AM49" s="8"/>
      <c r="AN49" s="7"/>
      <c r="AO49" s="6"/>
      <c r="AP49" s="6"/>
      <c r="AQ49" s="5">
        <f>IF(ISNA(HLOOKUP("o",$AY49:$CH$59,60-ROW(),0)),0,HLOOKUP("o",$AY49:$CH$59,60-ROW(),0))</f>
        <v>0</v>
      </c>
      <c r="AR49" s="5">
        <f t="shared" si="67"/>
        <v>0</v>
      </c>
      <c r="AS49" s="4">
        <f t="shared" si="68"/>
        <v>6</v>
      </c>
      <c r="AT49" s="2">
        <f t="shared" si="69"/>
        <v>0</v>
      </c>
      <c r="AW49" s="3">
        <f t="shared" si="70"/>
        <v>0</v>
      </c>
      <c r="AX49" s="2">
        <f t="shared" si="71"/>
        <v>-1</v>
      </c>
      <c r="AY49" s="1">
        <f t="shared" si="72"/>
        <v>0</v>
      </c>
      <c r="AZ49" s="1">
        <f t="shared" si="73"/>
        <v>0</v>
      </c>
      <c r="BA49" s="1">
        <f t="shared" si="74"/>
        <v>0</v>
      </c>
      <c r="BB49" s="1">
        <f t="shared" si="75"/>
        <v>0</v>
      </c>
      <c r="BC49" s="1">
        <f t="shared" si="76"/>
        <v>0</v>
      </c>
      <c r="BD49" s="1">
        <f t="shared" si="77"/>
        <v>0</v>
      </c>
      <c r="BE49" s="1">
        <f t="shared" si="78"/>
        <v>0</v>
      </c>
      <c r="BF49" s="1">
        <f t="shared" si="79"/>
        <v>0</v>
      </c>
      <c r="BG49" s="1">
        <f t="shared" si="80"/>
        <v>0</v>
      </c>
      <c r="BH49" s="1">
        <f t="shared" si="81"/>
        <v>0</v>
      </c>
      <c r="BI49" s="1">
        <f t="shared" si="82"/>
        <v>0</v>
      </c>
      <c r="BJ49" s="1">
        <f t="shared" si="83"/>
        <v>0</v>
      </c>
      <c r="BK49" s="1">
        <f t="shared" si="84"/>
        <v>0</v>
      </c>
      <c r="BL49" s="1">
        <f t="shared" si="85"/>
        <v>0</v>
      </c>
      <c r="BM49" s="1">
        <f t="shared" si="86"/>
        <v>0</v>
      </c>
      <c r="BN49" s="1">
        <f t="shared" si="87"/>
        <v>0</v>
      </c>
      <c r="BO49" s="1">
        <f t="shared" si="88"/>
        <v>0</v>
      </c>
      <c r="BP49" s="1">
        <f t="shared" si="89"/>
        <v>0</v>
      </c>
      <c r="BQ49" s="1">
        <f t="shared" si="90"/>
        <v>0</v>
      </c>
      <c r="BR49" s="1">
        <f t="shared" si="91"/>
        <v>0</v>
      </c>
      <c r="BS49" s="1">
        <f t="shared" si="92"/>
        <v>0</v>
      </c>
      <c r="BT49" s="1">
        <f t="shared" si="93"/>
        <v>0</v>
      </c>
      <c r="BU49" s="1">
        <f t="shared" si="94"/>
        <v>0</v>
      </c>
      <c r="BV49" s="1">
        <f t="shared" si="95"/>
        <v>0</v>
      </c>
      <c r="BW49" s="1">
        <f t="shared" si="96"/>
        <v>0</v>
      </c>
      <c r="BX49" s="1">
        <f t="shared" si="97"/>
        <v>0</v>
      </c>
      <c r="BY49" s="1">
        <f t="shared" si="98"/>
        <v>0</v>
      </c>
      <c r="BZ49" s="1">
        <f t="shared" si="99"/>
        <v>0</v>
      </c>
      <c r="CA49" s="1">
        <f t="shared" si="100"/>
        <v>0</v>
      </c>
      <c r="CB49" s="1">
        <f t="shared" si="101"/>
        <v>0</v>
      </c>
      <c r="CC49" s="1">
        <f t="shared" si="102"/>
        <v>0</v>
      </c>
      <c r="CD49" s="1">
        <f t="shared" si="103"/>
        <v>0</v>
      </c>
      <c r="CE49" s="1">
        <f t="shared" si="104"/>
        <v>0</v>
      </c>
      <c r="CF49" s="1">
        <f t="shared" si="105"/>
        <v>0</v>
      </c>
      <c r="CG49" s="1">
        <f t="shared" si="106"/>
        <v>0</v>
      </c>
      <c r="CH49" s="1">
        <f t="shared" si="107"/>
        <v>0</v>
      </c>
      <c r="CL49" s="1">
        <f t="shared" si="108"/>
        <v>0</v>
      </c>
      <c r="CM49" s="1">
        <f t="shared" si="109"/>
        <v>0</v>
      </c>
      <c r="CN49" s="1">
        <f t="shared" si="110"/>
        <v>0</v>
      </c>
      <c r="CO49" s="1">
        <f t="shared" si="111"/>
        <v>0</v>
      </c>
      <c r="CP49" s="1">
        <f t="shared" si="112"/>
        <v>0</v>
      </c>
      <c r="CQ49" s="1">
        <f t="shared" si="113"/>
        <v>0</v>
      </c>
      <c r="CR49" s="1">
        <f t="shared" si="114"/>
        <v>0</v>
      </c>
      <c r="CS49" s="1">
        <f t="shared" si="115"/>
        <v>0</v>
      </c>
      <c r="CT49" s="1">
        <f t="shared" si="116"/>
        <v>0</v>
      </c>
      <c r="CU49" s="1">
        <f t="shared" si="117"/>
        <v>0</v>
      </c>
      <c r="CV49" s="1">
        <f t="shared" si="118"/>
        <v>0</v>
      </c>
      <c r="CW49" s="1">
        <f t="shared" si="119"/>
        <v>0</v>
      </c>
      <c r="CY49" s="1">
        <f t="shared" si="120"/>
        <v>1</v>
      </c>
      <c r="CZ49" s="1">
        <f t="shared" si="121"/>
        <v>1</v>
      </c>
      <c r="DA49" s="1">
        <f t="shared" si="122"/>
        <v>1</v>
      </c>
      <c r="DB49" s="1">
        <f t="shared" si="123"/>
        <v>1</v>
      </c>
      <c r="DC49" s="1">
        <f t="shared" si="124"/>
        <v>1</v>
      </c>
      <c r="DD49" s="1">
        <f t="shared" si="125"/>
        <v>1</v>
      </c>
      <c r="DE49" s="1">
        <f t="shared" si="126"/>
        <v>1</v>
      </c>
      <c r="DF49" s="1">
        <f t="shared" si="127"/>
        <v>1</v>
      </c>
      <c r="DG49" s="1">
        <f t="shared" si="128"/>
        <v>1</v>
      </c>
      <c r="DH49" s="1">
        <f t="shared" si="129"/>
        <v>1</v>
      </c>
      <c r="DI49" s="1">
        <f t="shared" si="130"/>
        <v>1</v>
      </c>
      <c r="DJ49" s="1">
        <f t="shared" si="131"/>
        <v>1</v>
      </c>
      <c r="DK49" s="1">
        <f t="shared" si="132"/>
        <v>1</v>
      </c>
    </row>
    <row r="50" spans="1:115">
      <c r="A50" s="10"/>
      <c r="B50" s="10"/>
      <c r="C50" s="10"/>
      <c r="D50" s="6"/>
      <c r="E50" s="9"/>
      <c r="F50" s="8"/>
      <c r="G50" s="7"/>
      <c r="H50" s="8"/>
      <c r="I50" s="8"/>
      <c r="J50" s="7"/>
      <c r="K50" s="8"/>
      <c r="L50" s="8"/>
      <c r="M50" s="7"/>
      <c r="N50" s="8"/>
      <c r="O50" s="8"/>
      <c r="P50" s="7"/>
      <c r="Q50" s="8"/>
      <c r="R50" s="8"/>
      <c r="S50" s="7"/>
      <c r="T50" s="8"/>
      <c r="U50" s="8"/>
      <c r="V50" s="7"/>
      <c r="W50" s="8"/>
      <c r="X50" s="8"/>
      <c r="Y50" s="7"/>
      <c r="Z50" s="8"/>
      <c r="AA50" s="8"/>
      <c r="AB50" s="7"/>
      <c r="AC50" s="8"/>
      <c r="AD50" s="8"/>
      <c r="AE50" s="7"/>
      <c r="AF50" s="8"/>
      <c r="AG50" s="8"/>
      <c r="AH50" s="7"/>
      <c r="AI50" s="8"/>
      <c r="AJ50" s="8"/>
      <c r="AK50" s="7"/>
      <c r="AL50" s="8"/>
      <c r="AM50" s="8"/>
      <c r="AN50" s="7"/>
      <c r="AO50" s="6"/>
      <c r="AP50" s="6"/>
      <c r="AQ50" s="5">
        <f>IF(ISNA(HLOOKUP("o",$AY50:$CH$59,60-ROW(),0)),0,HLOOKUP("o",$AY50:$CH$59,60-ROW(),0))</f>
        <v>0</v>
      </c>
      <c r="AR50" s="5">
        <f t="shared" si="67"/>
        <v>0</v>
      </c>
      <c r="AS50" s="4">
        <f t="shared" si="68"/>
        <v>6</v>
      </c>
      <c r="AT50" s="2">
        <f t="shared" si="69"/>
        <v>0</v>
      </c>
      <c r="AW50" s="3">
        <f t="shared" si="70"/>
        <v>0</v>
      </c>
      <c r="AX50" s="2">
        <f t="shared" si="71"/>
        <v>-1</v>
      </c>
      <c r="AY50" s="1">
        <f t="shared" si="72"/>
        <v>0</v>
      </c>
      <c r="AZ50" s="1">
        <f t="shared" si="73"/>
        <v>0</v>
      </c>
      <c r="BA50" s="1">
        <f t="shared" si="74"/>
        <v>0</v>
      </c>
      <c r="BB50" s="1">
        <f t="shared" si="75"/>
        <v>0</v>
      </c>
      <c r="BC50" s="1">
        <f t="shared" si="76"/>
        <v>0</v>
      </c>
      <c r="BD50" s="1">
        <f t="shared" si="77"/>
        <v>0</v>
      </c>
      <c r="BE50" s="1">
        <f t="shared" si="78"/>
        <v>0</v>
      </c>
      <c r="BF50" s="1">
        <f t="shared" si="79"/>
        <v>0</v>
      </c>
      <c r="BG50" s="1">
        <f t="shared" si="80"/>
        <v>0</v>
      </c>
      <c r="BH50" s="1">
        <f t="shared" si="81"/>
        <v>0</v>
      </c>
      <c r="BI50" s="1">
        <f t="shared" si="82"/>
        <v>0</v>
      </c>
      <c r="BJ50" s="1">
        <f t="shared" si="83"/>
        <v>0</v>
      </c>
      <c r="BK50" s="1">
        <f t="shared" si="84"/>
        <v>0</v>
      </c>
      <c r="BL50" s="1">
        <f t="shared" si="85"/>
        <v>0</v>
      </c>
      <c r="BM50" s="1">
        <f t="shared" si="86"/>
        <v>0</v>
      </c>
      <c r="BN50" s="1">
        <f t="shared" si="87"/>
        <v>0</v>
      </c>
      <c r="BO50" s="1">
        <f t="shared" si="88"/>
        <v>0</v>
      </c>
      <c r="BP50" s="1">
        <f t="shared" si="89"/>
        <v>0</v>
      </c>
      <c r="BQ50" s="1">
        <f t="shared" si="90"/>
        <v>0</v>
      </c>
      <c r="BR50" s="1">
        <f t="shared" si="91"/>
        <v>0</v>
      </c>
      <c r="BS50" s="1">
        <f t="shared" si="92"/>
        <v>0</v>
      </c>
      <c r="BT50" s="1">
        <f t="shared" si="93"/>
        <v>0</v>
      </c>
      <c r="BU50" s="1">
        <f t="shared" si="94"/>
        <v>0</v>
      </c>
      <c r="BV50" s="1">
        <f t="shared" si="95"/>
        <v>0</v>
      </c>
      <c r="BW50" s="1">
        <f t="shared" si="96"/>
        <v>0</v>
      </c>
      <c r="BX50" s="1">
        <f t="shared" si="97"/>
        <v>0</v>
      </c>
      <c r="BY50" s="1">
        <f t="shared" si="98"/>
        <v>0</v>
      </c>
      <c r="BZ50" s="1">
        <f t="shared" si="99"/>
        <v>0</v>
      </c>
      <c r="CA50" s="1">
        <f t="shared" si="100"/>
        <v>0</v>
      </c>
      <c r="CB50" s="1">
        <f t="shared" si="101"/>
        <v>0</v>
      </c>
      <c r="CC50" s="1">
        <f t="shared" si="102"/>
        <v>0</v>
      </c>
      <c r="CD50" s="1">
        <f t="shared" si="103"/>
        <v>0</v>
      </c>
      <c r="CE50" s="1">
        <f t="shared" si="104"/>
        <v>0</v>
      </c>
      <c r="CF50" s="1">
        <f t="shared" si="105"/>
        <v>0</v>
      </c>
      <c r="CG50" s="1">
        <f t="shared" si="106"/>
        <v>0</v>
      </c>
      <c r="CH50" s="1">
        <f t="shared" si="107"/>
        <v>0</v>
      </c>
      <c r="CL50" s="1">
        <f t="shared" si="108"/>
        <v>0</v>
      </c>
      <c r="CM50" s="1">
        <f t="shared" si="109"/>
        <v>0</v>
      </c>
      <c r="CN50" s="1">
        <f t="shared" si="110"/>
        <v>0</v>
      </c>
      <c r="CO50" s="1">
        <f t="shared" si="111"/>
        <v>0</v>
      </c>
      <c r="CP50" s="1">
        <f t="shared" si="112"/>
        <v>0</v>
      </c>
      <c r="CQ50" s="1">
        <f t="shared" si="113"/>
        <v>0</v>
      </c>
      <c r="CR50" s="1">
        <f t="shared" si="114"/>
        <v>0</v>
      </c>
      <c r="CS50" s="1">
        <f t="shared" si="115"/>
        <v>0</v>
      </c>
      <c r="CT50" s="1">
        <f t="shared" si="116"/>
        <v>0</v>
      </c>
      <c r="CU50" s="1">
        <f t="shared" si="117"/>
        <v>0</v>
      </c>
      <c r="CV50" s="1">
        <f t="shared" si="118"/>
        <v>0</v>
      </c>
      <c r="CW50" s="1">
        <f t="shared" si="119"/>
        <v>0</v>
      </c>
      <c r="CY50" s="1">
        <f t="shared" si="120"/>
        <v>1</v>
      </c>
      <c r="CZ50" s="1">
        <f t="shared" si="121"/>
        <v>1</v>
      </c>
      <c r="DA50" s="1">
        <f t="shared" si="122"/>
        <v>1</v>
      </c>
      <c r="DB50" s="1">
        <f t="shared" si="123"/>
        <v>1</v>
      </c>
      <c r="DC50" s="1">
        <f t="shared" si="124"/>
        <v>1</v>
      </c>
      <c r="DD50" s="1">
        <f t="shared" si="125"/>
        <v>1</v>
      </c>
      <c r="DE50" s="1">
        <f t="shared" si="126"/>
        <v>1</v>
      </c>
      <c r="DF50" s="1">
        <f t="shared" si="127"/>
        <v>1</v>
      </c>
      <c r="DG50" s="1">
        <f t="shared" si="128"/>
        <v>1</v>
      </c>
      <c r="DH50" s="1">
        <f t="shared" si="129"/>
        <v>1</v>
      </c>
      <c r="DI50" s="1">
        <f t="shared" si="130"/>
        <v>1</v>
      </c>
      <c r="DJ50" s="1">
        <f t="shared" si="131"/>
        <v>1</v>
      </c>
      <c r="DK50" s="1">
        <f t="shared" si="132"/>
        <v>1</v>
      </c>
    </row>
    <row r="51" spans="1:115">
      <c r="A51" s="10"/>
      <c r="B51" s="10"/>
      <c r="C51" s="10"/>
      <c r="D51" s="6"/>
      <c r="E51" s="9"/>
      <c r="F51" s="8"/>
      <c r="G51" s="7"/>
      <c r="H51" s="8"/>
      <c r="I51" s="8"/>
      <c r="J51" s="7"/>
      <c r="K51" s="8"/>
      <c r="L51" s="8"/>
      <c r="M51" s="7"/>
      <c r="N51" s="8"/>
      <c r="O51" s="8"/>
      <c r="P51" s="7"/>
      <c r="Q51" s="8"/>
      <c r="R51" s="8"/>
      <c r="S51" s="7"/>
      <c r="T51" s="8"/>
      <c r="U51" s="8"/>
      <c r="V51" s="7"/>
      <c r="W51" s="8"/>
      <c r="X51" s="8"/>
      <c r="Y51" s="7"/>
      <c r="Z51" s="8"/>
      <c r="AA51" s="8"/>
      <c r="AB51" s="7"/>
      <c r="AC51" s="8"/>
      <c r="AD51" s="8"/>
      <c r="AE51" s="7"/>
      <c r="AF51" s="8"/>
      <c r="AG51" s="8"/>
      <c r="AH51" s="7"/>
      <c r="AI51" s="8"/>
      <c r="AJ51" s="8"/>
      <c r="AK51" s="7"/>
      <c r="AL51" s="8"/>
      <c r="AM51" s="8"/>
      <c r="AN51" s="7"/>
      <c r="AO51" s="6"/>
      <c r="AP51" s="6"/>
      <c r="AQ51" s="5">
        <f>IF(ISNA(HLOOKUP("o",$AY51:$CH$59,60-ROW(),0)),0,HLOOKUP("o",$AY51:$CH$59,60-ROW(),0))</f>
        <v>0</v>
      </c>
      <c r="AR51" s="5">
        <f t="shared" si="67"/>
        <v>0</v>
      </c>
      <c r="AS51" s="4">
        <f t="shared" si="68"/>
        <v>6</v>
      </c>
      <c r="AT51" s="2">
        <f t="shared" si="69"/>
        <v>0</v>
      </c>
      <c r="AW51" s="3">
        <f t="shared" si="70"/>
        <v>0</v>
      </c>
      <c r="AX51" s="2">
        <f t="shared" si="71"/>
        <v>-1</v>
      </c>
      <c r="AY51" s="1">
        <f t="shared" si="72"/>
        <v>0</v>
      </c>
      <c r="AZ51" s="1">
        <f t="shared" si="73"/>
        <v>0</v>
      </c>
      <c r="BA51" s="1">
        <f t="shared" si="74"/>
        <v>0</v>
      </c>
      <c r="BB51" s="1">
        <f t="shared" si="75"/>
        <v>0</v>
      </c>
      <c r="BC51" s="1">
        <f t="shared" si="76"/>
        <v>0</v>
      </c>
      <c r="BD51" s="1">
        <f t="shared" si="77"/>
        <v>0</v>
      </c>
      <c r="BE51" s="1">
        <f t="shared" si="78"/>
        <v>0</v>
      </c>
      <c r="BF51" s="1">
        <f t="shared" si="79"/>
        <v>0</v>
      </c>
      <c r="BG51" s="1">
        <f t="shared" si="80"/>
        <v>0</v>
      </c>
      <c r="BH51" s="1">
        <f t="shared" si="81"/>
        <v>0</v>
      </c>
      <c r="BI51" s="1">
        <f t="shared" si="82"/>
        <v>0</v>
      </c>
      <c r="BJ51" s="1">
        <f t="shared" si="83"/>
        <v>0</v>
      </c>
      <c r="BK51" s="1">
        <f t="shared" si="84"/>
        <v>0</v>
      </c>
      <c r="BL51" s="1">
        <f t="shared" si="85"/>
        <v>0</v>
      </c>
      <c r="BM51" s="1">
        <f t="shared" si="86"/>
        <v>0</v>
      </c>
      <c r="BN51" s="1">
        <f t="shared" si="87"/>
        <v>0</v>
      </c>
      <c r="BO51" s="1">
        <f t="shared" si="88"/>
        <v>0</v>
      </c>
      <c r="BP51" s="1">
        <f t="shared" si="89"/>
        <v>0</v>
      </c>
      <c r="BQ51" s="1">
        <f t="shared" si="90"/>
        <v>0</v>
      </c>
      <c r="BR51" s="1">
        <f t="shared" si="91"/>
        <v>0</v>
      </c>
      <c r="BS51" s="1">
        <f t="shared" si="92"/>
        <v>0</v>
      </c>
      <c r="BT51" s="1">
        <f t="shared" si="93"/>
        <v>0</v>
      </c>
      <c r="BU51" s="1">
        <f t="shared" si="94"/>
        <v>0</v>
      </c>
      <c r="BV51" s="1">
        <f t="shared" si="95"/>
        <v>0</v>
      </c>
      <c r="BW51" s="1">
        <f t="shared" si="96"/>
        <v>0</v>
      </c>
      <c r="BX51" s="1">
        <f t="shared" si="97"/>
        <v>0</v>
      </c>
      <c r="BY51" s="1">
        <f t="shared" si="98"/>
        <v>0</v>
      </c>
      <c r="BZ51" s="1">
        <f t="shared" si="99"/>
        <v>0</v>
      </c>
      <c r="CA51" s="1">
        <f t="shared" si="100"/>
        <v>0</v>
      </c>
      <c r="CB51" s="1">
        <f t="shared" si="101"/>
        <v>0</v>
      </c>
      <c r="CC51" s="1">
        <f t="shared" si="102"/>
        <v>0</v>
      </c>
      <c r="CD51" s="1">
        <f t="shared" si="103"/>
        <v>0</v>
      </c>
      <c r="CE51" s="1">
        <f t="shared" si="104"/>
        <v>0</v>
      </c>
      <c r="CF51" s="1">
        <f t="shared" si="105"/>
        <v>0</v>
      </c>
      <c r="CG51" s="1">
        <f t="shared" si="106"/>
        <v>0</v>
      </c>
      <c r="CH51" s="1">
        <f t="shared" si="107"/>
        <v>0</v>
      </c>
      <c r="CL51" s="1">
        <f t="shared" si="108"/>
        <v>0</v>
      </c>
      <c r="CM51" s="1">
        <f t="shared" si="109"/>
        <v>0</v>
      </c>
      <c r="CN51" s="1">
        <f t="shared" si="110"/>
        <v>0</v>
      </c>
      <c r="CO51" s="1">
        <f t="shared" si="111"/>
        <v>0</v>
      </c>
      <c r="CP51" s="1">
        <f t="shared" si="112"/>
        <v>0</v>
      </c>
      <c r="CQ51" s="1">
        <f t="shared" si="113"/>
        <v>0</v>
      </c>
      <c r="CR51" s="1">
        <f t="shared" si="114"/>
        <v>0</v>
      </c>
      <c r="CS51" s="1">
        <f t="shared" si="115"/>
        <v>0</v>
      </c>
      <c r="CT51" s="1">
        <f t="shared" si="116"/>
        <v>0</v>
      </c>
      <c r="CU51" s="1">
        <f t="shared" si="117"/>
        <v>0</v>
      </c>
      <c r="CV51" s="1">
        <f t="shared" si="118"/>
        <v>0</v>
      </c>
      <c r="CW51" s="1">
        <f t="shared" si="119"/>
        <v>0</v>
      </c>
      <c r="CY51" s="1">
        <f t="shared" si="120"/>
        <v>1</v>
      </c>
      <c r="CZ51" s="1">
        <f t="shared" si="121"/>
        <v>1</v>
      </c>
      <c r="DA51" s="1">
        <f t="shared" si="122"/>
        <v>1</v>
      </c>
      <c r="DB51" s="1">
        <f t="shared" si="123"/>
        <v>1</v>
      </c>
      <c r="DC51" s="1">
        <f t="shared" si="124"/>
        <v>1</v>
      </c>
      <c r="DD51" s="1">
        <f t="shared" si="125"/>
        <v>1</v>
      </c>
      <c r="DE51" s="1">
        <f t="shared" si="126"/>
        <v>1</v>
      </c>
      <c r="DF51" s="1">
        <f t="shared" si="127"/>
        <v>1</v>
      </c>
      <c r="DG51" s="1">
        <f t="shared" si="128"/>
        <v>1</v>
      </c>
      <c r="DH51" s="1">
        <f t="shared" si="129"/>
        <v>1</v>
      </c>
      <c r="DI51" s="1">
        <f t="shared" si="130"/>
        <v>1</v>
      </c>
      <c r="DJ51" s="1">
        <f t="shared" si="131"/>
        <v>1</v>
      </c>
      <c r="DK51" s="1">
        <f t="shared" si="132"/>
        <v>1</v>
      </c>
    </row>
    <row r="52" spans="1:115">
      <c r="A52" s="10"/>
      <c r="B52" s="10"/>
      <c r="C52" s="10"/>
      <c r="D52" s="6"/>
      <c r="E52" s="9"/>
      <c r="F52" s="8"/>
      <c r="G52" s="7"/>
      <c r="H52" s="8"/>
      <c r="I52" s="8"/>
      <c r="J52" s="7"/>
      <c r="K52" s="8"/>
      <c r="L52" s="8"/>
      <c r="M52" s="7"/>
      <c r="N52" s="8"/>
      <c r="O52" s="8"/>
      <c r="P52" s="7"/>
      <c r="Q52" s="8"/>
      <c r="R52" s="8"/>
      <c r="S52" s="7"/>
      <c r="T52" s="8"/>
      <c r="U52" s="8"/>
      <c r="V52" s="7"/>
      <c r="W52" s="8"/>
      <c r="X52" s="8"/>
      <c r="Y52" s="7"/>
      <c r="Z52" s="8"/>
      <c r="AA52" s="8"/>
      <c r="AB52" s="7"/>
      <c r="AC52" s="8"/>
      <c r="AD52" s="8"/>
      <c r="AE52" s="7"/>
      <c r="AF52" s="8"/>
      <c r="AG52" s="8"/>
      <c r="AH52" s="7"/>
      <c r="AI52" s="8"/>
      <c r="AJ52" s="8"/>
      <c r="AK52" s="7"/>
      <c r="AL52" s="8"/>
      <c r="AM52" s="8"/>
      <c r="AN52" s="7"/>
      <c r="AO52" s="6"/>
      <c r="AP52" s="6"/>
      <c r="AQ52" s="5">
        <f>IF(ISNA(HLOOKUP("o",$AY52:$CH$59,60-ROW(),0)),0,HLOOKUP("o",$AY52:$CH$59,60-ROW(),0))</f>
        <v>0</v>
      </c>
      <c r="AR52" s="5">
        <f t="shared" si="67"/>
        <v>0</v>
      </c>
      <c r="AS52" s="4">
        <f t="shared" si="68"/>
        <v>6</v>
      </c>
      <c r="AT52" s="2">
        <f t="shared" si="69"/>
        <v>0</v>
      </c>
      <c r="AW52" s="3">
        <f t="shared" si="70"/>
        <v>0</v>
      </c>
      <c r="AX52" s="2">
        <f t="shared" si="71"/>
        <v>-1</v>
      </c>
      <c r="AY52" s="1">
        <f t="shared" si="72"/>
        <v>0</v>
      </c>
      <c r="AZ52" s="1">
        <f t="shared" si="73"/>
        <v>0</v>
      </c>
      <c r="BA52" s="1">
        <f t="shared" si="74"/>
        <v>0</v>
      </c>
      <c r="BB52" s="1">
        <f t="shared" si="75"/>
        <v>0</v>
      </c>
      <c r="BC52" s="1">
        <f t="shared" si="76"/>
        <v>0</v>
      </c>
      <c r="BD52" s="1">
        <f t="shared" si="77"/>
        <v>0</v>
      </c>
      <c r="BE52" s="1">
        <f t="shared" si="78"/>
        <v>0</v>
      </c>
      <c r="BF52" s="1">
        <f t="shared" si="79"/>
        <v>0</v>
      </c>
      <c r="BG52" s="1">
        <f t="shared" si="80"/>
        <v>0</v>
      </c>
      <c r="BH52" s="1">
        <f t="shared" si="81"/>
        <v>0</v>
      </c>
      <c r="BI52" s="1">
        <f t="shared" si="82"/>
        <v>0</v>
      </c>
      <c r="BJ52" s="1">
        <f t="shared" si="83"/>
        <v>0</v>
      </c>
      <c r="BK52" s="1">
        <f t="shared" si="84"/>
        <v>0</v>
      </c>
      <c r="BL52" s="1">
        <f t="shared" si="85"/>
        <v>0</v>
      </c>
      <c r="BM52" s="1">
        <f t="shared" si="86"/>
        <v>0</v>
      </c>
      <c r="BN52" s="1">
        <f t="shared" si="87"/>
        <v>0</v>
      </c>
      <c r="BO52" s="1">
        <f t="shared" si="88"/>
        <v>0</v>
      </c>
      <c r="BP52" s="1">
        <f t="shared" si="89"/>
        <v>0</v>
      </c>
      <c r="BQ52" s="1">
        <f t="shared" si="90"/>
        <v>0</v>
      </c>
      <c r="BR52" s="1">
        <f t="shared" si="91"/>
        <v>0</v>
      </c>
      <c r="BS52" s="1">
        <f t="shared" si="92"/>
        <v>0</v>
      </c>
      <c r="BT52" s="1">
        <f t="shared" si="93"/>
        <v>0</v>
      </c>
      <c r="BU52" s="1">
        <f t="shared" si="94"/>
        <v>0</v>
      </c>
      <c r="BV52" s="1">
        <f t="shared" si="95"/>
        <v>0</v>
      </c>
      <c r="BW52" s="1">
        <f t="shared" si="96"/>
        <v>0</v>
      </c>
      <c r="BX52" s="1">
        <f t="shared" si="97"/>
        <v>0</v>
      </c>
      <c r="BY52" s="1">
        <f t="shared" si="98"/>
        <v>0</v>
      </c>
      <c r="BZ52" s="1">
        <f t="shared" si="99"/>
        <v>0</v>
      </c>
      <c r="CA52" s="1">
        <f t="shared" si="100"/>
        <v>0</v>
      </c>
      <c r="CB52" s="1">
        <f t="shared" si="101"/>
        <v>0</v>
      </c>
      <c r="CC52" s="1">
        <f t="shared" si="102"/>
        <v>0</v>
      </c>
      <c r="CD52" s="1">
        <f t="shared" si="103"/>
        <v>0</v>
      </c>
      <c r="CE52" s="1">
        <f t="shared" si="104"/>
        <v>0</v>
      </c>
      <c r="CF52" s="1">
        <f t="shared" si="105"/>
        <v>0</v>
      </c>
      <c r="CG52" s="1">
        <f t="shared" si="106"/>
        <v>0</v>
      </c>
      <c r="CH52" s="1">
        <f t="shared" si="107"/>
        <v>0</v>
      </c>
      <c r="CL52" s="1">
        <f t="shared" si="108"/>
        <v>0</v>
      </c>
      <c r="CM52" s="1">
        <f t="shared" si="109"/>
        <v>0</v>
      </c>
      <c r="CN52" s="1">
        <f t="shared" si="110"/>
        <v>0</v>
      </c>
      <c r="CO52" s="1">
        <f t="shared" si="111"/>
        <v>0</v>
      </c>
      <c r="CP52" s="1">
        <f t="shared" si="112"/>
        <v>0</v>
      </c>
      <c r="CQ52" s="1">
        <f t="shared" si="113"/>
        <v>0</v>
      </c>
      <c r="CR52" s="1">
        <f t="shared" si="114"/>
        <v>0</v>
      </c>
      <c r="CS52" s="1">
        <f t="shared" si="115"/>
        <v>0</v>
      </c>
      <c r="CT52" s="1">
        <f t="shared" si="116"/>
        <v>0</v>
      </c>
      <c r="CU52" s="1">
        <f t="shared" si="117"/>
        <v>0</v>
      </c>
      <c r="CV52" s="1">
        <f t="shared" si="118"/>
        <v>0</v>
      </c>
      <c r="CW52" s="1">
        <f t="shared" si="119"/>
        <v>0</v>
      </c>
      <c r="CY52" s="1">
        <f t="shared" si="120"/>
        <v>1</v>
      </c>
      <c r="CZ52" s="1">
        <f t="shared" si="121"/>
        <v>1</v>
      </c>
      <c r="DA52" s="1">
        <f t="shared" si="122"/>
        <v>1</v>
      </c>
      <c r="DB52" s="1">
        <f t="shared" si="123"/>
        <v>1</v>
      </c>
      <c r="DC52" s="1">
        <f t="shared" si="124"/>
        <v>1</v>
      </c>
      <c r="DD52" s="1">
        <f t="shared" si="125"/>
        <v>1</v>
      </c>
      <c r="DE52" s="1">
        <f t="shared" si="126"/>
        <v>1</v>
      </c>
      <c r="DF52" s="1">
        <f t="shared" si="127"/>
        <v>1</v>
      </c>
      <c r="DG52" s="1">
        <f t="shared" si="128"/>
        <v>1</v>
      </c>
      <c r="DH52" s="1">
        <f t="shared" si="129"/>
        <v>1</v>
      </c>
      <c r="DI52" s="1">
        <f t="shared" si="130"/>
        <v>1</v>
      </c>
      <c r="DJ52" s="1">
        <f t="shared" si="131"/>
        <v>1</v>
      </c>
      <c r="DK52" s="1">
        <f t="shared" si="132"/>
        <v>1</v>
      </c>
    </row>
    <row r="53" spans="1:115">
      <c r="A53" s="10"/>
      <c r="B53" s="10"/>
      <c r="C53" s="10"/>
      <c r="D53" s="6"/>
      <c r="E53" s="9"/>
      <c r="F53" s="8"/>
      <c r="G53" s="7"/>
      <c r="H53" s="8"/>
      <c r="I53" s="8"/>
      <c r="J53" s="7"/>
      <c r="K53" s="8"/>
      <c r="L53" s="8"/>
      <c r="M53" s="7"/>
      <c r="N53" s="8"/>
      <c r="O53" s="8"/>
      <c r="P53" s="7"/>
      <c r="Q53" s="8"/>
      <c r="R53" s="8"/>
      <c r="S53" s="7"/>
      <c r="T53" s="8"/>
      <c r="U53" s="8"/>
      <c r="V53" s="7"/>
      <c r="W53" s="8"/>
      <c r="X53" s="8"/>
      <c r="Y53" s="7"/>
      <c r="Z53" s="8"/>
      <c r="AA53" s="8"/>
      <c r="AB53" s="7"/>
      <c r="AC53" s="8"/>
      <c r="AD53" s="8"/>
      <c r="AE53" s="7"/>
      <c r="AF53" s="8"/>
      <c r="AG53" s="8"/>
      <c r="AH53" s="7"/>
      <c r="AI53" s="8"/>
      <c r="AJ53" s="8"/>
      <c r="AK53" s="7"/>
      <c r="AL53" s="8"/>
      <c r="AM53" s="8"/>
      <c r="AN53" s="7"/>
      <c r="AO53" s="6"/>
      <c r="AP53" s="6"/>
      <c r="AQ53" s="5">
        <f>IF(ISNA(HLOOKUP("o",$AY53:$CH$59,60-ROW(),0)),0,HLOOKUP("o",$AY53:$CH$59,60-ROW(),0))</f>
        <v>0</v>
      </c>
      <c r="AR53" s="5">
        <f t="shared" si="67"/>
        <v>0</v>
      </c>
      <c r="AS53" s="4">
        <f t="shared" si="68"/>
        <v>6</v>
      </c>
      <c r="AT53" s="2">
        <f t="shared" si="69"/>
        <v>0</v>
      </c>
      <c r="AW53" s="3">
        <f t="shared" si="70"/>
        <v>0</v>
      </c>
      <c r="AX53" s="2">
        <f t="shared" si="71"/>
        <v>-1</v>
      </c>
      <c r="AY53" s="1">
        <f t="shared" si="72"/>
        <v>0</v>
      </c>
      <c r="AZ53" s="1">
        <f t="shared" si="73"/>
        <v>0</v>
      </c>
      <c r="BA53" s="1">
        <f t="shared" si="74"/>
        <v>0</v>
      </c>
      <c r="BB53" s="1">
        <f t="shared" si="75"/>
        <v>0</v>
      </c>
      <c r="BC53" s="1">
        <f t="shared" si="76"/>
        <v>0</v>
      </c>
      <c r="BD53" s="1">
        <f t="shared" si="77"/>
        <v>0</v>
      </c>
      <c r="BE53" s="1">
        <f t="shared" si="78"/>
        <v>0</v>
      </c>
      <c r="BF53" s="1">
        <f t="shared" si="79"/>
        <v>0</v>
      </c>
      <c r="BG53" s="1">
        <f t="shared" si="80"/>
        <v>0</v>
      </c>
      <c r="BH53" s="1">
        <f t="shared" si="81"/>
        <v>0</v>
      </c>
      <c r="BI53" s="1">
        <f t="shared" si="82"/>
        <v>0</v>
      </c>
      <c r="BJ53" s="1">
        <f t="shared" si="83"/>
        <v>0</v>
      </c>
      <c r="BK53" s="1">
        <f t="shared" si="84"/>
        <v>0</v>
      </c>
      <c r="BL53" s="1">
        <f t="shared" si="85"/>
        <v>0</v>
      </c>
      <c r="BM53" s="1">
        <f t="shared" si="86"/>
        <v>0</v>
      </c>
      <c r="BN53" s="1">
        <f t="shared" si="87"/>
        <v>0</v>
      </c>
      <c r="BO53" s="1">
        <f t="shared" si="88"/>
        <v>0</v>
      </c>
      <c r="BP53" s="1">
        <f t="shared" si="89"/>
        <v>0</v>
      </c>
      <c r="BQ53" s="1">
        <f t="shared" si="90"/>
        <v>0</v>
      </c>
      <c r="BR53" s="1">
        <f t="shared" si="91"/>
        <v>0</v>
      </c>
      <c r="BS53" s="1">
        <f t="shared" si="92"/>
        <v>0</v>
      </c>
      <c r="BT53" s="1">
        <f t="shared" si="93"/>
        <v>0</v>
      </c>
      <c r="BU53" s="1">
        <f t="shared" si="94"/>
        <v>0</v>
      </c>
      <c r="BV53" s="1">
        <f t="shared" si="95"/>
        <v>0</v>
      </c>
      <c r="BW53" s="1">
        <f t="shared" si="96"/>
        <v>0</v>
      </c>
      <c r="BX53" s="1">
        <f t="shared" si="97"/>
        <v>0</v>
      </c>
      <c r="BY53" s="1">
        <f t="shared" si="98"/>
        <v>0</v>
      </c>
      <c r="BZ53" s="1">
        <f t="shared" si="99"/>
        <v>0</v>
      </c>
      <c r="CA53" s="1">
        <f t="shared" si="100"/>
        <v>0</v>
      </c>
      <c r="CB53" s="1">
        <f t="shared" si="101"/>
        <v>0</v>
      </c>
      <c r="CC53" s="1">
        <f t="shared" si="102"/>
        <v>0</v>
      </c>
      <c r="CD53" s="1">
        <f t="shared" si="103"/>
        <v>0</v>
      </c>
      <c r="CE53" s="1">
        <f t="shared" si="104"/>
        <v>0</v>
      </c>
      <c r="CF53" s="1">
        <f t="shared" si="105"/>
        <v>0</v>
      </c>
      <c r="CG53" s="1">
        <f t="shared" si="106"/>
        <v>0</v>
      </c>
      <c r="CH53" s="1">
        <f t="shared" si="107"/>
        <v>0</v>
      </c>
      <c r="CL53" s="1">
        <f t="shared" si="108"/>
        <v>0</v>
      </c>
      <c r="CM53" s="1">
        <f t="shared" si="109"/>
        <v>0</v>
      </c>
      <c r="CN53" s="1">
        <f t="shared" si="110"/>
        <v>0</v>
      </c>
      <c r="CO53" s="1">
        <f t="shared" si="111"/>
        <v>0</v>
      </c>
      <c r="CP53" s="1">
        <f t="shared" si="112"/>
        <v>0</v>
      </c>
      <c r="CQ53" s="1">
        <f t="shared" si="113"/>
        <v>0</v>
      </c>
      <c r="CR53" s="1">
        <f t="shared" si="114"/>
        <v>0</v>
      </c>
      <c r="CS53" s="1">
        <f t="shared" si="115"/>
        <v>0</v>
      </c>
      <c r="CT53" s="1">
        <f t="shared" si="116"/>
        <v>0</v>
      </c>
      <c r="CU53" s="1">
        <f t="shared" si="117"/>
        <v>0</v>
      </c>
      <c r="CV53" s="1">
        <f t="shared" si="118"/>
        <v>0</v>
      </c>
      <c r="CW53" s="1">
        <f t="shared" si="119"/>
        <v>0</v>
      </c>
      <c r="CY53" s="1">
        <f t="shared" si="120"/>
        <v>1</v>
      </c>
      <c r="CZ53" s="1">
        <f t="shared" si="121"/>
        <v>1</v>
      </c>
      <c r="DA53" s="1">
        <f t="shared" si="122"/>
        <v>1</v>
      </c>
      <c r="DB53" s="1">
        <f t="shared" si="123"/>
        <v>1</v>
      </c>
      <c r="DC53" s="1">
        <f t="shared" si="124"/>
        <v>1</v>
      </c>
      <c r="DD53" s="1">
        <f t="shared" si="125"/>
        <v>1</v>
      </c>
      <c r="DE53" s="1">
        <f t="shared" si="126"/>
        <v>1</v>
      </c>
      <c r="DF53" s="1">
        <f t="shared" si="127"/>
        <v>1</v>
      </c>
      <c r="DG53" s="1">
        <f t="shared" si="128"/>
        <v>1</v>
      </c>
      <c r="DH53" s="1">
        <f t="shared" si="129"/>
        <v>1</v>
      </c>
      <c r="DI53" s="1">
        <f t="shared" si="130"/>
        <v>1</v>
      </c>
      <c r="DJ53" s="1">
        <f t="shared" si="131"/>
        <v>1</v>
      </c>
      <c r="DK53" s="1">
        <f t="shared" si="132"/>
        <v>1</v>
      </c>
    </row>
    <row r="54" spans="1:115">
      <c r="A54" s="10"/>
      <c r="B54" s="10"/>
      <c r="C54" s="10"/>
      <c r="D54" s="6"/>
      <c r="E54" s="9"/>
      <c r="F54" s="8"/>
      <c r="G54" s="7"/>
      <c r="H54" s="8"/>
      <c r="I54" s="8"/>
      <c r="J54" s="7"/>
      <c r="K54" s="8"/>
      <c r="L54" s="8"/>
      <c r="M54" s="7"/>
      <c r="N54" s="8"/>
      <c r="O54" s="8"/>
      <c r="P54" s="7"/>
      <c r="Q54" s="8"/>
      <c r="R54" s="8"/>
      <c r="S54" s="7"/>
      <c r="T54" s="8"/>
      <c r="U54" s="8"/>
      <c r="V54" s="7"/>
      <c r="W54" s="8"/>
      <c r="X54" s="8"/>
      <c r="Y54" s="7"/>
      <c r="Z54" s="8"/>
      <c r="AA54" s="8"/>
      <c r="AB54" s="7"/>
      <c r="AC54" s="8"/>
      <c r="AD54" s="8"/>
      <c r="AE54" s="7"/>
      <c r="AF54" s="8"/>
      <c r="AG54" s="8"/>
      <c r="AH54" s="7"/>
      <c r="AI54" s="8"/>
      <c r="AJ54" s="8"/>
      <c r="AK54" s="7"/>
      <c r="AL54" s="8"/>
      <c r="AM54" s="8"/>
      <c r="AN54" s="7"/>
      <c r="AO54" s="6"/>
      <c r="AP54" s="6"/>
      <c r="AQ54" s="5">
        <f>IF(ISNA(HLOOKUP("o",$AY54:$CH$59,60-ROW(),0)),0,HLOOKUP("o",$AY54:$CH$59,60-ROW(),0))</f>
        <v>0</v>
      </c>
      <c r="AR54" s="5">
        <f t="shared" si="67"/>
        <v>0</v>
      </c>
      <c r="AS54" s="4">
        <f t="shared" si="68"/>
        <v>6</v>
      </c>
      <c r="AT54" s="2">
        <f t="shared" si="69"/>
        <v>0</v>
      </c>
      <c r="AW54" s="3">
        <f t="shared" si="70"/>
        <v>0</v>
      </c>
      <c r="AX54" s="2">
        <f t="shared" si="71"/>
        <v>-1</v>
      </c>
      <c r="AY54" s="1">
        <f t="shared" si="72"/>
        <v>0</v>
      </c>
      <c r="AZ54" s="1">
        <f t="shared" si="73"/>
        <v>0</v>
      </c>
      <c r="BA54" s="1">
        <f t="shared" si="74"/>
        <v>0</v>
      </c>
      <c r="BB54" s="1">
        <f t="shared" si="75"/>
        <v>0</v>
      </c>
      <c r="BC54" s="1">
        <f t="shared" si="76"/>
        <v>0</v>
      </c>
      <c r="BD54" s="1">
        <f t="shared" si="77"/>
        <v>0</v>
      </c>
      <c r="BE54" s="1">
        <f t="shared" si="78"/>
        <v>0</v>
      </c>
      <c r="BF54" s="1">
        <f t="shared" si="79"/>
        <v>0</v>
      </c>
      <c r="BG54" s="1">
        <f t="shared" si="80"/>
        <v>0</v>
      </c>
      <c r="BH54" s="1">
        <f t="shared" si="81"/>
        <v>0</v>
      </c>
      <c r="BI54" s="1">
        <f t="shared" si="82"/>
        <v>0</v>
      </c>
      <c r="BJ54" s="1">
        <f t="shared" si="83"/>
        <v>0</v>
      </c>
      <c r="BK54" s="1">
        <f t="shared" si="84"/>
        <v>0</v>
      </c>
      <c r="BL54" s="1">
        <f t="shared" si="85"/>
        <v>0</v>
      </c>
      <c r="BM54" s="1">
        <f t="shared" si="86"/>
        <v>0</v>
      </c>
      <c r="BN54" s="1">
        <f t="shared" si="87"/>
        <v>0</v>
      </c>
      <c r="BO54" s="1">
        <f t="shared" si="88"/>
        <v>0</v>
      </c>
      <c r="BP54" s="1">
        <f t="shared" si="89"/>
        <v>0</v>
      </c>
      <c r="BQ54" s="1">
        <f t="shared" si="90"/>
        <v>0</v>
      </c>
      <c r="BR54" s="1">
        <f t="shared" si="91"/>
        <v>0</v>
      </c>
      <c r="BS54" s="1">
        <f t="shared" si="92"/>
        <v>0</v>
      </c>
      <c r="BT54" s="1">
        <f t="shared" si="93"/>
        <v>0</v>
      </c>
      <c r="BU54" s="1">
        <f t="shared" si="94"/>
        <v>0</v>
      </c>
      <c r="BV54" s="1">
        <f t="shared" si="95"/>
        <v>0</v>
      </c>
      <c r="BW54" s="1">
        <f t="shared" si="96"/>
        <v>0</v>
      </c>
      <c r="BX54" s="1">
        <f t="shared" si="97"/>
        <v>0</v>
      </c>
      <c r="BY54" s="1">
        <f t="shared" si="98"/>
        <v>0</v>
      </c>
      <c r="BZ54" s="1">
        <f t="shared" si="99"/>
        <v>0</v>
      </c>
      <c r="CA54" s="1">
        <f t="shared" si="100"/>
        <v>0</v>
      </c>
      <c r="CB54" s="1">
        <f t="shared" si="101"/>
        <v>0</v>
      </c>
      <c r="CC54" s="1">
        <f t="shared" si="102"/>
        <v>0</v>
      </c>
      <c r="CD54" s="1">
        <f t="shared" si="103"/>
        <v>0</v>
      </c>
      <c r="CE54" s="1">
        <f t="shared" si="104"/>
        <v>0</v>
      </c>
      <c r="CF54" s="1">
        <f t="shared" si="105"/>
        <v>0</v>
      </c>
      <c r="CG54" s="1">
        <f t="shared" si="106"/>
        <v>0</v>
      </c>
      <c r="CH54" s="1">
        <f t="shared" si="107"/>
        <v>0</v>
      </c>
      <c r="CL54" s="1">
        <f t="shared" si="108"/>
        <v>0</v>
      </c>
      <c r="CM54" s="1">
        <f t="shared" si="109"/>
        <v>0</v>
      </c>
      <c r="CN54" s="1">
        <f t="shared" si="110"/>
        <v>0</v>
      </c>
      <c r="CO54" s="1">
        <f t="shared" si="111"/>
        <v>0</v>
      </c>
      <c r="CP54" s="1">
        <f t="shared" si="112"/>
        <v>0</v>
      </c>
      <c r="CQ54" s="1">
        <f t="shared" si="113"/>
        <v>0</v>
      </c>
      <c r="CR54" s="1">
        <f t="shared" si="114"/>
        <v>0</v>
      </c>
      <c r="CS54" s="1">
        <f t="shared" si="115"/>
        <v>0</v>
      </c>
      <c r="CT54" s="1">
        <f t="shared" si="116"/>
        <v>0</v>
      </c>
      <c r="CU54" s="1">
        <f t="shared" si="117"/>
        <v>0</v>
      </c>
      <c r="CV54" s="1">
        <f t="shared" si="118"/>
        <v>0</v>
      </c>
      <c r="CW54" s="1">
        <f t="shared" si="119"/>
        <v>0</v>
      </c>
      <c r="CY54" s="1">
        <f t="shared" si="120"/>
        <v>1</v>
      </c>
      <c r="CZ54" s="1">
        <f t="shared" si="121"/>
        <v>1</v>
      </c>
      <c r="DA54" s="1">
        <f t="shared" si="122"/>
        <v>1</v>
      </c>
      <c r="DB54" s="1">
        <f t="shared" si="123"/>
        <v>1</v>
      </c>
      <c r="DC54" s="1">
        <f t="shared" si="124"/>
        <v>1</v>
      </c>
      <c r="DD54" s="1">
        <f t="shared" si="125"/>
        <v>1</v>
      </c>
      <c r="DE54" s="1">
        <f t="shared" si="126"/>
        <v>1</v>
      </c>
      <c r="DF54" s="1">
        <f t="shared" si="127"/>
        <v>1</v>
      </c>
      <c r="DG54" s="1">
        <f t="shared" si="128"/>
        <v>1</v>
      </c>
      <c r="DH54" s="1">
        <f t="shared" si="129"/>
        <v>1</v>
      </c>
      <c r="DI54" s="1">
        <f t="shared" si="130"/>
        <v>1</v>
      </c>
      <c r="DJ54" s="1">
        <f t="shared" si="131"/>
        <v>1</v>
      </c>
      <c r="DK54" s="1">
        <f t="shared" si="132"/>
        <v>1</v>
      </c>
    </row>
    <row r="55" spans="1:115">
      <c r="A55" s="10"/>
      <c r="B55" s="10"/>
      <c r="C55" s="10"/>
      <c r="D55" s="6"/>
      <c r="E55" s="9"/>
      <c r="F55" s="8"/>
      <c r="G55" s="7"/>
      <c r="H55" s="8"/>
      <c r="I55" s="8"/>
      <c r="J55" s="7"/>
      <c r="K55" s="8"/>
      <c r="L55" s="8"/>
      <c r="M55" s="7"/>
      <c r="N55" s="8"/>
      <c r="O55" s="8"/>
      <c r="P55" s="7"/>
      <c r="Q55" s="8"/>
      <c r="R55" s="8"/>
      <c r="S55" s="7"/>
      <c r="T55" s="8"/>
      <c r="U55" s="8"/>
      <c r="V55" s="7"/>
      <c r="W55" s="8"/>
      <c r="X55" s="8"/>
      <c r="Y55" s="7"/>
      <c r="Z55" s="8"/>
      <c r="AA55" s="8"/>
      <c r="AB55" s="7"/>
      <c r="AC55" s="8"/>
      <c r="AD55" s="8"/>
      <c r="AE55" s="7"/>
      <c r="AF55" s="8"/>
      <c r="AG55" s="8"/>
      <c r="AH55" s="7"/>
      <c r="AI55" s="8"/>
      <c r="AJ55" s="8"/>
      <c r="AK55" s="7"/>
      <c r="AL55" s="8"/>
      <c r="AM55" s="8"/>
      <c r="AN55" s="7"/>
      <c r="AO55" s="6"/>
      <c r="AP55" s="6"/>
      <c r="AQ55" s="5">
        <f>IF(ISNA(HLOOKUP("o",$AY55:$CH$59,60-ROW(),0)),0,HLOOKUP("o",$AY55:$CH$59,60-ROW(),0))</f>
        <v>0</v>
      </c>
      <c r="AR55" s="5">
        <f t="shared" si="67"/>
        <v>0</v>
      </c>
      <c r="AS55" s="4">
        <f t="shared" si="68"/>
        <v>6</v>
      </c>
      <c r="AT55" s="2">
        <f t="shared" si="69"/>
        <v>0</v>
      </c>
      <c r="AW55" s="3">
        <f t="shared" si="70"/>
        <v>0</v>
      </c>
      <c r="AX55" s="2">
        <f t="shared" si="71"/>
        <v>-1</v>
      </c>
      <c r="AY55" s="1">
        <f t="shared" si="72"/>
        <v>0</v>
      </c>
      <c r="AZ55" s="1">
        <f t="shared" si="73"/>
        <v>0</v>
      </c>
      <c r="BA55" s="1">
        <f t="shared" si="74"/>
        <v>0</v>
      </c>
      <c r="BB55" s="1">
        <f t="shared" si="75"/>
        <v>0</v>
      </c>
      <c r="BC55" s="1">
        <f t="shared" si="76"/>
        <v>0</v>
      </c>
      <c r="BD55" s="1">
        <f t="shared" si="77"/>
        <v>0</v>
      </c>
      <c r="BE55" s="1">
        <f t="shared" si="78"/>
        <v>0</v>
      </c>
      <c r="BF55" s="1">
        <f t="shared" si="79"/>
        <v>0</v>
      </c>
      <c r="BG55" s="1">
        <f t="shared" si="80"/>
        <v>0</v>
      </c>
      <c r="BH55" s="1">
        <f t="shared" si="81"/>
        <v>0</v>
      </c>
      <c r="BI55" s="1">
        <f t="shared" si="82"/>
        <v>0</v>
      </c>
      <c r="BJ55" s="1">
        <f t="shared" si="83"/>
        <v>0</v>
      </c>
      <c r="BK55" s="1">
        <f t="shared" si="84"/>
        <v>0</v>
      </c>
      <c r="BL55" s="1">
        <f t="shared" si="85"/>
        <v>0</v>
      </c>
      <c r="BM55" s="1">
        <f t="shared" si="86"/>
        <v>0</v>
      </c>
      <c r="BN55" s="1">
        <f t="shared" si="87"/>
        <v>0</v>
      </c>
      <c r="BO55" s="1">
        <f t="shared" si="88"/>
        <v>0</v>
      </c>
      <c r="BP55" s="1">
        <f t="shared" si="89"/>
        <v>0</v>
      </c>
      <c r="BQ55" s="1">
        <f t="shared" si="90"/>
        <v>0</v>
      </c>
      <c r="BR55" s="1">
        <f t="shared" si="91"/>
        <v>0</v>
      </c>
      <c r="BS55" s="1">
        <f t="shared" si="92"/>
        <v>0</v>
      </c>
      <c r="BT55" s="1">
        <f t="shared" si="93"/>
        <v>0</v>
      </c>
      <c r="BU55" s="1">
        <f t="shared" si="94"/>
        <v>0</v>
      </c>
      <c r="BV55" s="1">
        <f t="shared" si="95"/>
        <v>0</v>
      </c>
      <c r="BW55" s="1">
        <f t="shared" si="96"/>
        <v>0</v>
      </c>
      <c r="BX55" s="1">
        <f t="shared" si="97"/>
        <v>0</v>
      </c>
      <c r="BY55" s="1">
        <f t="shared" si="98"/>
        <v>0</v>
      </c>
      <c r="BZ55" s="1">
        <f t="shared" si="99"/>
        <v>0</v>
      </c>
      <c r="CA55" s="1">
        <f t="shared" si="100"/>
        <v>0</v>
      </c>
      <c r="CB55" s="1">
        <f t="shared" si="101"/>
        <v>0</v>
      </c>
      <c r="CC55" s="1">
        <f t="shared" si="102"/>
        <v>0</v>
      </c>
      <c r="CD55" s="1">
        <f t="shared" si="103"/>
        <v>0</v>
      </c>
      <c r="CE55" s="1">
        <f t="shared" si="104"/>
        <v>0</v>
      </c>
      <c r="CF55" s="1">
        <f t="shared" si="105"/>
        <v>0</v>
      </c>
      <c r="CG55" s="1">
        <f t="shared" si="106"/>
        <v>0</v>
      </c>
      <c r="CH55" s="1">
        <f t="shared" si="107"/>
        <v>0</v>
      </c>
      <c r="CL55" s="1">
        <f t="shared" si="108"/>
        <v>0</v>
      </c>
      <c r="CM55" s="1">
        <f t="shared" si="109"/>
        <v>0</v>
      </c>
      <c r="CN55" s="1">
        <f t="shared" si="110"/>
        <v>0</v>
      </c>
      <c r="CO55" s="1">
        <f t="shared" si="111"/>
        <v>0</v>
      </c>
      <c r="CP55" s="1">
        <f t="shared" si="112"/>
        <v>0</v>
      </c>
      <c r="CQ55" s="1">
        <f t="shared" si="113"/>
        <v>0</v>
      </c>
      <c r="CR55" s="1">
        <f t="shared" si="114"/>
        <v>0</v>
      </c>
      <c r="CS55" s="1">
        <f t="shared" si="115"/>
        <v>0</v>
      </c>
      <c r="CT55" s="1">
        <f t="shared" si="116"/>
        <v>0</v>
      </c>
      <c r="CU55" s="1">
        <f t="shared" si="117"/>
        <v>0</v>
      </c>
      <c r="CV55" s="1">
        <f t="shared" si="118"/>
        <v>0</v>
      </c>
      <c r="CW55" s="1">
        <f t="shared" si="119"/>
        <v>0</v>
      </c>
      <c r="CY55" s="1">
        <f t="shared" si="120"/>
        <v>1</v>
      </c>
      <c r="CZ55" s="1">
        <f t="shared" si="121"/>
        <v>1</v>
      </c>
      <c r="DA55" s="1">
        <f t="shared" si="122"/>
        <v>1</v>
      </c>
      <c r="DB55" s="1">
        <f t="shared" si="123"/>
        <v>1</v>
      </c>
      <c r="DC55" s="1">
        <f t="shared" si="124"/>
        <v>1</v>
      </c>
      <c r="DD55" s="1">
        <f t="shared" si="125"/>
        <v>1</v>
      </c>
      <c r="DE55" s="1">
        <f t="shared" si="126"/>
        <v>1</v>
      </c>
      <c r="DF55" s="1">
        <f t="shared" si="127"/>
        <v>1</v>
      </c>
      <c r="DG55" s="1">
        <f t="shared" si="128"/>
        <v>1</v>
      </c>
      <c r="DH55" s="1">
        <f t="shared" si="129"/>
        <v>1</v>
      </c>
      <c r="DI55" s="1">
        <f t="shared" si="130"/>
        <v>1</v>
      </c>
      <c r="DJ55" s="1">
        <f t="shared" si="131"/>
        <v>1</v>
      </c>
      <c r="DK55" s="1">
        <f t="shared" si="132"/>
        <v>1</v>
      </c>
    </row>
    <row r="56" spans="1:115">
      <c r="A56" s="10"/>
      <c r="B56" s="10"/>
      <c r="C56" s="10"/>
      <c r="D56" s="6"/>
      <c r="E56" s="9"/>
      <c r="F56" s="8"/>
      <c r="G56" s="7"/>
      <c r="H56" s="8"/>
      <c r="I56" s="8"/>
      <c r="J56" s="7"/>
      <c r="K56" s="8"/>
      <c r="L56" s="8"/>
      <c r="M56" s="7"/>
      <c r="N56" s="8"/>
      <c r="O56" s="8"/>
      <c r="P56" s="7"/>
      <c r="Q56" s="8"/>
      <c r="R56" s="8"/>
      <c r="S56" s="7"/>
      <c r="T56" s="8"/>
      <c r="U56" s="8"/>
      <c r="V56" s="7"/>
      <c r="W56" s="8"/>
      <c r="X56" s="8"/>
      <c r="Y56" s="7"/>
      <c r="Z56" s="8"/>
      <c r="AA56" s="8"/>
      <c r="AB56" s="7"/>
      <c r="AC56" s="8"/>
      <c r="AD56" s="8"/>
      <c r="AE56" s="7"/>
      <c r="AF56" s="8"/>
      <c r="AG56" s="8"/>
      <c r="AH56" s="7"/>
      <c r="AI56" s="8"/>
      <c r="AJ56" s="8"/>
      <c r="AK56" s="7"/>
      <c r="AL56" s="8"/>
      <c r="AM56" s="8"/>
      <c r="AN56" s="7"/>
      <c r="AO56" s="6"/>
      <c r="AP56" s="6"/>
      <c r="AQ56" s="5">
        <f>IF(ISNA(HLOOKUP("o",$AY56:$CH$59,60-ROW(),0)),0,HLOOKUP("o",$AY56:$CH$59,60-ROW(),0))</f>
        <v>0</v>
      </c>
      <c r="AR56" s="5">
        <f t="shared" si="67"/>
        <v>0</v>
      </c>
      <c r="AS56" s="4">
        <f t="shared" si="68"/>
        <v>6</v>
      </c>
      <c r="AT56" s="2">
        <f t="shared" si="69"/>
        <v>0</v>
      </c>
      <c r="AW56" s="3">
        <f t="shared" si="70"/>
        <v>0</v>
      </c>
      <c r="AX56" s="2">
        <f t="shared" si="71"/>
        <v>-1</v>
      </c>
      <c r="AY56" s="1">
        <f t="shared" si="72"/>
        <v>0</v>
      </c>
      <c r="AZ56" s="1">
        <f t="shared" si="73"/>
        <v>0</v>
      </c>
      <c r="BA56" s="1">
        <f t="shared" si="74"/>
        <v>0</v>
      </c>
      <c r="BB56" s="1">
        <f t="shared" si="75"/>
        <v>0</v>
      </c>
      <c r="BC56" s="1">
        <f t="shared" si="76"/>
        <v>0</v>
      </c>
      <c r="BD56" s="1">
        <f t="shared" si="77"/>
        <v>0</v>
      </c>
      <c r="BE56" s="1">
        <f t="shared" si="78"/>
        <v>0</v>
      </c>
      <c r="BF56" s="1">
        <f t="shared" si="79"/>
        <v>0</v>
      </c>
      <c r="BG56" s="1">
        <f t="shared" si="80"/>
        <v>0</v>
      </c>
      <c r="BH56" s="1">
        <f t="shared" si="81"/>
        <v>0</v>
      </c>
      <c r="BI56" s="1">
        <f t="shared" si="82"/>
        <v>0</v>
      </c>
      <c r="BJ56" s="1">
        <f t="shared" si="83"/>
        <v>0</v>
      </c>
      <c r="BK56" s="1">
        <f t="shared" si="84"/>
        <v>0</v>
      </c>
      <c r="BL56" s="1">
        <f t="shared" si="85"/>
        <v>0</v>
      </c>
      <c r="BM56" s="1">
        <f t="shared" si="86"/>
        <v>0</v>
      </c>
      <c r="BN56" s="1">
        <f t="shared" si="87"/>
        <v>0</v>
      </c>
      <c r="BO56" s="1">
        <f t="shared" si="88"/>
        <v>0</v>
      </c>
      <c r="BP56" s="1">
        <f t="shared" si="89"/>
        <v>0</v>
      </c>
      <c r="BQ56" s="1">
        <f t="shared" si="90"/>
        <v>0</v>
      </c>
      <c r="BR56" s="1">
        <f t="shared" si="91"/>
        <v>0</v>
      </c>
      <c r="BS56" s="1">
        <f t="shared" si="92"/>
        <v>0</v>
      </c>
      <c r="BT56" s="1">
        <f t="shared" si="93"/>
        <v>0</v>
      </c>
      <c r="BU56" s="1">
        <f t="shared" si="94"/>
        <v>0</v>
      </c>
      <c r="BV56" s="1">
        <f t="shared" si="95"/>
        <v>0</v>
      </c>
      <c r="BW56" s="1">
        <f t="shared" si="96"/>
        <v>0</v>
      </c>
      <c r="BX56" s="1">
        <f t="shared" si="97"/>
        <v>0</v>
      </c>
      <c r="BY56" s="1">
        <f t="shared" si="98"/>
        <v>0</v>
      </c>
      <c r="BZ56" s="1">
        <f t="shared" si="99"/>
        <v>0</v>
      </c>
      <c r="CA56" s="1">
        <f t="shared" si="100"/>
        <v>0</v>
      </c>
      <c r="CB56" s="1">
        <f t="shared" si="101"/>
        <v>0</v>
      </c>
      <c r="CC56" s="1">
        <f t="shared" si="102"/>
        <v>0</v>
      </c>
      <c r="CD56" s="1">
        <f t="shared" si="103"/>
        <v>0</v>
      </c>
      <c r="CE56" s="1">
        <f t="shared" si="104"/>
        <v>0</v>
      </c>
      <c r="CF56" s="1">
        <f t="shared" si="105"/>
        <v>0</v>
      </c>
      <c r="CG56" s="1">
        <f t="shared" si="106"/>
        <v>0</v>
      </c>
      <c r="CH56" s="1">
        <f t="shared" si="107"/>
        <v>0</v>
      </c>
      <c r="CL56" s="1">
        <f t="shared" si="108"/>
        <v>0</v>
      </c>
      <c r="CM56" s="1">
        <f t="shared" si="109"/>
        <v>0</v>
      </c>
      <c r="CN56" s="1">
        <f t="shared" si="110"/>
        <v>0</v>
      </c>
      <c r="CO56" s="1">
        <f t="shared" si="111"/>
        <v>0</v>
      </c>
      <c r="CP56" s="1">
        <f t="shared" si="112"/>
        <v>0</v>
      </c>
      <c r="CQ56" s="1">
        <f t="shared" si="113"/>
        <v>0</v>
      </c>
      <c r="CR56" s="1">
        <f t="shared" si="114"/>
        <v>0</v>
      </c>
      <c r="CS56" s="1">
        <f t="shared" si="115"/>
        <v>0</v>
      </c>
      <c r="CT56" s="1">
        <f t="shared" si="116"/>
        <v>0</v>
      </c>
      <c r="CU56" s="1">
        <f t="shared" si="117"/>
        <v>0</v>
      </c>
      <c r="CV56" s="1">
        <f t="shared" si="118"/>
        <v>0</v>
      </c>
      <c r="CW56" s="1">
        <f t="shared" si="119"/>
        <v>0</v>
      </c>
      <c r="CY56" s="1">
        <f t="shared" si="120"/>
        <v>1</v>
      </c>
      <c r="CZ56" s="1">
        <f t="shared" si="121"/>
        <v>1</v>
      </c>
      <c r="DA56" s="1">
        <f t="shared" si="122"/>
        <v>1</v>
      </c>
      <c r="DB56" s="1">
        <f t="shared" si="123"/>
        <v>1</v>
      </c>
      <c r="DC56" s="1">
        <f t="shared" si="124"/>
        <v>1</v>
      </c>
      <c r="DD56" s="1">
        <f t="shared" si="125"/>
        <v>1</v>
      </c>
      <c r="DE56" s="1">
        <f t="shared" si="126"/>
        <v>1</v>
      </c>
      <c r="DF56" s="1">
        <f t="shared" si="127"/>
        <v>1</v>
      </c>
      <c r="DG56" s="1">
        <f t="shared" si="128"/>
        <v>1</v>
      </c>
      <c r="DH56" s="1">
        <f t="shared" si="129"/>
        <v>1</v>
      </c>
      <c r="DI56" s="1">
        <f t="shared" si="130"/>
        <v>1</v>
      </c>
      <c r="DJ56" s="1">
        <f t="shared" si="131"/>
        <v>1</v>
      </c>
      <c r="DK56" s="1">
        <f t="shared" si="132"/>
        <v>1</v>
      </c>
    </row>
    <row r="57" spans="1:115">
      <c r="A57" s="10"/>
      <c r="B57" s="10"/>
      <c r="C57" s="10"/>
      <c r="D57" s="6"/>
      <c r="E57" s="9"/>
      <c r="F57" s="8"/>
      <c r="G57" s="7"/>
      <c r="H57" s="8"/>
      <c r="I57" s="8"/>
      <c r="J57" s="7"/>
      <c r="K57" s="8"/>
      <c r="L57" s="8"/>
      <c r="M57" s="7"/>
      <c r="N57" s="8"/>
      <c r="O57" s="8"/>
      <c r="P57" s="7"/>
      <c r="Q57" s="8"/>
      <c r="R57" s="8"/>
      <c r="S57" s="7"/>
      <c r="T57" s="8"/>
      <c r="U57" s="8"/>
      <c r="V57" s="7"/>
      <c r="W57" s="8"/>
      <c r="X57" s="8"/>
      <c r="Y57" s="7"/>
      <c r="Z57" s="8"/>
      <c r="AA57" s="8"/>
      <c r="AB57" s="7"/>
      <c r="AC57" s="8"/>
      <c r="AD57" s="8"/>
      <c r="AE57" s="7"/>
      <c r="AF57" s="8"/>
      <c r="AG57" s="8"/>
      <c r="AH57" s="7"/>
      <c r="AI57" s="8"/>
      <c r="AJ57" s="8"/>
      <c r="AK57" s="7"/>
      <c r="AL57" s="8"/>
      <c r="AM57" s="8"/>
      <c r="AN57" s="7"/>
      <c r="AO57" s="6"/>
      <c r="AP57" s="6"/>
      <c r="AQ57" s="5">
        <f>IF(ISNA(HLOOKUP("o",$AY57:$CH$59,60-ROW(),0)),0,HLOOKUP("o",$AY57:$CH$59,60-ROW(),0))</f>
        <v>0</v>
      </c>
      <c r="AR57" s="5">
        <f t="shared" si="67"/>
        <v>0</v>
      </c>
      <c r="AS57" s="4">
        <f t="shared" si="68"/>
        <v>6</v>
      </c>
      <c r="AT57" s="2">
        <f t="shared" si="69"/>
        <v>0</v>
      </c>
      <c r="AW57" s="3">
        <f t="shared" si="70"/>
        <v>0</v>
      </c>
      <c r="AX57" s="2">
        <f t="shared" si="71"/>
        <v>-1</v>
      </c>
      <c r="AY57" s="1">
        <f t="shared" si="72"/>
        <v>0</v>
      </c>
      <c r="AZ57" s="1">
        <f t="shared" si="73"/>
        <v>0</v>
      </c>
      <c r="BA57" s="1">
        <f t="shared" si="74"/>
        <v>0</v>
      </c>
      <c r="BB57" s="1">
        <f t="shared" si="75"/>
        <v>0</v>
      </c>
      <c r="BC57" s="1">
        <f t="shared" si="76"/>
        <v>0</v>
      </c>
      <c r="BD57" s="1">
        <f t="shared" si="77"/>
        <v>0</v>
      </c>
      <c r="BE57" s="1">
        <f t="shared" si="78"/>
        <v>0</v>
      </c>
      <c r="BF57" s="1">
        <f t="shared" si="79"/>
        <v>0</v>
      </c>
      <c r="BG57" s="1">
        <f t="shared" si="80"/>
        <v>0</v>
      </c>
      <c r="BH57" s="1">
        <f t="shared" si="81"/>
        <v>0</v>
      </c>
      <c r="BI57" s="1">
        <f t="shared" si="82"/>
        <v>0</v>
      </c>
      <c r="BJ57" s="1">
        <f t="shared" si="83"/>
        <v>0</v>
      </c>
      <c r="BK57" s="1">
        <f t="shared" si="84"/>
        <v>0</v>
      </c>
      <c r="BL57" s="1">
        <f t="shared" si="85"/>
        <v>0</v>
      </c>
      <c r="BM57" s="1">
        <f t="shared" si="86"/>
        <v>0</v>
      </c>
      <c r="BN57" s="1">
        <f t="shared" si="87"/>
        <v>0</v>
      </c>
      <c r="BO57" s="1">
        <f t="shared" si="88"/>
        <v>0</v>
      </c>
      <c r="BP57" s="1">
        <f t="shared" si="89"/>
        <v>0</v>
      </c>
      <c r="BQ57" s="1">
        <f t="shared" si="90"/>
        <v>0</v>
      </c>
      <c r="BR57" s="1">
        <f t="shared" si="91"/>
        <v>0</v>
      </c>
      <c r="BS57" s="1">
        <f t="shared" si="92"/>
        <v>0</v>
      </c>
      <c r="BT57" s="1">
        <f t="shared" si="93"/>
        <v>0</v>
      </c>
      <c r="BU57" s="1">
        <f t="shared" si="94"/>
        <v>0</v>
      </c>
      <c r="BV57" s="1">
        <f t="shared" si="95"/>
        <v>0</v>
      </c>
      <c r="BW57" s="1">
        <f t="shared" si="96"/>
        <v>0</v>
      </c>
      <c r="BX57" s="1">
        <f t="shared" si="97"/>
        <v>0</v>
      </c>
      <c r="BY57" s="1">
        <f t="shared" si="98"/>
        <v>0</v>
      </c>
      <c r="BZ57" s="1">
        <f t="shared" si="99"/>
        <v>0</v>
      </c>
      <c r="CA57" s="1">
        <f t="shared" si="100"/>
        <v>0</v>
      </c>
      <c r="CB57" s="1">
        <f t="shared" si="101"/>
        <v>0</v>
      </c>
      <c r="CC57" s="1">
        <f t="shared" si="102"/>
        <v>0</v>
      </c>
      <c r="CD57" s="1">
        <f t="shared" si="103"/>
        <v>0</v>
      </c>
      <c r="CE57" s="1">
        <f t="shared" si="104"/>
        <v>0</v>
      </c>
      <c r="CF57" s="1">
        <f t="shared" si="105"/>
        <v>0</v>
      </c>
      <c r="CG57" s="1">
        <f t="shared" si="106"/>
        <v>0</v>
      </c>
      <c r="CH57" s="1">
        <f t="shared" si="107"/>
        <v>0</v>
      </c>
      <c r="CL57" s="1">
        <f t="shared" si="108"/>
        <v>0</v>
      </c>
      <c r="CM57" s="1">
        <f t="shared" si="109"/>
        <v>0</v>
      </c>
      <c r="CN57" s="1">
        <f t="shared" si="110"/>
        <v>0</v>
      </c>
      <c r="CO57" s="1">
        <f t="shared" si="111"/>
        <v>0</v>
      </c>
      <c r="CP57" s="1">
        <f t="shared" si="112"/>
        <v>0</v>
      </c>
      <c r="CQ57" s="1">
        <f t="shared" si="113"/>
        <v>0</v>
      </c>
      <c r="CR57" s="1">
        <f t="shared" si="114"/>
        <v>0</v>
      </c>
      <c r="CS57" s="1">
        <f t="shared" si="115"/>
        <v>0</v>
      </c>
      <c r="CT57" s="1">
        <f t="shared" si="116"/>
        <v>0</v>
      </c>
      <c r="CU57" s="1">
        <f t="shared" si="117"/>
        <v>0</v>
      </c>
      <c r="CV57" s="1">
        <f t="shared" si="118"/>
        <v>0</v>
      </c>
      <c r="CW57" s="1">
        <f t="shared" si="119"/>
        <v>0</v>
      </c>
      <c r="CY57" s="1">
        <f t="shared" si="120"/>
        <v>1</v>
      </c>
      <c r="CZ57" s="1">
        <f t="shared" si="121"/>
        <v>1</v>
      </c>
      <c r="DA57" s="1">
        <f t="shared" si="122"/>
        <v>1</v>
      </c>
      <c r="DB57" s="1">
        <f t="shared" si="123"/>
        <v>1</v>
      </c>
      <c r="DC57" s="1">
        <f t="shared" si="124"/>
        <v>1</v>
      </c>
      <c r="DD57" s="1">
        <f t="shared" si="125"/>
        <v>1</v>
      </c>
      <c r="DE57" s="1">
        <f t="shared" si="126"/>
        <v>1</v>
      </c>
      <c r="DF57" s="1">
        <f t="shared" si="127"/>
        <v>1</v>
      </c>
      <c r="DG57" s="1">
        <f t="shared" si="128"/>
        <v>1</v>
      </c>
      <c r="DH57" s="1">
        <f t="shared" si="129"/>
        <v>1</v>
      </c>
      <c r="DI57" s="1">
        <f t="shared" si="130"/>
        <v>1</v>
      </c>
      <c r="DJ57" s="1">
        <f t="shared" si="131"/>
        <v>1</v>
      </c>
      <c r="DK57" s="1">
        <f t="shared" si="132"/>
        <v>1</v>
      </c>
    </row>
    <row r="59" spans="1:115">
      <c r="AY59" s="1">
        <f>AN$23</f>
        <v>0</v>
      </c>
      <c r="AZ59" s="1">
        <f>AM$23</f>
        <v>0</v>
      </c>
      <c r="BA59" s="1">
        <f>AL$23</f>
        <v>0</v>
      </c>
      <c r="BB59" s="1">
        <f>AK$23</f>
        <v>0</v>
      </c>
      <c r="BC59" s="1">
        <f>AJ$23</f>
        <v>0</v>
      </c>
      <c r="BD59" s="1">
        <f>AI$23</f>
        <v>0</v>
      </c>
      <c r="BE59" s="1">
        <f>AH$23</f>
        <v>0</v>
      </c>
      <c r="BF59" s="1">
        <f>AG$23</f>
        <v>0</v>
      </c>
      <c r="BG59" s="1">
        <f>AF$23</f>
        <v>0</v>
      </c>
      <c r="BH59" s="1">
        <f>AE$23</f>
        <v>145</v>
      </c>
      <c r="BI59" s="1">
        <f>AD$23</f>
        <v>145</v>
      </c>
      <c r="BJ59" s="1">
        <f>AC$23</f>
        <v>145</v>
      </c>
      <c r="BK59" s="1">
        <f>AB$23</f>
        <v>140</v>
      </c>
      <c r="BL59" s="1">
        <f>AA$23</f>
        <v>140</v>
      </c>
      <c r="BM59" s="1">
        <f>Z$23</f>
        <v>140</v>
      </c>
      <c r="BN59" s="1">
        <f>Y$23</f>
        <v>135</v>
      </c>
      <c r="BO59" s="1">
        <f>X$23</f>
        <v>135</v>
      </c>
      <c r="BP59" s="1">
        <f>W$23</f>
        <v>135</v>
      </c>
      <c r="BQ59" s="1">
        <f>V$23</f>
        <v>131</v>
      </c>
      <c r="BR59" s="1">
        <f>U$23</f>
        <v>131</v>
      </c>
      <c r="BS59" s="1">
        <f>T$23</f>
        <v>131</v>
      </c>
      <c r="BT59" s="1">
        <f>S$23</f>
        <v>128</v>
      </c>
      <c r="BU59" s="1">
        <f>R$23</f>
        <v>128</v>
      </c>
      <c r="BV59" s="1">
        <f>Q$23</f>
        <v>128</v>
      </c>
      <c r="BW59" s="1">
        <f>P$23</f>
        <v>125</v>
      </c>
      <c r="BX59" s="1">
        <f>O$23</f>
        <v>125</v>
      </c>
      <c r="BY59" s="1">
        <f>N$23</f>
        <v>125</v>
      </c>
      <c r="BZ59" s="1">
        <f>M$23</f>
        <v>120</v>
      </c>
      <c r="CA59" s="1">
        <f>L$23</f>
        <v>120</v>
      </c>
      <c r="CB59" s="1">
        <f>K$23</f>
        <v>120</v>
      </c>
      <c r="CC59" s="1">
        <f>J$23</f>
        <v>110</v>
      </c>
      <c r="CD59" s="1">
        <f>I$23</f>
        <v>110</v>
      </c>
      <c r="CE59" s="1">
        <f>H$23</f>
        <v>110</v>
      </c>
      <c r="CF59" s="1">
        <f>G$23</f>
        <v>100</v>
      </c>
      <c r="CG59" s="1">
        <f>F$23</f>
        <v>100</v>
      </c>
      <c r="CH59" s="1">
        <f>E$23</f>
        <v>100</v>
      </c>
    </row>
  </sheetData>
  <sheetProtection selectLockedCells="1" selectUnlockedCells="1"/>
  <sortState ref="A26:DK30">
    <sortCondition ref="AS26:AS30"/>
  </sortState>
  <mergeCells count="8">
    <mergeCell ref="AQ8:AT8"/>
    <mergeCell ref="AQ23:AT23"/>
    <mergeCell ref="A23:A24"/>
    <mergeCell ref="B23:B24"/>
    <mergeCell ref="C23:C24"/>
    <mergeCell ref="C8:C9"/>
    <mergeCell ref="B8:B9"/>
    <mergeCell ref="A8:A9"/>
  </mergeCells>
  <conditionalFormatting sqref="E21:AN24 AM25:AN25">
    <cfRule type="cellIs" dxfId="75" priority="73" stopIfTrue="1" operator="equal">
      <formula>"x"</formula>
    </cfRule>
    <cfRule type="cellIs" dxfId="74" priority="74" stopIfTrue="1" operator="equal">
      <formula>"o"</formula>
    </cfRule>
  </conditionalFormatting>
  <conditionalFormatting sqref="J11:J20 J26:J57">
    <cfRule type="cellIs" dxfId="73" priority="70" stopIfTrue="1" operator="equal">
      <formula>"x"</formula>
    </cfRule>
    <cfRule type="cellIs" dxfId="72" priority="71" stopIfTrue="1" operator="equal">
      <formula>"o"</formula>
    </cfRule>
    <cfRule type="expression" dxfId="71" priority="72" stopIfTrue="1">
      <formula>OR(H$10&gt;3,DA11)</formula>
    </cfRule>
  </conditionalFormatting>
  <conditionalFormatting sqref="G11:G20 G26:G57">
    <cfRule type="cellIs" dxfId="70" priority="67" stopIfTrue="1" operator="equal">
      <formula>"x"</formula>
    </cfRule>
    <cfRule type="cellIs" dxfId="69" priority="68" stopIfTrue="1" operator="equal">
      <formula>"o"</formula>
    </cfRule>
    <cfRule type="expression" dxfId="68" priority="69" stopIfTrue="1">
      <formula>OR(E$10&gt;3,CZ11)</formula>
    </cfRule>
  </conditionalFormatting>
  <conditionalFormatting sqref="M11:M20 M26:M57">
    <cfRule type="cellIs" dxfId="67" priority="64" stopIfTrue="1" operator="equal">
      <formula>"x"</formula>
    </cfRule>
    <cfRule type="cellIs" dxfId="66" priority="65" stopIfTrue="1" operator="equal">
      <formula>"o"</formula>
    </cfRule>
    <cfRule type="expression" dxfId="65" priority="66" stopIfTrue="1">
      <formula>OR(K$10&gt;3,DB11)</formula>
    </cfRule>
  </conditionalFormatting>
  <conditionalFormatting sqref="P11:P20 P26:P57">
    <cfRule type="cellIs" dxfId="64" priority="61" stopIfTrue="1" operator="equal">
      <formula>"x"</formula>
    </cfRule>
    <cfRule type="cellIs" dxfId="63" priority="62" stopIfTrue="1" operator="equal">
      <formula>"o"</formula>
    </cfRule>
    <cfRule type="expression" dxfId="62" priority="63" stopIfTrue="1">
      <formula>OR(N$10&gt;3,DC11)</formula>
    </cfRule>
  </conditionalFormatting>
  <conditionalFormatting sqref="V11:V20 V26:V57">
    <cfRule type="cellIs" dxfId="61" priority="58" stopIfTrue="1" operator="equal">
      <formula>"x"</formula>
    </cfRule>
    <cfRule type="cellIs" dxfId="60" priority="59" stopIfTrue="1" operator="equal">
      <formula>"o"</formula>
    </cfRule>
    <cfRule type="expression" dxfId="59" priority="60" stopIfTrue="1">
      <formula>OR(T$10&gt;3,DE11)</formula>
    </cfRule>
  </conditionalFormatting>
  <conditionalFormatting sqref="Y11:Y20 Y26:Y57">
    <cfRule type="cellIs" dxfId="58" priority="55" stopIfTrue="1" operator="equal">
      <formula>"x"</formula>
    </cfRule>
    <cfRule type="cellIs" dxfId="57" priority="56" stopIfTrue="1" operator="equal">
      <formula>"o"</formula>
    </cfRule>
    <cfRule type="expression" dxfId="56" priority="57" stopIfTrue="1">
      <formula>OR(W$10&gt;3,DF11)</formula>
    </cfRule>
  </conditionalFormatting>
  <conditionalFormatting sqref="S11:S20 S26:S57">
    <cfRule type="cellIs" dxfId="55" priority="52" stopIfTrue="1" operator="equal">
      <formula>"x"</formula>
    </cfRule>
    <cfRule type="cellIs" dxfId="54" priority="53" stopIfTrue="1" operator="equal">
      <formula>"o"</formula>
    </cfRule>
    <cfRule type="expression" dxfId="53" priority="54" stopIfTrue="1">
      <formula>OR(Q$10&gt;3,DD11)</formula>
    </cfRule>
  </conditionalFormatting>
  <conditionalFormatting sqref="AB11:AB20 AB26:AB57">
    <cfRule type="cellIs" dxfId="52" priority="49" stopIfTrue="1" operator="equal">
      <formula>"x"</formula>
    </cfRule>
    <cfRule type="cellIs" dxfId="51" priority="50" stopIfTrue="1" operator="equal">
      <formula>"o"</formula>
    </cfRule>
    <cfRule type="expression" dxfId="50" priority="51" stopIfTrue="1">
      <formula>OR(Z$10&gt;3,DG11)</formula>
    </cfRule>
  </conditionalFormatting>
  <conditionalFormatting sqref="AE11:AE20 AE26:AE57">
    <cfRule type="cellIs" dxfId="49" priority="46" stopIfTrue="1" operator="equal">
      <formula>"x"</formula>
    </cfRule>
    <cfRule type="cellIs" dxfId="48" priority="47" stopIfTrue="1" operator="equal">
      <formula>"o"</formula>
    </cfRule>
    <cfRule type="expression" dxfId="47" priority="48" stopIfTrue="1">
      <formula>OR(AC$10&gt;3,DH11)</formula>
    </cfRule>
  </conditionalFormatting>
  <conditionalFormatting sqref="AH11:AH20 AH26:AH57">
    <cfRule type="cellIs" dxfId="46" priority="43" stopIfTrue="1" operator="equal">
      <formula>"x"</formula>
    </cfRule>
    <cfRule type="cellIs" dxfId="45" priority="44" stopIfTrue="1" operator="equal">
      <formula>"o"</formula>
    </cfRule>
    <cfRule type="expression" dxfId="44" priority="45" stopIfTrue="1">
      <formula>OR(AF$10&gt;3,DI11)</formula>
    </cfRule>
  </conditionalFormatting>
  <conditionalFormatting sqref="AK11:AK20 AK26:AK57">
    <cfRule type="cellIs" dxfId="43" priority="40" stopIfTrue="1" operator="equal">
      <formula>"x"</formula>
    </cfRule>
    <cfRule type="cellIs" dxfId="42" priority="41" stopIfTrue="1" operator="equal">
      <formula>"o"</formula>
    </cfRule>
    <cfRule type="expression" dxfId="41" priority="42" stopIfTrue="1">
      <formula>OR(AI$10&gt;3,DJ11)</formula>
    </cfRule>
  </conditionalFormatting>
  <conditionalFormatting sqref="AN11:AN20 AN26:AN57">
    <cfRule type="cellIs" dxfId="40" priority="37" stopIfTrue="1" operator="equal">
      <formula>"x"</formula>
    </cfRule>
    <cfRule type="cellIs" dxfId="39" priority="38" stopIfTrue="1" operator="equal">
      <formula>"o"</formula>
    </cfRule>
    <cfRule type="expression" dxfId="38" priority="39" stopIfTrue="1">
      <formula>OR(AL$10&gt;3,DK11)</formula>
    </cfRule>
  </conditionalFormatting>
  <conditionalFormatting sqref="E11:F20 E26:F57">
    <cfRule type="cellIs" dxfId="37" priority="34" stopIfTrue="1" operator="equal">
      <formula>"x"</formula>
    </cfRule>
    <cfRule type="cellIs" dxfId="36" priority="35" stopIfTrue="1" operator="equal">
      <formula>"o"</formula>
    </cfRule>
    <cfRule type="expression" dxfId="35" priority="36" stopIfTrue="1">
      <formula>$CZ11</formula>
    </cfRule>
  </conditionalFormatting>
  <conditionalFormatting sqref="H11:I20 H26:I57">
    <cfRule type="cellIs" dxfId="34" priority="31" stopIfTrue="1" operator="equal">
      <formula>"x"</formula>
    </cfRule>
    <cfRule type="cellIs" dxfId="33" priority="32" stopIfTrue="1" operator="equal">
      <formula>"o"</formula>
    </cfRule>
    <cfRule type="expression" dxfId="32" priority="33" stopIfTrue="1">
      <formula>$DA11</formula>
    </cfRule>
  </conditionalFormatting>
  <conditionalFormatting sqref="AL11:AM20 AL26:AM57">
    <cfRule type="cellIs" dxfId="31" priority="28" stopIfTrue="1" operator="equal">
      <formula>"x"</formula>
    </cfRule>
    <cfRule type="cellIs" dxfId="30" priority="29" stopIfTrue="1" operator="equal">
      <formula>"o"</formula>
    </cfRule>
    <cfRule type="expression" dxfId="29" priority="30" stopIfTrue="1">
      <formula>$DK11</formula>
    </cfRule>
  </conditionalFormatting>
  <conditionalFormatting sqref="K11:L20 K26:L57">
    <cfRule type="cellIs" dxfId="28" priority="25" stopIfTrue="1" operator="equal">
      <formula>"x"</formula>
    </cfRule>
    <cfRule type="cellIs" dxfId="27" priority="26" stopIfTrue="1" operator="equal">
      <formula>"o"</formula>
    </cfRule>
    <cfRule type="expression" dxfId="26" priority="27" stopIfTrue="1">
      <formula>$DB11</formula>
    </cfRule>
  </conditionalFormatting>
  <conditionalFormatting sqref="N11:O20 N26:O57 Q26:R57">
    <cfRule type="cellIs" dxfId="25" priority="22" stopIfTrue="1" operator="equal">
      <formula>"x"</formula>
    </cfRule>
    <cfRule type="cellIs" dxfId="24" priority="23" stopIfTrue="1" operator="equal">
      <formula>"o"</formula>
    </cfRule>
    <cfRule type="expression" dxfId="23" priority="24" stopIfTrue="1">
      <formula>$DD11</formula>
    </cfRule>
  </conditionalFormatting>
  <conditionalFormatting sqref="Q11:R20">
    <cfRule type="cellIs" dxfId="22" priority="19" stopIfTrue="1" operator="equal">
      <formula>"x"</formula>
    </cfRule>
    <cfRule type="cellIs" dxfId="21" priority="20" stopIfTrue="1" operator="equal">
      <formula>"o"</formula>
    </cfRule>
    <cfRule type="expression" dxfId="20" priority="21" stopIfTrue="1">
      <formula>$DD11</formula>
    </cfRule>
  </conditionalFormatting>
  <conditionalFormatting sqref="T11:U20 T26:U57">
    <cfRule type="cellIs" dxfId="19" priority="16" stopIfTrue="1" operator="equal">
      <formula>"x"</formula>
    </cfRule>
    <cfRule type="cellIs" dxfId="18" priority="17" stopIfTrue="1" operator="equal">
      <formula>"o"</formula>
    </cfRule>
    <cfRule type="expression" dxfId="17" priority="18" stopIfTrue="1">
      <formula>$DE11</formula>
    </cfRule>
  </conditionalFormatting>
  <conditionalFormatting sqref="W11:X20 W26:X57">
    <cfRule type="cellIs" dxfId="16" priority="13" stopIfTrue="1" operator="equal">
      <formula>"x"</formula>
    </cfRule>
    <cfRule type="cellIs" dxfId="15" priority="14" stopIfTrue="1" operator="equal">
      <formula>"o"</formula>
    </cfRule>
    <cfRule type="expression" dxfId="14" priority="15" stopIfTrue="1">
      <formula>$DF11</formula>
    </cfRule>
  </conditionalFormatting>
  <conditionalFormatting sqref="Z11:AA20 Z26:AA57">
    <cfRule type="cellIs" dxfId="13" priority="10" stopIfTrue="1" operator="equal">
      <formula>"x"</formula>
    </cfRule>
    <cfRule type="cellIs" dxfId="12" priority="11" stopIfTrue="1" operator="equal">
      <formula>"o"</formula>
    </cfRule>
    <cfRule type="expression" dxfId="11" priority="12" stopIfTrue="1">
      <formula>$DG11</formula>
    </cfRule>
  </conditionalFormatting>
  <conditionalFormatting sqref="AC11:AD20 AC26:AD57">
    <cfRule type="cellIs" dxfId="10" priority="7" stopIfTrue="1" operator="equal">
      <formula>"x"</formula>
    </cfRule>
    <cfRule type="cellIs" dxfId="9" priority="8" stopIfTrue="1" operator="equal">
      <formula>"o"</formula>
    </cfRule>
    <cfRule type="expression" dxfId="8" priority="9" stopIfTrue="1">
      <formula>$DH11</formula>
    </cfRule>
  </conditionalFormatting>
  <conditionalFormatting sqref="AF11:AG20 AF26:AG57">
    <cfRule type="cellIs" dxfId="7" priority="4" stopIfTrue="1" operator="equal">
      <formula>"x"</formula>
    </cfRule>
    <cfRule type="cellIs" dxfId="6" priority="5" stopIfTrue="1" operator="equal">
      <formula>"o"</formula>
    </cfRule>
    <cfRule type="expression" dxfId="5" priority="6" stopIfTrue="1">
      <formula>$DI11</formula>
    </cfRule>
  </conditionalFormatting>
  <conditionalFormatting sqref="AI11:AJ20 AI26:AJ57">
    <cfRule type="cellIs" dxfId="4" priority="1" stopIfTrue="1" operator="equal">
      <formula>"x"</formula>
    </cfRule>
    <cfRule type="cellIs" dxfId="3" priority="2" stopIfTrue="1" operator="equal">
      <formula>"o"</formula>
    </cfRule>
    <cfRule type="expression" dxfId="2" priority="3" stopIfTrue="1">
      <formula>$DJ11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0"/>
  <sheetViews>
    <sheetView topLeftCell="K1" workbookViewId="0">
      <selection activeCell="T11" sqref="T11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style="97" customWidth="1"/>
    <col min="4" max="4" width="11.7109375" style="326" customWidth="1"/>
    <col min="5" max="5" width="9" style="326" customWidth="1"/>
    <col min="7" max="7" width="5" style="97" customWidth="1"/>
    <col min="8" max="8" width="16.5703125" bestFit="1" customWidth="1"/>
    <col min="9" max="9" width="8" bestFit="1" customWidth="1"/>
    <col min="10" max="10" width="5.85546875" style="326" customWidth="1"/>
    <col min="11" max="11" width="11.7109375"/>
    <col min="12" max="12" width="8" customWidth="1"/>
    <col min="13" max="13" width="22.42578125" customWidth="1"/>
    <col min="14" max="14" width="5" customWidth="1"/>
    <col min="15" max="15" width="5.85546875" style="326" customWidth="1"/>
    <col min="16" max="16" width="11.7109375"/>
    <col min="17" max="17" width="6.140625" customWidth="1"/>
    <col min="18" max="18" width="12.42578125" bestFit="1" customWidth="1"/>
    <col min="19" max="19" width="28.85546875" style="97" customWidth="1"/>
    <col min="20" max="20" width="8.42578125" style="326" customWidth="1"/>
  </cols>
  <sheetData>
    <row r="1" spans="1:20" ht="12.75" customHeight="1">
      <c r="G1" s="276" t="s">
        <v>219</v>
      </c>
      <c r="H1" s="276"/>
      <c r="I1" s="276"/>
      <c r="J1" s="349"/>
    </row>
    <row r="2" spans="1:20" ht="12.75" customHeight="1">
      <c r="G2" s="350"/>
      <c r="H2" s="351"/>
      <c r="I2" s="351"/>
      <c r="J2" s="352"/>
      <c r="K2" s="351"/>
      <c r="L2" s="351"/>
      <c r="M2" s="351"/>
      <c r="N2" s="351"/>
      <c r="O2" s="352"/>
      <c r="P2" s="277"/>
      <c r="Q2" s="277"/>
      <c r="R2" s="277"/>
      <c r="S2" s="87"/>
      <c r="T2" s="317"/>
    </row>
    <row r="3" spans="1:20" ht="12.75" customHeight="1">
      <c r="G3" s="278" t="s">
        <v>65</v>
      </c>
      <c r="H3" s="353"/>
      <c r="I3" s="353"/>
      <c r="J3" s="353"/>
      <c r="L3" s="278" t="s">
        <v>220</v>
      </c>
      <c r="M3" s="278"/>
      <c r="N3" s="278"/>
      <c r="O3" s="353"/>
      <c r="Q3" s="354" t="s">
        <v>224</v>
      </c>
      <c r="R3" s="355"/>
      <c r="S3" s="355"/>
      <c r="T3" s="356"/>
    </row>
    <row r="4" spans="1:20" ht="12.75" customHeight="1">
      <c r="G4" s="281" t="s">
        <v>81</v>
      </c>
      <c r="H4" s="97"/>
      <c r="I4" s="326"/>
      <c r="J4" s="135" t="s">
        <v>91</v>
      </c>
      <c r="L4" s="357" t="s">
        <v>82</v>
      </c>
      <c r="M4" s="97"/>
      <c r="N4" s="326"/>
      <c r="O4" s="288" t="s">
        <v>91</v>
      </c>
      <c r="Q4" s="358" t="s">
        <v>91</v>
      </c>
      <c r="R4" s="359" t="s">
        <v>8</v>
      </c>
      <c r="S4" s="360" t="s">
        <v>39</v>
      </c>
      <c r="T4" s="361" t="s">
        <v>221</v>
      </c>
    </row>
    <row r="5" spans="1:20" ht="12.75" customHeight="1">
      <c r="G5" s="368">
        <v>1</v>
      </c>
      <c r="H5" s="369" t="s">
        <v>54</v>
      </c>
      <c r="I5" s="370" t="s">
        <v>16</v>
      </c>
      <c r="J5" s="362">
        <v>1</v>
      </c>
      <c r="L5" s="292" t="s">
        <v>83</v>
      </c>
      <c r="M5" s="375" t="s">
        <v>54</v>
      </c>
      <c r="N5" s="376" t="s">
        <v>16</v>
      </c>
      <c r="O5" s="363">
        <v>2</v>
      </c>
      <c r="Q5" s="345">
        <v>1</v>
      </c>
      <c r="R5" s="296">
        <v>21511101833</v>
      </c>
      <c r="S5" s="296" t="s">
        <v>51</v>
      </c>
      <c r="T5" s="320" t="s">
        <v>16</v>
      </c>
    </row>
    <row r="6" spans="1:20" ht="12.75" customHeight="1">
      <c r="B6" s="251" t="s">
        <v>155</v>
      </c>
      <c r="C6" s="327" t="s">
        <v>33</v>
      </c>
      <c r="D6" s="328"/>
      <c r="E6" s="254"/>
      <c r="G6" s="371">
        <v>4</v>
      </c>
      <c r="H6" s="296" t="s">
        <v>25</v>
      </c>
      <c r="I6" s="297" t="s">
        <v>16</v>
      </c>
      <c r="J6" s="290">
        <v>3</v>
      </c>
      <c r="L6" s="377" t="s">
        <v>85</v>
      </c>
      <c r="M6" s="296" t="s">
        <v>51</v>
      </c>
      <c r="N6" s="297" t="s">
        <v>16</v>
      </c>
      <c r="O6" s="286">
        <v>1</v>
      </c>
      <c r="Q6" s="345">
        <v>2</v>
      </c>
      <c r="R6" s="296">
        <v>21511101895</v>
      </c>
      <c r="S6" s="296" t="s">
        <v>54</v>
      </c>
      <c r="T6" s="320" t="s">
        <v>16</v>
      </c>
    </row>
    <row r="7" spans="1:20" ht="12.75" customHeight="1">
      <c r="B7" s="329" t="s">
        <v>156</v>
      </c>
      <c r="C7" s="330">
        <v>41481</v>
      </c>
      <c r="D7" s="331"/>
      <c r="E7" s="258"/>
      <c r="G7" s="371">
        <v>5</v>
      </c>
      <c r="H7" s="296" t="s">
        <v>28</v>
      </c>
      <c r="I7" s="297" t="s">
        <v>16</v>
      </c>
      <c r="J7" s="290">
        <v>2</v>
      </c>
      <c r="L7" s="377" t="s">
        <v>87</v>
      </c>
      <c r="M7" s="296" t="s">
        <v>28</v>
      </c>
      <c r="N7" s="297" t="s">
        <v>16</v>
      </c>
      <c r="O7" s="286">
        <v>4</v>
      </c>
      <c r="Q7" s="345">
        <v>3</v>
      </c>
      <c r="R7" s="296">
        <v>21511203121</v>
      </c>
      <c r="S7" s="296" t="s">
        <v>214</v>
      </c>
      <c r="T7" s="320" t="s">
        <v>16</v>
      </c>
    </row>
    <row r="8" spans="1:20" ht="12.75" customHeight="1">
      <c r="B8" s="259" t="s">
        <v>213</v>
      </c>
      <c r="C8" s="326"/>
      <c r="D8"/>
      <c r="E8"/>
      <c r="G8" s="371">
        <v>8</v>
      </c>
      <c r="H8" s="296" t="s">
        <v>94</v>
      </c>
      <c r="I8" s="297" t="s">
        <v>94</v>
      </c>
      <c r="J8" s="290"/>
      <c r="L8" s="298" t="s">
        <v>88</v>
      </c>
      <c r="M8" s="299" t="s">
        <v>214</v>
      </c>
      <c r="N8" s="300" t="s">
        <v>16</v>
      </c>
      <c r="O8" s="287">
        <v>3</v>
      </c>
      <c r="Q8" s="345">
        <v>4</v>
      </c>
      <c r="R8" s="296">
        <v>21511001007</v>
      </c>
      <c r="S8" s="296" t="s">
        <v>28</v>
      </c>
      <c r="T8" s="320" t="s">
        <v>16</v>
      </c>
    </row>
    <row r="9" spans="1:20" ht="12.75" customHeight="1">
      <c r="B9" s="260" t="s">
        <v>158</v>
      </c>
      <c r="C9" s="259"/>
      <c r="D9"/>
      <c r="E9"/>
      <c r="G9" s="372">
        <v>9</v>
      </c>
      <c r="H9" s="373" t="s">
        <v>94</v>
      </c>
      <c r="I9" s="374" t="s">
        <v>94</v>
      </c>
      <c r="J9" s="364"/>
      <c r="L9" s="46"/>
      <c r="M9" s="365"/>
      <c r="N9" s="61"/>
      <c r="O9" s="61"/>
      <c r="Q9" s="345">
        <v>5</v>
      </c>
      <c r="R9" s="296" t="s">
        <v>217</v>
      </c>
      <c r="S9" s="296" t="s">
        <v>218</v>
      </c>
      <c r="T9" s="320" t="s">
        <v>21</v>
      </c>
    </row>
    <row r="10" spans="1:20" ht="12.75" customHeight="1">
      <c r="A10" s="261" t="s">
        <v>159</v>
      </c>
      <c r="B10" s="261" t="s">
        <v>8</v>
      </c>
      <c r="C10" s="262" t="s">
        <v>2</v>
      </c>
      <c r="D10" s="263" t="s">
        <v>7</v>
      </c>
      <c r="E10" s="264" t="s">
        <v>160</v>
      </c>
      <c r="Q10" s="345">
        <v>6</v>
      </c>
      <c r="R10" s="296">
        <v>21511303285</v>
      </c>
      <c r="S10" s="296" t="s">
        <v>25</v>
      </c>
      <c r="T10" s="320" t="s">
        <v>16</v>
      </c>
    </row>
    <row r="11" spans="1:20" ht="12.75" customHeight="1">
      <c r="A11" s="326">
        <f>IF(ISBLANK(C11),"",ROW()-10)</f>
        <v>1</v>
      </c>
      <c r="B11" s="265">
        <v>21511101895</v>
      </c>
      <c r="C11" s="266" t="s">
        <v>54</v>
      </c>
      <c r="D11" s="266" t="s">
        <v>16</v>
      </c>
      <c r="E11" s="58">
        <v>1</v>
      </c>
      <c r="G11" s="281" t="s">
        <v>84</v>
      </c>
      <c r="H11" s="97"/>
      <c r="I11" s="326"/>
      <c r="J11" s="288" t="s">
        <v>91</v>
      </c>
      <c r="L11" s="357" t="s">
        <v>86</v>
      </c>
      <c r="M11" s="97"/>
      <c r="N11" s="326"/>
      <c r="O11" s="288" t="s">
        <v>91</v>
      </c>
      <c r="Q11" s="345">
        <v>7</v>
      </c>
      <c r="R11" s="296" t="s">
        <v>215</v>
      </c>
      <c r="S11" s="296" t="s">
        <v>216</v>
      </c>
      <c r="T11" s="320" t="s">
        <v>16</v>
      </c>
    </row>
    <row r="12" spans="1:20" ht="12.75" customHeight="1">
      <c r="A12" s="326">
        <f t="shared" ref="A12:A75" si="0">IF(ISBLANK(C12),"",ROW()-10)</f>
        <v>2</v>
      </c>
      <c r="B12" s="265">
        <v>21511101833</v>
      </c>
      <c r="C12" s="266" t="s">
        <v>51</v>
      </c>
      <c r="D12" s="266" t="s">
        <v>16</v>
      </c>
      <c r="E12" s="58">
        <v>2</v>
      </c>
      <c r="G12" s="368">
        <v>2</v>
      </c>
      <c r="H12" s="369" t="s">
        <v>51</v>
      </c>
      <c r="I12" s="370" t="s">
        <v>16</v>
      </c>
      <c r="J12" s="362">
        <v>1</v>
      </c>
      <c r="L12" s="292" t="s">
        <v>168</v>
      </c>
      <c r="M12" s="375" t="s">
        <v>25</v>
      </c>
      <c r="N12" s="376" t="s">
        <v>16</v>
      </c>
      <c r="O12" s="363">
        <v>2</v>
      </c>
      <c r="Q12" s="345">
        <v>8</v>
      </c>
      <c r="R12" s="296" t="s">
        <v>94</v>
      </c>
      <c r="S12" s="296" t="s">
        <v>94</v>
      </c>
      <c r="T12" s="320" t="s">
        <v>94</v>
      </c>
    </row>
    <row r="13" spans="1:20" ht="12.75" customHeight="1">
      <c r="A13" s="326">
        <f t="shared" si="0"/>
        <v>3</v>
      </c>
      <c r="B13" s="265">
        <v>21511203121</v>
      </c>
      <c r="C13" s="266" t="s">
        <v>214</v>
      </c>
      <c r="D13" s="266" t="s">
        <v>16</v>
      </c>
      <c r="E13" s="58">
        <v>3</v>
      </c>
      <c r="G13" s="371">
        <v>3</v>
      </c>
      <c r="H13" s="296" t="s">
        <v>214</v>
      </c>
      <c r="I13" s="297" t="s">
        <v>16</v>
      </c>
      <c r="J13" s="290">
        <v>2</v>
      </c>
      <c r="L13" s="377" t="s">
        <v>170</v>
      </c>
      <c r="M13" s="296" t="s">
        <v>216</v>
      </c>
      <c r="N13" s="297" t="s">
        <v>16</v>
      </c>
      <c r="O13" s="286">
        <v>3</v>
      </c>
      <c r="Q13" s="345">
        <v>9</v>
      </c>
      <c r="R13" s="296" t="s">
        <v>94</v>
      </c>
      <c r="S13" s="296" t="s">
        <v>94</v>
      </c>
      <c r="T13" s="320" t="s">
        <v>94</v>
      </c>
    </row>
    <row r="14" spans="1:20" ht="12.75" customHeight="1">
      <c r="A14" s="326">
        <f t="shared" si="0"/>
        <v>4</v>
      </c>
      <c r="B14" s="265">
        <v>21511303285</v>
      </c>
      <c r="C14" s="266" t="s">
        <v>25</v>
      </c>
      <c r="D14" s="266" t="s">
        <v>16</v>
      </c>
      <c r="E14" s="58">
        <v>7</v>
      </c>
      <c r="G14" s="371">
        <v>6</v>
      </c>
      <c r="H14" s="296" t="s">
        <v>216</v>
      </c>
      <c r="I14" s="297" t="s">
        <v>16</v>
      </c>
      <c r="J14" s="290">
        <v>3</v>
      </c>
      <c r="L14" s="377" t="s">
        <v>172</v>
      </c>
      <c r="M14" s="296" t="s">
        <v>94</v>
      </c>
      <c r="N14" s="297" t="s">
        <v>94</v>
      </c>
      <c r="O14" s="286"/>
      <c r="Q14" s="380">
        <v>9</v>
      </c>
      <c r="R14" s="373" t="s">
        <v>94</v>
      </c>
      <c r="S14" s="373" t="s">
        <v>94</v>
      </c>
      <c r="T14" s="381" t="s">
        <v>94</v>
      </c>
    </row>
    <row r="15" spans="1:20" ht="12.75" customHeight="1">
      <c r="A15" s="326">
        <f t="shared" si="0"/>
        <v>5</v>
      </c>
      <c r="B15" s="265">
        <v>21511001007</v>
      </c>
      <c r="C15" s="266" t="s">
        <v>28</v>
      </c>
      <c r="D15" s="266" t="s">
        <v>16</v>
      </c>
      <c r="E15" s="58">
        <v>8</v>
      </c>
      <c r="G15" s="371">
        <v>7</v>
      </c>
      <c r="H15" s="296" t="s">
        <v>218</v>
      </c>
      <c r="I15" s="297" t="s">
        <v>21</v>
      </c>
      <c r="J15" s="290">
        <v>4</v>
      </c>
      <c r="L15" s="377" t="s">
        <v>174</v>
      </c>
      <c r="M15" s="342" t="s">
        <v>218</v>
      </c>
      <c r="N15" s="343" t="s">
        <v>21</v>
      </c>
      <c r="O15" s="339">
        <v>1</v>
      </c>
    </row>
    <row r="16" spans="1:20" ht="12.75" customHeight="1">
      <c r="A16" s="326">
        <f t="shared" si="0"/>
        <v>6</v>
      </c>
      <c r="B16" s="265" t="s">
        <v>215</v>
      </c>
      <c r="C16" s="266" t="s">
        <v>216</v>
      </c>
      <c r="D16" s="267" t="s">
        <v>16</v>
      </c>
      <c r="E16" s="58">
        <v>9</v>
      </c>
      <c r="G16" s="372">
        <v>10</v>
      </c>
      <c r="H16" s="373" t="s">
        <v>94</v>
      </c>
      <c r="I16" s="374" t="s">
        <v>94</v>
      </c>
      <c r="J16" s="364"/>
      <c r="L16" s="378" t="s">
        <v>222</v>
      </c>
      <c r="M16" s="375" t="s">
        <v>94</v>
      </c>
      <c r="N16" s="376" t="s">
        <v>94</v>
      </c>
      <c r="O16" s="366" t="s">
        <v>30</v>
      </c>
    </row>
    <row r="17" spans="1:15" ht="12.75" customHeight="1">
      <c r="A17" s="326">
        <f t="shared" si="0"/>
        <v>7</v>
      </c>
      <c r="B17" s="265" t="s">
        <v>217</v>
      </c>
      <c r="C17" s="266" t="s">
        <v>218</v>
      </c>
      <c r="D17" s="267" t="s">
        <v>21</v>
      </c>
      <c r="E17" s="58">
        <v>1000</v>
      </c>
      <c r="L17" s="379" t="s">
        <v>223</v>
      </c>
      <c r="M17" s="299" t="s">
        <v>94</v>
      </c>
      <c r="N17" s="300" t="s">
        <v>94</v>
      </c>
      <c r="O17" s="367" t="s">
        <v>30</v>
      </c>
    </row>
    <row r="18" spans="1:15" ht="12.75" customHeight="1">
      <c r="A18" s="326" t="str">
        <f t="shared" si="0"/>
        <v/>
      </c>
      <c r="B18" s="265"/>
      <c r="C18" s="266"/>
      <c r="D18" s="267"/>
      <c r="E18" s="58"/>
    </row>
    <row r="19" spans="1:15" ht="12.75" customHeight="1">
      <c r="A19" s="326" t="str">
        <f t="shared" si="0"/>
        <v/>
      </c>
      <c r="B19" s="265"/>
      <c r="C19" s="266"/>
      <c r="D19" s="267"/>
      <c r="E19" s="58"/>
    </row>
    <row r="20" spans="1:15" ht="12.75" customHeight="1">
      <c r="A20" s="326" t="str">
        <f t="shared" si="0"/>
        <v/>
      </c>
      <c r="B20" s="265"/>
      <c r="C20" s="266"/>
      <c r="D20" s="267"/>
      <c r="E20" s="58"/>
    </row>
    <row r="21" spans="1:15" ht="12.75" customHeight="1">
      <c r="A21" s="326" t="str">
        <f t="shared" si="0"/>
        <v/>
      </c>
      <c r="B21" s="265"/>
      <c r="C21" s="267"/>
      <c r="D21" s="267"/>
      <c r="E21" s="58"/>
    </row>
    <row r="22" spans="1:15" ht="12.75" customHeight="1">
      <c r="A22" s="326" t="str">
        <f t="shared" si="0"/>
        <v/>
      </c>
      <c r="B22" s="265"/>
      <c r="C22" s="267"/>
      <c r="D22" s="267"/>
      <c r="E22" s="58"/>
    </row>
    <row r="23" spans="1:15" ht="12.75" customHeight="1">
      <c r="A23" s="326" t="str">
        <f t="shared" si="0"/>
        <v/>
      </c>
      <c r="B23" s="265"/>
      <c r="C23" s="267"/>
      <c r="D23" s="267"/>
      <c r="E23" s="58"/>
    </row>
    <row r="24" spans="1:15" ht="12.75" customHeight="1">
      <c r="A24" s="326" t="str">
        <f t="shared" si="0"/>
        <v/>
      </c>
      <c r="B24" s="265"/>
      <c r="C24" s="267"/>
      <c r="D24" s="267"/>
      <c r="E24" s="58"/>
      <c r="H24" s="97"/>
      <c r="I24" s="326"/>
    </row>
    <row r="25" spans="1:15" ht="12.75" customHeight="1">
      <c r="A25" s="326" t="str">
        <f t="shared" si="0"/>
        <v/>
      </c>
      <c r="B25" s="265"/>
      <c r="C25" s="267"/>
      <c r="D25" s="267"/>
      <c r="E25" s="58"/>
      <c r="H25" s="97"/>
      <c r="I25" s="326"/>
    </row>
    <row r="26" spans="1:15" ht="12.75" customHeight="1">
      <c r="A26" s="326" t="str">
        <f t="shared" si="0"/>
        <v/>
      </c>
      <c r="B26" s="265"/>
      <c r="C26" s="267"/>
      <c r="D26" s="267"/>
      <c r="E26" s="58"/>
      <c r="H26" s="97"/>
      <c r="I26" s="326"/>
    </row>
    <row r="27" spans="1:15" ht="12.75" customHeight="1">
      <c r="A27" s="326" t="str">
        <f t="shared" si="0"/>
        <v/>
      </c>
      <c r="B27" s="265"/>
      <c r="C27" s="267"/>
      <c r="D27" s="267"/>
      <c r="E27" s="58"/>
    </row>
    <row r="28" spans="1:15" ht="12.75" customHeight="1">
      <c r="A28" s="326" t="str">
        <f t="shared" si="0"/>
        <v/>
      </c>
      <c r="B28" s="268"/>
      <c r="C28" s="266"/>
      <c r="D28" s="266"/>
      <c r="E28" s="58"/>
    </row>
    <row r="29" spans="1:15" ht="12.75" customHeight="1">
      <c r="A29" s="326" t="str">
        <f t="shared" si="0"/>
        <v/>
      </c>
      <c r="B29" s="268"/>
      <c r="C29" s="266"/>
      <c r="D29" s="266"/>
      <c r="E29" s="58"/>
    </row>
    <row r="30" spans="1:15" ht="12.75" customHeight="1">
      <c r="A30" s="326" t="str">
        <f t="shared" si="0"/>
        <v/>
      </c>
      <c r="B30" s="268"/>
      <c r="C30" s="266"/>
      <c r="D30" s="266"/>
      <c r="E30" s="58"/>
    </row>
    <row r="31" spans="1:15" ht="12.75" customHeight="1">
      <c r="A31" s="326" t="str">
        <f t="shared" si="0"/>
        <v/>
      </c>
      <c r="B31" s="268"/>
      <c r="C31" s="266"/>
      <c r="D31" s="266"/>
      <c r="E31" s="58"/>
    </row>
    <row r="32" spans="1:15" ht="12.75" customHeight="1">
      <c r="A32" s="326" t="str">
        <f t="shared" si="0"/>
        <v/>
      </c>
      <c r="B32" s="268"/>
      <c r="C32" s="266"/>
      <c r="D32" s="266"/>
      <c r="E32" s="58"/>
    </row>
    <row r="33" spans="1:5" ht="12.75" customHeight="1">
      <c r="A33" s="326" t="str">
        <f t="shared" si="0"/>
        <v/>
      </c>
      <c r="B33" s="268"/>
      <c r="C33" s="266"/>
      <c r="D33" s="266"/>
      <c r="E33" s="58"/>
    </row>
    <row r="34" spans="1:5" ht="12.75" customHeight="1">
      <c r="A34" s="326" t="str">
        <f t="shared" si="0"/>
        <v/>
      </c>
      <c r="B34" s="268"/>
      <c r="C34" s="266"/>
      <c r="D34" s="266"/>
      <c r="E34" s="58"/>
    </row>
    <row r="35" spans="1:5" ht="12.75" customHeight="1">
      <c r="A35" s="326" t="str">
        <f t="shared" si="0"/>
        <v/>
      </c>
      <c r="B35" s="268"/>
      <c r="C35" s="266"/>
      <c r="D35" s="266"/>
      <c r="E35" s="58"/>
    </row>
    <row r="36" spans="1:5" ht="12.75" customHeight="1">
      <c r="A36" s="326" t="str">
        <f t="shared" si="0"/>
        <v/>
      </c>
      <c r="B36" s="268"/>
      <c r="C36" s="266"/>
      <c r="D36" s="266"/>
      <c r="E36" s="58"/>
    </row>
    <row r="37" spans="1:5" ht="12.75" customHeight="1">
      <c r="A37" s="326" t="str">
        <f t="shared" si="0"/>
        <v/>
      </c>
      <c r="B37" s="268"/>
      <c r="C37" s="266"/>
      <c r="D37" s="266"/>
      <c r="E37" s="58"/>
    </row>
    <row r="38" spans="1:5" ht="12.75" customHeight="1">
      <c r="A38" s="326" t="str">
        <f t="shared" si="0"/>
        <v/>
      </c>
      <c r="B38" s="268"/>
      <c r="C38" s="266"/>
      <c r="D38" s="266"/>
      <c r="E38" s="58"/>
    </row>
    <row r="39" spans="1:5" ht="12.75" customHeight="1">
      <c r="A39" s="326" t="str">
        <f t="shared" si="0"/>
        <v/>
      </c>
      <c r="B39" s="268"/>
      <c r="C39" s="266"/>
      <c r="D39" s="266"/>
      <c r="E39" s="58"/>
    </row>
    <row r="40" spans="1:5" ht="12.75" customHeight="1">
      <c r="A40" s="326" t="str">
        <f t="shared" si="0"/>
        <v/>
      </c>
      <c r="B40" s="268"/>
      <c r="C40" s="266"/>
      <c r="D40" s="266"/>
      <c r="E40" s="58"/>
    </row>
    <row r="41" spans="1:5" ht="12.75" customHeight="1">
      <c r="A41" s="326" t="str">
        <f t="shared" si="0"/>
        <v/>
      </c>
      <c r="B41" s="268"/>
      <c r="C41" s="266"/>
      <c r="D41" s="266"/>
      <c r="E41" s="58"/>
    </row>
    <row r="42" spans="1:5" ht="12.75" customHeight="1">
      <c r="A42" s="326" t="str">
        <f t="shared" si="0"/>
        <v/>
      </c>
      <c r="B42" s="268"/>
      <c r="C42" s="266"/>
      <c r="D42" s="266"/>
      <c r="E42" s="58"/>
    </row>
    <row r="43" spans="1:5" ht="12.75" customHeight="1">
      <c r="A43" s="326" t="str">
        <f t="shared" si="0"/>
        <v/>
      </c>
      <c r="B43" s="268"/>
      <c r="C43" s="266"/>
      <c r="D43" s="266"/>
      <c r="E43" s="58"/>
    </row>
    <row r="44" spans="1:5">
      <c r="A44" s="326" t="str">
        <f t="shared" si="0"/>
        <v/>
      </c>
      <c r="B44" s="268"/>
      <c r="C44" s="266"/>
      <c r="D44" s="266"/>
      <c r="E44" s="58"/>
    </row>
    <row r="45" spans="1:5">
      <c r="A45" s="326" t="str">
        <f t="shared" si="0"/>
        <v/>
      </c>
      <c r="B45" s="268"/>
      <c r="C45" s="266"/>
      <c r="D45" s="266"/>
      <c r="E45" s="58"/>
    </row>
    <row r="46" spans="1:5">
      <c r="A46" s="326" t="str">
        <f t="shared" si="0"/>
        <v/>
      </c>
      <c r="B46" s="268"/>
      <c r="C46" s="266"/>
      <c r="D46" s="266"/>
      <c r="E46" s="58"/>
    </row>
    <row r="47" spans="1:5">
      <c r="A47" s="326" t="str">
        <f t="shared" si="0"/>
        <v/>
      </c>
      <c r="B47" s="268"/>
      <c r="C47" s="266"/>
      <c r="D47" s="266"/>
      <c r="E47" s="58"/>
    </row>
    <row r="48" spans="1:5">
      <c r="A48" s="326" t="str">
        <f t="shared" si="0"/>
        <v/>
      </c>
      <c r="B48" s="268"/>
      <c r="C48" s="266"/>
      <c r="D48" s="266"/>
      <c r="E48" s="58"/>
    </row>
    <row r="49" spans="1:5">
      <c r="A49" s="326" t="str">
        <f t="shared" si="0"/>
        <v/>
      </c>
      <c r="B49" s="268"/>
      <c r="C49" s="266"/>
      <c r="D49" s="266"/>
      <c r="E49" s="58"/>
    </row>
    <row r="50" spans="1:5">
      <c r="A50" s="326" t="str">
        <f t="shared" si="0"/>
        <v/>
      </c>
      <c r="B50" s="268"/>
      <c r="C50" s="266"/>
      <c r="D50" s="266"/>
      <c r="E50" s="58"/>
    </row>
    <row r="51" spans="1:5">
      <c r="A51" s="326" t="str">
        <f t="shared" si="0"/>
        <v/>
      </c>
      <c r="B51" s="268"/>
      <c r="C51" s="266"/>
      <c r="D51" s="266"/>
      <c r="E51" s="58"/>
    </row>
    <row r="52" spans="1:5">
      <c r="A52" s="326" t="str">
        <f t="shared" si="0"/>
        <v/>
      </c>
      <c r="B52" s="268"/>
      <c r="C52" s="266"/>
      <c r="D52" s="266"/>
      <c r="E52" s="58"/>
    </row>
    <row r="53" spans="1:5">
      <c r="A53" s="326" t="str">
        <f t="shared" si="0"/>
        <v/>
      </c>
      <c r="B53" s="268"/>
      <c r="C53" s="266"/>
      <c r="D53" s="266"/>
      <c r="E53" s="58"/>
    </row>
    <row r="54" spans="1:5">
      <c r="A54" s="326" t="str">
        <f t="shared" si="0"/>
        <v/>
      </c>
      <c r="B54" s="268"/>
      <c r="C54" s="266"/>
      <c r="D54" s="266"/>
      <c r="E54" s="58"/>
    </row>
    <row r="55" spans="1:5">
      <c r="A55" s="326" t="str">
        <f t="shared" si="0"/>
        <v/>
      </c>
      <c r="B55" s="268"/>
      <c r="C55" s="266"/>
      <c r="D55" s="266"/>
      <c r="E55" s="58"/>
    </row>
    <row r="56" spans="1:5">
      <c r="A56" s="326" t="str">
        <f t="shared" si="0"/>
        <v/>
      </c>
      <c r="B56" s="268"/>
      <c r="C56" s="266"/>
      <c r="D56" s="266"/>
      <c r="E56" s="58"/>
    </row>
    <row r="57" spans="1:5">
      <c r="A57" s="326" t="str">
        <f t="shared" si="0"/>
        <v/>
      </c>
      <c r="B57" s="268"/>
      <c r="C57" s="266"/>
      <c r="D57" s="266"/>
      <c r="E57" s="58"/>
    </row>
    <row r="58" spans="1:5">
      <c r="A58" s="326" t="str">
        <f t="shared" si="0"/>
        <v/>
      </c>
      <c r="B58" s="268"/>
      <c r="C58" s="266"/>
      <c r="D58" s="266"/>
      <c r="E58" s="58"/>
    </row>
    <row r="59" spans="1:5">
      <c r="A59" s="326" t="str">
        <f t="shared" si="0"/>
        <v/>
      </c>
      <c r="B59" s="269"/>
      <c r="C59" s="270"/>
      <c r="D59" s="57"/>
      <c r="E59" s="58"/>
    </row>
    <row r="60" spans="1:5">
      <c r="A60" s="326" t="str">
        <f t="shared" si="0"/>
        <v/>
      </c>
      <c r="B60" s="269"/>
      <c r="C60" s="270"/>
      <c r="D60" s="57"/>
      <c r="E60" s="58"/>
    </row>
    <row r="61" spans="1:5">
      <c r="A61" s="326" t="str">
        <f t="shared" si="0"/>
        <v/>
      </c>
      <c r="B61" s="269"/>
      <c r="C61" s="270"/>
      <c r="D61" s="57"/>
      <c r="E61" s="58"/>
    </row>
    <row r="62" spans="1:5">
      <c r="A62" s="326" t="str">
        <f t="shared" si="0"/>
        <v/>
      </c>
      <c r="B62" s="269"/>
      <c r="C62" s="270"/>
      <c r="D62" s="57"/>
      <c r="E62" s="58"/>
    </row>
    <row r="63" spans="1:5">
      <c r="A63" s="326" t="str">
        <f t="shared" si="0"/>
        <v/>
      </c>
      <c r="B63" s="269"/>
      <c r="C63" s="270"/>
      <c r="D63" s="57"/>
      <c r="E63" s="58"/>
    </row>
    <row r="64" spans="1:5">
      <c r="A64" s="326" t="str">
        <f t="shared" si="0"/>
        <v/>
      </c>
      <c r="B64" s="269"/>
      <c r="C64" s="270"/>
      <c r="D64" s="57"/>
      <c r="E64" s="58"/>
    </row>
    <row r="65" spans="1:5">
      <c r="A65" s="326" t="str">
        <f t="shared" si="0"/>
        <v/>
      </c>
      <c r="B65" s="269"/>
      <c r="C65" s="270"/>
      <c r="D65" s="57"/>
      <c r="E65" s="58"/>
    </row>
    <row r="66" spans="1:5">
      <c r="A66" s="326" t="str">
        <f t="shared" si="0"/>
        <v/>
      </c>
      <c r="B66" s="269"/>
      <c r="C66" s="270"/>
      <c r="D66" s="57"/>
      <c r="E66" s="58"/>
    </row>
    <row r="67" spans="1:5">
      <c r="A67" s="326" t="str">
        <f t="shared" si="0"/>
        <v/>
      </c>
      <c r="B67" s="269"/>
      <c r="C67" s="270"/>
      <c r="D67" s="57"/>
      <c r="E67" s="58"/>
    </row>
    <row r="68" spans="1:5">
      <c r="A68" s="326" t="str">
        <f t="shared" si="0"/>
        <v/>
      </c>
      <c r="B68" s="269"/>
      <c r="C68" s="270"/>
      <c r="D68" s="57"/>
      <c r="E68" s="58"/>
    </row>
    <row r="69" spans="1:5">
      <c r="A69" s="326" t="str">
        <f t="shared" si="0"/>
        <v/>
      </c>
      <c r="B69" s="269"/>
      <c r="C69" s="270"/>
      <c r="D69" s="57"/>
      <c r="E69" s="58"/>
    </row>
    <row r="70" spans="1:5">
      <c r="A70" s="326" t="str">
        <f t="shared" si="0"/>
        <v/>
      </c>
      <c r="B70" s="269"/>
      <c r="C70" s="270"/>
      <c r="D70" s="57"/>
      <c r="E70" s="58"/>
    </row>
    <row r="71" spans="1:5">
      <c r="A71" s="326" t="str">
        <f t="shared" si="0"/>
        <v/>
      </c>
      <c r="B71" s="269"/>
      <c r="C71" s="270"/>
      <c r="D71" s="57"/>
      <c r="E71" s="58"/>
    </row>
    <row r="72" spans="1:5">
      <c r="A72" s="326" t="str">
        <f t="shared" si="0"/>
        <v/>
      </c>
      <c r="B72" s="269"/>
      <c r="C72" s="270"/>
      <c r="D72" s="57"/>
      <c r="E72" s="58"/>
    </row>
    <row r="73" spans="1:5">
      <c r="A73" s="326" t="str">
        <f t="shared" si="0"/>
        <v/>
      </c>
      <c r="B73" s="269"/>
      <c r="C73" s="270"/>
      <c r="D73" s="57"/>
      <c r="E73" s="58"/>
    </row>
    <row r="74" spans="1:5">
      <c r="A74" s="326" t="str">
        <f t="shared" si="0"/>
        <v/>
      </c>
      <c r="B74" s="269"/>
      <c r="C74" s="270"/>
      <c r="D74" s="57"/>
      <c r="E74" s="58"/>
    </row>
    <row r="75" spans="1:5">
      <c r="A75" s="326" t="str">
        <f t="shared" si="0"/>
        <v/>
      </c>
      <c r="B75" s="57"/>
      <c r="C75" s="271"/>
      <c r="D75" s="272"/>
      <c r="E75" s="273"/>
    </row>
    <row r="76" spans="1:5">
      <c r="A76" s="326" t="str">
        <f t="shared" ref="A76:A110" si="1">IF(ISBLANK(C76),"",ROW()-10)</f>
        <v/>
      </c>
      <c r="B76" s="326"/>
      <c r="C76" s="274"/>
      <c r="E76" s="73"/>
    </row>
    <row r="77" spans="1:5">
      <c r="A77" s="326" t="str">
        <f t="shared" si="1"/>
        <v/>
      </c>
      <c r="B77" s="326"/>
      <c r="C77" s="274"/>
      <c r="E77" s="73"/>
    </row>
    <row r="78" spans="1:5">
      <c r="A78" s="326" t="str">
        <f t="shared" si="1"/>
        <v/>
      </c>
      <c r="B78" s="326"/>
      <c r="C78" s="274"/>
      <c r="E78" s="73"/>
    </row>
    <row r="79" spans="1:5">
      <c r="A79" s="326" t="str">
        <f t="shared" si="1"/>
        <v/>
      </c>
      <c r="B79" s="326"/>
      <c r="C79" s="274"/>
      <c r="E79" s="73"/>
    </row>
    <row r="80" spans="1:5">
      <c r="A80" s="326" t="str">
        <f t="shared" si="1"/>
        <v/>
      </c>
      <c r="B80" s="326"/>
      <c r="C80" s="274"/>
      <c r="E80" s="73"/>
    </row>
    <row r="81" spans="1:5">
      <c r="A81" s="326" t="str">
        <f t="shared" si="1"/>
        <v/>
      </c>
      <c r="B81" s="326"/>
      <c r="C81" s="274"/>
      <c r="E81" s="73"/>
    </row>
    <row r="82" spans="1:5">
      <c r="A82" s="326" t="str">
        <f t="shared" si="1"/>
        <v/>
      </c>
      <c r="B82" s="326"/>
      <c r="C82" s="274"/>
      <c r="E82" s="73"/>
    </row>
    <row r="83" spans="1:5">
      <c r="A83" s="326" t="str">
        <f t="shared" si="1"/>
        <v/>
      </c>
      <c r="B83" s="326"/>
      <c r="C83" s="274"/>
      <c r="E83" s="73"/>
    </row>
    <row r="84" spans="1:5">
      <c r="A84" s="326" t="str">
        <f t="shared" si="1"/>
        <v/>
      </c>
      <c r="B84" s="326"/>
      <c r="C84" s="274"/>
      <c r="E84" s="73"/>
    </row>
    <row r="85" spans="1:5">
      <c r="A85" s="326" t="str">
        <f t="shared" si="1"/>
        <v/>
      </c>
      <c r="B85" s="326"/>
      <c r="C85" s="274"/>
      <c r="E85" s="73"/>
    </row>
    <row r="86" spans="1:5">
      <c r="A86" s="326" t="str">
        <f t="shared" si="1"/>
        <v/>
      </c>
      <c r="B86" s="326"/>
      <c r="C86" s="274"/>
      <c r="E86" s="73"/>
    </row>
    <row r="87" spans="1:5">
      <c r="A87" s="326" t="str">
        <f t="shared" si="1"/>
        <v/>
      </c>
      <c r="B87" s="326"/>
      <c r="C87" s="274"/>
      <c r="E87" s="73"/>
    </row>
    <row r="88" spans="1:5">
      <c r="A88" s="326" t="str">
        <f t="shared" si="1"/>
        <v/>
      </c>
      <c r="B88" s="326"/>
      <c r="C88" s="274"/>
      <c r="E88" s="73"/>
    </row>
    <row r="89" spans="1:5">
      <c r="A89" s="326" t="str">
        <f t="shared" si="1"/>
        <v/>
      </c>
      <c r="B89" s="326"/>
      <c r="C89" s="274"/>
      <c r="E89" s="73"/>
    </row>
    <row r="90" spans="1:5">
      <c r="A90" s="326" t="str">
        <f t="shared" si="1"/>
        <v/>
      </c>
      <c r="B90" s="326"/>
      <c r="C90" s="274"/>
      <c r="E90" s="73"/>
    </row>
    <row r="91" spans="1:5">
      <c r="A91" s="326" t="str">
        <f t="shared" si="1"/>
        <v/>
      </c>
      <c r="B91" s="326"/>
      <c r="C91" s="274"/>
      <c r="E91" s="73"/>
    </row>
    <row r="92" spans="1:5">
      <c r="A92" s="326" t="str">
        <f t="shared" si="1"/>
        <v/>
      </c>
      <c r="B92" s="326"/>
      <c r="C92" s="274"/>
      <c r="E92" s="73"/>
    </row>
    <row r="93" spans="1:5">
      <c r="A93" s="326" t="str">
        <f t="shared" si="1"/>
        <v/>
      </c>
      <c r="B93" s="326"/>
      <c r="C93" s="274"/>
      <c r="E93" s="73"/>
    </row>
    <row r="94" spans="1:5">
      <c r="A94" s="326" t="str">
        <f t="shared" si="1"/>
        <v/>
      </c>
      <c r="B94" s="326"/>
      <c r="C94" s="274"/>
      <c r="E94" s="73"/>
    </row>
    <row r="95" spans="1:5">
      <c r="A95" s="326" t="str">
        <f t="shared" si="1"/>
        <v/>
      </c>
      <c r="B95" s="326"/>
      <c r="C95" s="274"/>
      <c r="E95" s="73"/>
    </row>
    <row r="96" spans="1:5">
      <c r="A96" s="326" t="str">
        <f t="shared" si="1"/>
        <v/>
      </c>
      <c r="B96" s="326"/>
      <c r="C96" s="274"/>
      <c r="E96" s="73"/>
    </row>
    <row r="97" spans="1:5">
      <c r="A97" s="326" t="str">
        <f t="shared" si="1"/>
        <v/>
      </c>
      <c r="B97" s="326"/>
      <c r="C97" s="274"/>
      <c r="E97" s="73"/>
    </row>
    <row r="98" spans="1:5">
      <c r="A98" s="326" t="str">
        <f t="shared" si="1"/>
        <v/>
      </c>
      <c r="B98" s="326"/>
      <c r="C98" s="274"/>
      <c r="E98" s="73"/>
    </row>
    <row r="99" spans="1:5">
      <c r="A99" s="326" t="str">
        <f t="shared" si="1"/>
        <v/>
      </c>
      <c r="B99" s="326"/>
      <c r="C99" s="274"/>
      <c r="E99" s="73"/>
    </row>
    <row r="100" spans="1:5">
      <c r="A100" s="326" t="str">
        <f t="shared" si="1"/>
        <v/>
      </c>
      <c r="B100" s="326"/>
      <c r="C100" s="274"/>
      <c r="E100" s="73"/>
    </row>
    <row r="101" spans="1:5">
      <c r="A101" s="326" t="str">
        <f t="shared" si="1"/>
        <v/>
      </c>
      <c r="B101" s="326"/>
      <c r="C101" s="274"/>
      <c r="E101" s="73"/>
    </row>
    <row r="102" spans="1:5">
      <c r="A102" s="326" t="str">
        <f t="shared" si="1"/>
        <v/>
      </c>
      <c r="B102" s="326"/>
      <c r="C102" s="274"/>
      <c r="E102" s="73"/>
    </row>
    <row r="103" spans="1:5">
      <c r="A103" s="326" t="str">
        <f t="shared" si="1"/>
        <v/>
      </c>
      <c r="B103" s="326"/>
      <c r="C103" s="274"/>
      <c r="E103" s="73"/>
    </row>
    <row r="104" spans="1:5">
      <c r="A104" s="326" t="str">
        <f t="shared" si="1"/>
        <v/>
      </c>
      <c r="B104" s="326"/>
      <c r="C104" s="274"/>
      <c r="E104" s="73"/>
    </row>
    <row r="105" spans="1:5">
      <c r="A105" s="326" t="str">
        <f t="shared" si="1"/>
        <v/>
      </c>
      <c r="B105" s="326"/>
      <c r="C105" s="274"/>
      <c r="E105" s="73"/>
    </row>
    <row r="106" spans="1:5">
      <c r="A106" s="326" t="str">
        <f t="shared" si="1"/>
        <v/>
      </c>
      <c r="B106" s="326"/>
      <c r="C106" s="274"/>
      <c r="E106" s="73"/>
    </row>
    <row r="107" spans="1:5">
      <c r="A107" s="326" t="str">
        <f t="shared" si="1"/>
        <v/>
      </c>
      <c r="B107" s="326"/>
      <c r="C107" s="274"/>
      <c r="E107" s="73"/>
    </row>
    <row r="108" spans="1:5">
      <c r="A108" s="326" t="str">
        <f t="shared" si="1"/>
        <v/>
      </c>
      <c r="B108" s="326"/>
      <c r="C108" s="274"/>
      <c r="E108" s="73"/>
    </row>
    <row r="109" spans="1:5">
      <c r="A109" s="326" t="str">
        <f t="shared" si="1"/>
        <v/>
      </c>
      <c r="B109" s="326"/>
      <c r="C109" s="274"/>
      <c r="E109" s="73"/>
    </row>
    <row r="110" spans="1:5">
      <c r="A110" s="326" t="str">
        <f t="shared" si="1"/>
        <v/>
      </c>
      <c r="B110" s="326"/>
      <c r="C110" s="275"/>
      <c r="D110" s="78"/>
      <c r="E110" s="79"/>
    </row>
  </sheetData>
  <conditionalFormatting sqref="A11:E110">
    <cfRule type="expression" dxfId="1" priority="1">
      <formula>ROW()/2-INT(ROW()/2)=0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0"/>
  <sheetViews>
    <sheetView tabSelected="1" topLeftCell="B1" workbookViewId="0">
      <selection activeCell="K19" sqref="K19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style="97" customWidth="1"/>
    <col min="4" max="4" width="11.7109375" style="326" customWidth="1"/>
    <col min="5" max="5" width="9" style="326" customWidth="1"/>
    <col min="7" max="7" width="5.140625" style="97" customWidth="1"/>
    <col min="8" max="8" width="22.28515625" customWidth="1"/>
    <col min="9" max="9" width="10.28515625" bestFit="1" customWidth="1"/>
    <col min="10" max="10" width="5.85546875" customWidth="1"/>
    <col min="11" max="11" width="11.7109375"/>
    <col min="12" max="12" width="7.28515625" bestFit="1" customWidth="1"/>
    <col min="13" max="13" width="18.28515625" bestFit="1" customWidth="1"/>
    <col min="14" max="14" width="8.140625" bestFit="1" customWidth="1"/>
    <col min="15" max="15" width="5.85546875" customWidth="1"/>
    <col min="16" max="16" width="11.7109375"/>
    <col min="17" max="17" width="6.140625" customWidth="1"/>
    <col min="18" max="18" width="19.42578125" bestFit="1" customWidth="1"/>
    <col min="19" max="19" width="8.140625" bestFit="1" customWidth="1"/>
    <col min="20" max="20" width="5.85546875" customWidth="1"/>
    <col min="21" max="21" width="11.7109375"/>
    <col min="22" max="22" width="6.140625" customWidth="1"/>
    <col min="23" max="23" width="12" bestFit="1" customWidth="1"/>
    <col min="24" max="24" width="28.28515625" style="97" customWidth="1"/>
    <col min="25" max="25" width="10.28515625" style="326" bestFit="1" customWidth="1"/>
  </cols>
  <sheetData>
    <row r="1" spans="1:25" ht="12.75" customHeight="1">
      <c r="G1" s="276" t="s">
        <v>237</v>
      </c>
      <c r="H1" s="97"/>
      <c r="I1" s="97"/>
      <c r="J1" s="97"/>
      <c r="K1" s="97"/>
    </row>
    <row r="2" spans="1:25" ht="12.75" customHeight="1"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277"/>
      <c r="W2" s="277"/>
      <c r="X2" s="87"/>
      <c r="Y2" s="392"/>
    </row>
    <row r="3" spans="1:25" ht="12.75" customHeight="1">
      <c r="G3" s="278" t="s">
        <v>63</v>
      </c>
      <c r="H3" s="278"/>
      <c r="I3" s="278"/>
      <c r="J3" s="278"/>
      <c r="L3" s="278" t="s">
        <v>65</v>
      </c>
      <c r="M3" s="278"/>
      <c r="N3" s="278"/>
      <c r="O3" s="278"/>
      <c r="Q3" s="278" t="s">
        <v>220</v>
      </c>
      <c r="R3" s="278"/>
      <c r="S3" s="278"/>
      <c r="T3" s="278"/>
      <c r="V3" s="279" t="s">
        <v>239</v>
      </c>
      <c r="W3" s="280"/>
      <c r="X3" s="280"/>
      <c r="Y3" s="393"/>
    </row>
    <row r="4" spans="1:25" ht="12.75" customHeight="1">
      <c r="G4" s="281" t="s">
        <v>67</v>
      </c>
      <c r="H4" s="97"/>
      <c r="I4" s="326"/>
      <c r="J4" s="333"/>
      <c r="M4" s="97"/>
      <c r="N4" s="326"/>
      <c r="R4" s="97"/>
      <c r="S4" s="326"/>
      <c r="V4" s="283" t="s">
        <v>91</v>
      </c>
      <c r="W4" s="284" t="s">
        <v>8</v>
      </c>
      <c r="X4" s="285" t="s">
        <v>39</v>
      </c>
      <c r="Y4" s="394" t="s">
        <v>221</v>
      </c>
    </row>
    <row r="5" spans="1:25" ht="12.75" customHeight="1">
      <c r="G5" s="292">
        <v>1</v>
      </c>
      <c r="H5" s="293" t="s">
        <v>20</v>
      </c>
      <c r="I5" s="294" t="s">
        <v>21</v>
      </c>
      <c r="J5" s="286">
        <v>1</v>
      </c>
      <c r="L5" s="281" t="s">
        <v>81</v>
      </c>
      <c r="M5" s="97"/>
      <c r="N5" s="326"/>
      <c r="O5" s="333" t="s">
        <v>91</v>
      </c>
      <c r="Q5" s="281" t="s">
        <v>82</v>
      </c>
      <c r="R5" s="97"/>
      <c r="S5" s="326"/>
      <c r="T5" s="333" t="s">
        <v>91</v>
      </c>
      <c r="V5" s="386">
        <v>1</v>
      </c>
      <c r="W5" s="293">
        <v>11511203143</v>
      </c>
      <c r="X5" s="293" t="s">
        <v>17</v>
      </c>
      <c r="Y5" s="387" t="s">
        <v>16</v>
      </c>
    </row>
    <row r="6" spans="1:25" ht="12.75" customHeight="1">
      <c r="B6" s="251" t="s">
        <v>155</v>
      </c>
      <c r="C6" s="382" t="s">
        <v>33</v>
      </c>
      <c r="D6" s="383"/>
      <c r="E6" s="254"/>
      <c r="G6" s="301">
        <v>8</v>
      </c>
      <c r="H6" s="296" t="s">
        <v>228</v>
      </c>
      <c r="I6" s="297" t="s">
        <v>16</v>
      </c>
      <c r="J6" s="286">
        <v>2</v>
      </c>
      <c r="L6" s="292" t="s">
        <v>163</v>
      </c>
      <c r="M6" s="293" t="s">
        <v>20</v>
      </c>
      <c r="N6" s="294" t="s">
        <v>21</v>
      </c>
      <c r="O6" s="286">
        <v>1</v>
      </c>
      <c r="Q6" s="292" t="s">
        <v>83</v>
      </c>
      <c r="R6" s="293" t="s">
        <v>20</v>
      </c>
      <c r="S6" s="294" t="s">
        <v>21</v>
      </c>
      <c r="T6" s="286">
        <v>2</v>
      </c>
      <c r="V6" s="344">
        <v>2</v>
      </c>
      <c r="W6" s="296">
        <v>11511000620</v>
      </c>
      <c r="X6" s="296" t="s">
        <v>20</v>
      </c>
      <c r="Y6" s="388" t="s">
        <v>21</v>
      </c>
    </row>
    <row r="7" spans="1:25" ht="12.75" customHeight="1">
      <c r="B7" s="329" t="s">
        <v>156</v>
      </c>
      <c r="C7" s="330">
        <v>41483</v>
      </c>
      <c r="D7" s="331"/>
      <c r="E7" s="258"/>
      <c r="G7" s="301">
        <v>9</v>
      </c>
      <c r="H7" s="296" t="s">
        <v>230</v>
      </c>
      <c r="I7" s="297" t="s">
        <v>21</v>
      </c>
      <c r="J7" s="286">
        <v>3</v>
      </c>
      <c r="L7" s="301" t="s">
        <v>164</v>
      </c>
      <c r="M7" s="296" t="s">
        <v>110</v>
      </c>
      <c r="N7" s="297" t="s">
        <v>16</v>
      </c>
      <c r="O7" s="286">
        <v>4</v>
      </c>
      <c r="Q7" s="301" t="s">
        <v>85</v>
      </c>
      <c r="R7" s="296" t="s">
        <v>100</v>
      </c>
      <c r="S7" s="297" t="s">
        <v>16</v>
      </c>
      <c r="T7" s="286">
        <v>4</v>
      </c>
      <c r="V7" s="344">
        <v>3</v>
      </c>
      <c r="W7" s="296">
        <v>11511101815</v>
      </c>
      <c r="X7" s="296" t="s">
        <v>19</v>
      </c>
      <c r="Y7" s="388" t="s">
        <v>16</v>
      </c>
    </row>
    <row r="8" spans="1:25" ht="12.75" customHeight="1">
      <c r="B8" s="259" t="s">
        <v>225</v>
      </c>
      <c r="C8" s="326"/>
      <c r="D8"/>
      <c r="E8"/>
      <c r="G8" s="301">
        <v>16</v>
      </c>
      <c r="H8" s="296" t="s">
        <v>99</v>
      </c>
      <c r="I8" s="297" t="s">
        <v>16</v>
      </c>
      <c r="J8" s="286">
        <v>4</v>
      </c>
      <c r="L8" s="301" t="s">
        <v>165</v>
      </c>
      <c r="M8" s="296" t="s">
        <v>226</v>
      </c>
      <c r="N8" s="297" t="s">
        <v>21</v>
      </c>
      <c r="O8" s="286">
        <v>3</v>
      </c>
      <c r="Q8" s="301" t="s">
        <v>87</v>
      </c>
      <c r="R8" s="296" t="s">
        <v>17</v>
      </c>
      <c r="S8" s="297" t="s">
        <v>16</v>
      </c>
      <c r="T8" s="286">
        <v>1</v>
      </c>
      <c r="V8" s="344">
        <v>4</v>
      </c>
      <c r="W8" s="296">
        <v>11511102202</v>
      </c>
      <c r="X8" s="296" t="s">
        <v>100</v>
      </c>
      <c r="Y8" s="388" t="s">
        <v>16</v>
      </c>
    </row>
    <row r="9" spans="1:25" ht="12.75" customHeight="1">
      <c r="B9" s="260" t="s">
        <v>158</v>
      </c>
      <c r="C9" s="259"/>
      <c r="D9"/>
      <c r="E9"/>
      <c r="G9" s="298">
        <v>18</v>
      </c>
      <c r="H9" s="299" t="s">
        <v>238</v>
      </c>
      <c r="I9" s="300" t="s">
        <v>16</v>
      </c>
      <c r="J9" s="287">
        <v>5</v>
      </c>
      <c r="L9" s="298" t="s">
        <v>166</v>
      </c>
      <c r="M9" s="299" t="s">
        <v>17</v>
      </c>
      <c r="N9" s="300" t="s">
        <v>16</v>
      </c>
      <c r="O9" s="287">
        <v>2</v>
      </c>
      <c r="Q9" s="298" t="s">
        <v>88</v>
      </c>
      <c r="R9" s="299" t="s">
        <v>19</v>
      </c>
      <c r="S9" s="300" t="s">
        <v>16</v>
      </c>
      <c r="T9" s="287">
        <v>3</v>
      </c>
      <c r="V9" s="385">
        <v>5</v>
      </c>
      <c r="W9" s="296">
        <v>11511101812</v>
      </c>
      <c r="X9" s="296" t="s">
        <v>226</v>
      </c>
      <c r="Y9" s="389" t="s">
        <v>21</v>
      </c>
    </row>
    <row r="10" spans="1:25" ht="12.75" customHeight="1">
      <c r="A10" s="261" t="s">
        <v>159</v>
      </c>
      <c r="B10" s="261" t="s">
        <v>8</v>
      </c>
      <c r="C10" s="262" t="s">
        <v>2</v>
      </c>
      <c r="D10" s="263" t="s">
        <v>7</v>
      </c>
      <c r="E10" s="264" t="s">
        <v>160</v>
      </c>
      <c r="G10" s="281" t="s">
        <v>74</v>
      </c>
      <c r="H10" s="97"/>
      <c r="I10" s="326"/>
      <c r="J10" s="333" t="s">
        <v>91</v>
      </c>
      <c r="M10" s="97"/>
      <c r="N10" s="326"/>
      <c r="R10" s="97"/>
      <c r="S10" s="326"/>
      <c r="V10" s="385">
        <v>6</v>
      </c>
      <c r="W10" s="296">
        <v>11511303459</v>
      </c>
      <c r="X10" s="296" t="s">
        <v>228</v>
      </c>
      <c r="Y10" s="389" t="s">
        <v>16</v>
      </c>
    </row>
    <row r="11" spans="1:25" ht="12.75" customHeight="1">
      <c r="A11" s="326">
        <f>IF(ISBLANK(C11),"",ROW()-10)</f>
        <v>1</v>
      </c>
      <c r="B11" s="265">
        <v>11511000620</v>
      </c>
      <c r="C11" s="266" t="s">
        <v>20</v>
      </c>
      <c r="D11" s="266" t="s">
        <v>21</v>
      </c>
      <c r="E11" s="58">
        <v>1</v>
      </c>
      <c r="G11" s="292">
        <v>4</v>
      </c>
      <c r="H11" s="293" t="s">
        <v>110</v>
      </c>
      <c r="I11" s="294" t="s">
        <v>16</v>
      </c>
      <c r="J11" s="286">
        <v>1</v>
      </c>
      <c r="L11" s="281" t="s">
        <v>84</v>
      </c>
      <c r="M11" s="97"/>
      <c r="N11" s="326"/>
      <c r="O11" s="333" t="s">
        <v>91</v>
      </c>
      <c r="Q11" s="281" t="s">
        <v>86</v>
      </c>
      <c r="R11" s="97"/>
      <c r="S11" s="326"/>
      <c r="T11" s="333" t="s">
        <v>91</v>
      </c>
      <c r="V11" s="385">
        <v>7</v>
      </c>
      <c r="W11" s="296">
        <v>11511203140</v>
      </c>
      <c r="X11" s="296" t="s">
        <v>110</v>
      </c>
      <c r="Y11" s="389" t="s">
        <v>16</v>
      </c>
    </row>
    <row r="12" spans="1:25" ht="12.75" customHeight="1">
      <c r="A12" s="326">
        <f t="shared" ref="A12:A75" si="0">IF(ISBLANK(C12),"",ROW()-10)</f>
        <v>2</v>
      </c>
      <c r="B12" s="265">
        <v>11511101815</v>
      </c>
      <c r="C12" s="266" t="s">
        <v>19</v>
      </c>
      <c r="D12" s="266" t="s">
        <v>16</v>
      </c>
      <c r="E12" s="58">
        <v>2</v>
      </c>
      <c r="G12" s="301">
        <v>5</v>
      </c>
      <c r="H12" s="296" t="s">
        <v>227</v>
      </c>
      <c r="I12" s="297" t="s">
        <v>21</v>
      </c>
      <c r="J12" s="286">
        <v>2</v>
      </c>
      <c r="L12" s="292" t="s">
        <v>167</v>
      </c>
      <c r="M12" s="293" t="s">
        <v>228</v>
      </c>
      <c r="N12" s="294" t="s">
        <v>16</v>
      </c>
      <c r="O12" s="286">
        <v>4</v>
      </c>
      <c r="Q12" s="292" t="s">
        <v>168</v>
      </c>
      <c r="R12" s="293" t="s">
        <v>226</v>
      </c>
      <c r="S12" s="294" t="s">
        <v>21</v>
      </c>
      <c r="T12" s="286">
        <v>1</v>
      </c>
      <c r="V12" s="311">
        <v>8</v>
      </c>
      <c r="W12" s="312">
        <v>11511203135</v>
      </c>
      <c r="X12" s="312" t="s">
        <v>227</v>
      </c>
      <c r="Y12" s="390" t="s">
        <v>21</v>
      </c>
    </row>
    <row r="13" spans="1:25" ht="12.75" customHeight="1">
      <c r="A13" s="326">
        <f t="shared" si="0"/>
        <v>3</v>
      </c>
      <c r="B13" s="265">
        <v>11511101812</v>
      </c>
      <c r="C13" s="266" t="s">
        <v>226</v>
      </c>
      <c r="D13" s="266" t="s">
        <v>21</v>
      </c>
      <c r="E13" s="58">
        <v>3</v>
      </c>
      <c r="G13" s="301">
        <v>12</v>
      </c>
      <c r="H13" s="296" t="s">
        <v>97</v>
      </c>
      <c r="I13" s="297" t="s">
        <v>16</v>
      </c>
      <c r="J13" s="286">
        <v>3</v>
      </c>
      <c r="L13" s="301" t="s">
        <v>169</v>
      </c>
      <c r="M13" s="296" t="s">
        <v>227</v>
      </c>
      <c r="N13" s="297" t="s">
        <v>21</v>
      </c>
      <c r="O13" s="286">
        <v>3</v>
      </c>
      <c r="Q13" s="301" t="s">
        <v>170</v>
      </c>
      <c r="R13" s="296" t="s">
        <v>227</v>
      </c>
      <c r="S13" s="297" t="s">
        <v>21</v>
      </c>
      <c r="T13" s="286">
        <v>4</v>
      </c>
      <c r="V13" s="313">
        <v>9</v>
      </c>
      <c r="W13" s="314" t="s">
        <v>229</v>
      </c>
      <c r="X13" s="314" t="s">
        <v>230</v>
      </c>
      <c r="Y13" s="391" t="s">
        <v>21</v>
      </c>
    </row>
    <row r="14" spans="1:25" ht="12.75" customHeight="1">
      <c r="A14" s="326">
        <f t="shared" si="0"/>
        <v>4</v>
      </c>
      <c r="B14" s="265">
        <v>11511203140</v>
      </c>
      <c r="C14" s="266" t="s">
        <v>110</v>
      </c>
      <c r="D14" s="266" t="s">
        <v>16</v>
      </c>
      <c r="E14" s="58">
        <v>4</v>
      </c>
      <c r="G14" s="298">
        <v>13</v>
      </c>
      <c r="H14" s="299" t="s">
        <v>234</v>
      </c>
      <c r="I14" s="300" t="s">
        <v>16</v>
      </c>
      <c r="J14" s="287">
        <v>4</v>
      </c>
      <c r="L14" s="301" t="s">
        <v>171</v>
      </c>
      <c r="M14" s="296" t="s">
        <v>100</v>
      </c>
      <c r="N14" s="297" t="s">
        <v>16</v>
      </c>
      <c r="O14" s="286">
        <v>1</v>
      </c>
      <c r="Q14" s="301" t="s">
        <v>172</v>
      </c>
      <c r="R14" s="296" t="s">
        <v>110</v>
      </c>
      <c r="S14" s="297" t="s">
        <v>16</v>
      </c>
      <c r="T14" s="286">
        <v>3</v>
      </c>
      <c r="V14" s="385">
        <v>9</v>
      </c>
      <c r="W14" s="296">
        <v>11511202518</v>
      </c>
      <c r="X14" s="296" t="s">
        <v>97</v>
      </c>
      <c r="Y14" s="389" t="s">
        <v>16</v>
      </c>
    </row>
    <row r="15" spans="1:25" ht="12.75" customHeight="1">
      <c r="A15" s="326">
        <f t="shared" si="0"/>
        <v>5</v>
      </c>
      <c r="B15" s="265">
        <v>11511203135</v>
      </c>
      <c r="C15" s="266" t="s">
        <v>227</v>
      </c>
      <c r="D15" s="266" t="s">
        <v>21</v>
      </c>
      <c r="E15" s="58">
        <v>5</v>
      </c>
      <c r="H15" s="97"/>
      <c r="I15" s="326"/>
      <c r="L15" s="298" t="s">
        <v>173</v>
      </c>
      <c r="M15" s="299" t="s">
        <v>19</v>
      </c>
      <c r="N15" s="300" t="s">
        <v>16</v>
      </c>
      <c r="O15" s="287">
        <v>2</v>
      </c>
      <c r="Q15" s="298" t="s">
        <v>174</v>
      </c>
      <c r="R15" s="299" t="s">
        <v>228</v>
      </c>
      <c r="S15" s="300" t="s">
        <v>16</v>
      </c>
      <c r="T15" s="287">
        <v>2</v>
      </c>
      <c r="V15" s="385">
        <v>9</v>
      </c>
      <c r="W15" s="296">
        <v>11511203156</v>
      </c>
      <c r="X15" s="296" t="s">
        <v>233</v>
      </c>
      <c r="Y15" s="389" t="s">
        <v>16</v>
      </c>
    </row>
    <row r="16" spans="1:25" ht="12.75" customHeight="1">
      <c r="A16" s="326">
        <f t="shared" si="0"/>
        <v>6</v>
      </c>
      <c r="B16" s="265">
        <v>11511102202</v>
      </c>
      <c r="C16" s="266" t="s">
        <v>100</v>
      </c>
      <c r="D16" s="267" t="s">
        <v>16</v>
      </c>
      <c r="E16" s="58">
        <v>6</v>
      </c>
      <c r="G16" s="281" t="s">
        <v>76</v>
      </c>
      <c r="H16" s="97"/>
      <c r="I16" s="326"/>
      <c r="J16" s="333" t="s">
        <v>91</v>
      </c>
      <c r="M16" s="97"/>
      <c r="N16" s="326"/>
      <c r="V16" s="311">
        <v>9</v>
      </c>
      <c r="W16" s="312">
        <v>11511000652</v>
      </c>
      <c r="X16" s="312" t="s">
        <v>96</v>
      </c>
      <c r="Y16" s="390" t="s">
        <v>16</v>
      </c>
    </row>
    <row r="17" spans="1:25" ht="12.75" customHeight="1">
      <c r="A17" s="326">
        <f t="shared" si="0"/>
        <v>7</v>
      </c>
      <c r="B17" s="265">
        <v>11511000725</v>
      </c>
      <c r="C17" s="266" t="s">
        <v>18</v>
      </c>
      <c r="D17" s="267" t="s">
        <v>16</v>
      </c>
      <c r="E17" s="58">
        <v>7</v>
      </c>
      <c r="G17" s="292">
        <v>3</v>
      </c>
      <c r="H17" s="293" t="s">
        <v>226</v>
      </c>
      <c r="I17" s="294" t="s">
        <v>21</v>
      </c>
      <c r="J17" s="286">
        <v>2</v>
      </c>
      <c r="M17" s="97"/>
      <c r="N17" s="326"/>
      <c r="V17" s="313">
        <v>13</v>
      </c>
      <c r="W17" s="314">
        <v>11511102195</v>
      </c>
      <c r="X17" s="314" t="s">
        <v>99</v>
      </c>
      <c r="Y17" s="391" t="s">
        <v>16</v>
      </c>
    </row>
    <row r="18" spans="1:25" ht="12.75" customHeight="1">
      <c r="A18" s="326">
        <f t="shared" si="0"/>
        <v>8</v>
      </c>
      <c r="B18" s="265">
        <v>11511303459</v>
      </c>
      <c r="C18" s="266" t="s">
        <v>228</v>
      </c>
      <c r="D18" s="267" t="s">
        <v>16</v>
      </c>
      <c r="E18" s="58">
        <v>16</v>
      </c>
      <c r="G18" s="301">
        <v>6</v>
      </c>
      <c r="H18" s="296" t="s">
        <v>100</v>
      </c>
      <c r="I18" s="297" t="s">
        <v>16</v>
      </c>
      <c r="J18" s="286">
        <v>1</v>
      </c>
      <c r="M18" s="97"/>
      <c r="N18" s="326"/>
      <c r="V18" s="385">
        <v>13</v>
      </c>
      <c r="W18" s="296">
        <v>11511203196</v>
      </c>
      <c r="X18" s="296" t="s">
        <v>234</v>
      </c>
      <c r="Y18" s="389" t="s">
        <v>16</v>
      </c>
    </row>
    <row r="19" spans="1:25" ht="12.75" customHeight="1">
      <c r="A19" s="326">
        <f t="shared" si="0"/>
        <v>9</v>
      </c>
      <c r="B19" s="265" t="s">
        <v>229</v>
      </c>
      <c r="C19" s="266" t="s">
        <v>230</v>
      </c>
      <c r="D19" s="267" t="s">
        <v>21</v>
      </c>
      <c r="E19" s="58">
        <v>1000</v>
      </c>
      <c r="G19" s="301">
        <v>11</v>
      </c>
      <c r="H19" s="296" t="s">
        <v>233</v>
      </c>
      <c r="I19" s="297" t="s">
        <v>16</v>
      </c>
      <c r="J19" s="286">
        <v>3</v>
      </c>
      <c r="M19" s="97"/>
      <c r="N19" s="326"/>
      <c r="V19" s="385">
        <v>13</v>
      </c>
      <c r="W19" s="296" t="s">
        <v>235</v>
      </c>
      <c r="X19" s="296" t="s">
        <v>236</v>
      </c>
      <c r="Y19" s="389" t="s">
        <v>21</v>
      </c>
    </row>
    <row r="20" spans="1:25" ht="12.75" customHeight="1">
      <c r="A20" s="326">
        <f t="shared" si="0"/>
        <v>10</v>
      </c>
      <c r="B20" s="265" t="s">
        <v>231</v>
      </c>
      <c r="C20" s="266" t="s">
        <v>232</v>
      </c>
      <c r="D20" s="267" t="s">
        <v>185</v>
      </c>
      <c r="E20" s="58">
        <v>1000</v>
      </c>
      <c r="G20" s="298">
        <v>14</v>
      </c>
      <c r="H20" s="299" t="s">
        <v>236</v>
      </c>
      <c r="I20" s="300" t="s">
        <v>21</v>
      </c>
      <c r="J20" s="287">
        <v>4</v>
      </c>
      <c r="V20" s="385">
        <v>13</v>
      </c>
      <c r="W20" s="296">
        <v>11511000725</v>
      </c>
      <c r="X20" s="296" t="s">
        <v>18</v>
      </c>
      <c r="Y20" s="389" t="s">
        <v>16</v>
      </c>
    </row>
    <row r="21" spans="1:25" ht="12.75" customHeight="1">
      <c r="A21" s="326">
        <f t="shared" si="0"/>
        <v>11</v>
      </c>
      <c r="B21" s="265">
        <v>11511203156</v>
      </c>
      <c r="C21" s="267" t="s">
        <v>233</v>
      </c>
      <c r="D21" s="267" t="s">
        <v>16</v>
      </c>
      <c r="E21" s="58">
        <v>1000</v>
      </c>
      <c r="H21" s="97"/>
      <c r="I21" s="326"/>
      <c r="V21" s="313">
        <v>17</v>
      </c>
      <c r="W21" s="314" t="s">
        <v>231</v>
      </c>
      <c r="X21" s="314" t="s">
        <v>232</v>
      </c>
      <c r="Y21" s="391" t="s">
        <v>185</v>
      </c>
    </row>
    <row r="22" spans="1:25" ht="12.75" customHeight="1">
      <c r="A22" s="326">
        <f t="shared" si="0"/>
        <v>12</v>
      </c>
      <c r="B22" s="265">
        <v>11511202518</v>
      </c>
      <c r="C22" s="267" t="s">
        <v>97</v>
      </c>
      <c r="D22" s="267" t="s">
        <v>16</v>
      </c>
      <c r="E22" s="58">
        <v>1000</v>
      </c>
      <c r="G22" s="281" t="s">
        <v>78</v>
      </c>
      <c r="H22" s="97"/>
      <c r="I22" s="326"/>
      <c r="J22" s="288" t="s">
        <v>91</v>
      </c>
      <c r="V22" s="380">
        <v>17</v>
      </c>
      <c r="W22" s="373" t="s">
        <v>240</v>
      </c>
      <c r="X22" s="373" t="s">
        <v>238</v>
      </c>
      <c r="Y22" s="395" t="s">
        <v>16</v>
      </c>
    </row>
    <row r="23" spans="1:25" ht="12.75" customHeight="1">
      <c r="A23" s="326">
        <f t="shared" si="0"/>
        <v>13</v>
      </c>
      <c r="B23" s="265">
        <v>11511203196</v>
      </c>
      <c r="C23" s="267" t="s">
        <v>234</v>
      </c>
      <c r="D23" s="267" t="s">
        <v>16</v>
      </c>
      <c r="E23" s="58">
        <v>1000</v>
      </c>
      <c r="G23" s="292">
        <v>2</v>
      </c>
      <c r="H23" s="293" t="s">
        <v>19</v>
      </c>
      <c r="I23" s="294" t="s">
        <v>16</v>
      </c>
      <c r="J23" s="362">
        <v>1</v>
      </c>
    </row>
    <row r="24" spans="1:25" ht="12.75" customHeight="1">
      <c r="A24" s="326">
        <f t="shared" si="0"/>
        <v>14</v>
      </c>
      <c r="B24" s="265" t="s">
        <v>235</v>
      </c>
      <c r="C24" s="267" t="s">
        <v>236</v>
      </c>
      <c r="D24" s="267" t="s">
        <v>21</v>
      </c>
      <c r="E24" s="58">
        <v>1000</v>
      </c>
      <c r="G24" s="301">
        <v>7</v>
      </c>
      <c r="H24" s="296" t="s">
        <v>18</v>
      </c>
      <c r="I24" s="297" t="s">
        <v>16</v>
      </c>
      <c r="J24" s="384">
        <v>4</v>
      </c>
    </row>
    <row r="25" spans="1:25" ht="12.75" customHeight="1">
      <c r="A25" s="326">
        <f t="shared" si="0"/>
        <v>15</v>
      </c>
      <c r="B25" s="265">
        <v>11511203143</v>
      </c>
      <c r="C25" s="267" t="s">
        <v>17</v>
      </c>
      <c r="D25" s="267" t="s">
        <v>16</v>
      </c>
      <c r="E25" s="58">
        <v>1000</v>
      </c>
      <c r="G25" s="301">
        <v>10</v>
      </c>
      <c r="H25" s="296" t="s">
        <v>232</v>
      </c>
      <c r="I25" s="297" t="s">
        <v>185</v>
      </c>
      <c r="J25" s="384">
        <v>5</v>
      </c>
      <c r="M25" s="97"/>
      <c r="N25" s="326"/>
    </row>
    <row r="26" spans="1:25" ht="12.75" customHeight="1">
      <c r="A26" s="326">
        <f t="shared" si="0"/>
        <v>16</v>
      </c>
      <c r="B26" s="265">
        <v>11511102195</v>
      </c>
      <c r="C26" s="267" t="s">
        <v>99</v>
      </c>
      <c r="D26" s="267" t="s">
        <v>16</v>
      </c>
      <c r="E26" s="58">
        <v>1000</v>
      </c>
      <c r="G26" s="298">
        <v>15</v>
      </c>
      <c r="H26" s="299" t="s">
        <v>17</v>
      </c>
      <c r="I26" s="300" t="s">
        <v>16</v>
      </c>
      <c r="J26" s="384">
        <v>2</v>
      </c>
      <c r="M26" s="97"/>
      <c r="N26" s="326"/>
    </row>
    <row r="27" spans="1:25" ht="12.75" customHeight="1">
      <c r="A27" s="326">
        <f t="shared" si="0"/>
        <v>17</v>
      </c>
      <c r="B27" s="265">
        <v>11511000652</v>
      </c>
      <c r="C27" s="267" t="s">
        <v>96</v>
      </c>
      <c r="D27" s="267" t="s">
        <v>16</v>
      </c>
      <c r="E27" s="58">
        <v>1000</v>
      </c>
      <c r="G27" s="372">
        <v>17</v>
      </c>
      <c r="H27" s="373" t="s">
        <v>96</v>
      </c>
      <c r="I27" s="374" t="s">
        <v>16</v>
      </c>
      <c r="J27" s="364">
        <v>3</v>
      </c>
      <c r="M27" s="97"/>
      <c r="N27" s="326"/>
    </row>
    <row r="28" spans="1:25" ht="12.75" customHeight="1">
      <c r="A28" s="326">
        <f t="shared" si="0"/>
        <v>18</v>
      </c>
      <c r="B28" s="268" t="s">
        <v>240</v>
      </c>
      <c r="C28" s="266" t="s">
        <v>238</v>
      </c>
      <c r="D28" s="266" t="s">
        <v>16</v>
      </c>
      <c r="E28" s="58">
        <v>1000</v>
      </c>
      <c r="G28"/>
      <c r="M28" s="97"/>
      <c r="N28" s="326"/>
    </row>
    <row r="29" spans="1:25" ht="12.75" customHeight="1">
      <c r="A29" s="326" t="str">
        <f t="shared" si="0"/>
        <v/>
      </c>
      <c r="B29" s="268"/>
      <c r="C29" s="266"/>
      <c r="D29" s="266"/>
      <c r="E29" s="58"/>
      <c r="G29"/>
      <c r="M29" s="97"/>
      <c r="N29" s="326"/>
    </row>
    <row r="30" spans="1:25" ht="12.75" customHeight="1">
      <c r="A30" s="326" t="str">
        <f t="shared" si="0"/>
        <v/>
      </c>
      <c r="B30" s="268"/>
      <c r="C30" s="266"/>
      <c r="D30" s="266"/>
      <c r="E30" s="58"/>
      <c r="G30"/>
      <c r="M30" s="97"/>
      <c r="N30" s="326"/>
    </row>
    <row r="31" spans="1:25" ht="12.75" customHeight="1">
      <c r="A31" s="326" t="str">
        <f t="shared" si="0"/>
        <v/>
      </c>
      <c r="B31" s="268"/>
      <c r="C31" s="266"/>
      <c r="D31" s="266"/>
      <c r="E31" s="58"/>
      <c r="G31"/>
    </row>
    <row r="32" spans="1:25" ht="12.75" customHeight="1">
      <c r="A32" s="326" t="str">
        <f t="shared" si="0"/>
        <v/>
      </c>
      <c r="B32" s="268"/>
      <c r="C32" s="266"/>
      <c r="D32" s="266"/>
      <c r="E32" s="58"/>
      <c r="G32"/>
    </row>
    <row r="33" spans="1:14" ht="12.75" customHeight="1">
      <c r="A33" s="326" t="str">
        <f t="shared" si="0"/>
        <v/>
      </c>
      <c r="B33" s="268"/>
      <c r="C33" s="266"/>
      <c r="D33" s="266"/>
      <c r="E33" s="58"/>
      <c r="G33"/>
    </row>
    <row r="34" spans="1:14" ht="12.75" customHeight="1">
      <c r="A34" s="326" t="str">
        <f t="shared" si="0"/>
        <v/>
      </c>
      <c r="B34" s="268"/>
      <c r="C34" s="266"/>
      <c r="D34" s="266"/>
      <c r="E34" s="58"/>
      <c r="G34"/>
    </row>
    <row r="35" spans="1:14" ht="12.75" customHeight="1">
      <c r="A35" s="326" t="str">
        <f t="shared" si="0"/>
        <v/>
      </c>
      <c r="B35" s="268"/>
      <c r="C35" s="266"/>
      <c r="D35" s="266"/>
      <c r="E35" s="58"/>
      <c r="G35"/>
    </row>
    <row r="36" spans="1:14" ht="12.75" customHeight="1">
      <c r="A36" s="326" t="str">
        <f t="shared" si="0"/>
        <v/>
      </c>
      <c r="B36" s="268"/>
      <c r="C36" s="266"/>
      <c r="D36" s="266"/>
      <c r="E36" s="58"/>
      <c r="G36"/>
      <c r="M36" s="97"/>
      <c r="N36" s="326"/>
    </row>
    <row r="37" spans="1:14" ht="12.75" customHeight="1">
      <c r="A37" s="326" t="str">
        <f t="shared" si="0"/>
        <v/>
      </c>
      <c r="B37" s="268"/>
      <c r="C37" s="266"/>
      <c r="D37" s="266"/>
      <c r="E37" s="58"/>
      <c r="G37"/>
      <c r="M37" s="97"/>
      <c r="N37" s="326"/>
    </row>
    <row r="38" spans="1:14" ht="12.75" customHeight="1">
      <c r="A38" s="326" t="str">
        <f t="shared" si="0"/>
        <v/>
      </c>
      <c r="B38" s="268"/>
      <c r="C38" s="266"/>
      <c r="D38" s="266"/>
      <c r="E38" s="58"/>
      <c r="G38"/>
      <c r="M38" s="97"/>
      <c r="N38" s="326"/>
    </row>
    <row r="39" spans="1:14" ht="12.75" customHeight="1">
      <c r="A39" s="326" t="str">
        <f t="shared" si="0"/>
        <v/>
      </c>
      <c r="B39" s="268"/>
      <c r="C39" s="266"/>
      <c r="D39" s="266"/>
      <c r="E39" s="58"/>
      <c r="H39" s="97"/>
      <c r="I39" s="326"/>
      <c r="M39" s="97"/>
      <c r="N39" s="326"/>
    </row>
    <row r="40" spans="1:14" ht="12.75" customHeight="1">
      <c r="A40" s="326" t="str">
        <f t="shared" si="0"/>
        <v/>
      </c>
      <c r="B40" s="268"/>
      <c r="C40" s="266"/>
      <c r="D40" s="266"/>
      <c r="E40" s="58"/>
      <c r="H40" s="97"/>
      <c r="I40" s="326"/>
      <c r="M40" s="97"/>
      <c r="N40" s="326"/>
    </row>
    <row r="41" spans="1:14" ht="12.75" customHeight="1">
      <c r="A41" s="326" t="str">
        <f t="shared" si="0"/>
        <v/>
      </c>
      <c r="B41" s="268"/>
      <c r="C41" s="266"/>
      <c r="D41" s="266"/>
      <c r="E41" s="58"/>
      <c r="H41" s="97"/>
      <c r="I41" s="326"/>
      <c r="M41" s="97"/>
      <c r="N41" s="326"/>
    </row>
    <row r="42" spans="1:14" ht="12.75" customHeight="1">
      <c r="A42" s="326" t="str">
        <f t="shared" si="0"/>
        <v/>
      </c>
      <c r="B42" s="268"/>
      <c r="C42" s="266"/>
      <c r="D42" s="266"/>
      <c r="E42" s="58"/>
      <c r="H42" s="97"/>
      <c r="I42" s="326"/>
      <c r="M42" s="97"/>
      <c r="N42" s="326"/>
    </row>
    <row r="43" spans="1:14" ht="12.75" customHeight="1">
      <c r="A43" s="326" t="str">
        <f t="shared" si="0"/>
        <v/>
      </c>
      <c r="B43" s="268"/>
      <c r="C43" s="266"/>
      <c r="D43" s="266"/>
      <c r="E43" s="58"/>
      <c r="H43" s="97"/>
      <c r="I43" s="326"/>
    </row>
    <row r="44" spans="1:14" ht="12.75" customHeight="1">
      <c r="A44" s="326" t="str">
        <f t="shared" si="0"/>
        <v/>
      </c>
      <c r="B44" s="268"/>
      <c r="C44" s="266"/>
      <c r="D44" s="266"/>
      <c r="E44" s="58"/>
      <c r="H44" s="97"/>
      <c r="I44" s="326"/>
    </row>
    <row r="45" spans="1:14" ht="12.75" customHeight="1">
      <c r="A45" s="326" t="str">
        <f t="shared" si="0"/>
        <v/>
      </c>
      <c r="B45" s="268"/>
      <c r="C45" s="266"/>
      <c r="D45" s="266"/>
      <c r="E45" s="58"/>
      <c r="G45"/>
    </row>
    <row r="46" spans="1:14" ht="12.75" customHeight="1">
      <c r="A46" s="326" t="str">
        <f t="shared" si="0"/>
        <v/>
      </c>
      <c r="B46" s="268"/>
      <c r="C46" s="266"/>
      <c r="D46" s="266"/>
      <c r="E46" s="58"/>
      <c r="G46"/>
    </row>
    <row r="47" spans="1:14" ht="12.75" customHeight="1">
      <c r="A47" s="326" t="str">
        <f t="shared" si="0"/>
        <v/>
      </c>
      <c r="B47" s="268"/>
      <c r="C47" s="266"/>
      <c r="D47" s="266"/>
      <c r="E47" s="58"/>
      <c r="G47"/>
    </row>
    <row r="48" spans="1:14" ht="12.75" customHeight="1">
      <c r="A48" s="326" t="str">
        <f t="shared" si="0"/>
        <v/>
      </c>
      <c r="B48" s="268"/>
      <c r="C48" s="266"/>
      <c r="D48" s="266"/>
      <c r="E48" s="58"/>
      <c r="G48"/>
    </row>
    <row r="49" spans="1:9" ht="12.75" customHeight="1">
      <c r="A49" s="326" t="str">
        <f t="shared" si="0"/>
        <v/>
      </c>
      <c r="B49" s="268"/>
      <c r="C49" s="266"/>
      <c r="D49" s="266"/>
      <c r="E49" s="58"/>
      <c r="G49"/>
    </row>
    <row r="50" spans="1:9" ht="12.75" customHeight="1">
      <c r="A50" s="326" t="str">
        <f t="shared" si="0"/>
        <v/>
      </c>
      <c r="B50" s="268"/>
      <c r="C50" s="266"/>
      <c r="D50" s="266"/>
      <c r="E50" s="58"/>
      <c r="H50" s="97"/>
      <c r="I50" s="326"/>
    </row>
    <row r="51" spans="1:9" ht="12.75" customHeight="1">
      <c r="A51" s="326" t="str">
        <f t="shared" si="0"/>
        <v/>
      </c>
      <c r="B51" s="268"/>
      <c r="C51" s="266"/>
      <c r="D51" s="266"/>
      <c r="E51" s="58"/>
    </row>
    <row r="52" spans="1:9">
      <c r="A52" s="326" t="str">
        <f t="shared" si="0"/>
        <v/>
      </c>
      <c r="B52" s="268"/>
      <c r="C52" s="266"/>
      <c r="D52" s="266"/>
      <c r="E52" s="58"/>
    </row>
    <row r="53" spans="1:9">
      <c r="A53" s="326" t="str">
        <f t="shared" si="0"/>
        <v/>
      </c>
      <c r="B53" s="268"/>
      <c r="C53" s="266"/>
      <c r="D53" s="266"/>
      <c r="E53" s="58"/>
    </row>
    <row r="54" spans="1:9">
      <c r="A54" s="326" t="str">
        <f t="shared" si="0"/>
        <v/>
      </c>
      <c r="B54" s="268"/>
      <c r="C54" s="266"/>
      <c r="D54" s="266"/>
      <c r="E54" s="58"/>
    </row>
    <row r="55" spans="1:9">
      <c r="A55" s="326" t="str">
        <f t="shared" si="0"/>
        <v/>
      </c>
      <c r="B55" s="268"/>
      <c r="C55" s="266"/>
      <c r="D55" s="266"/>
      <c r="E55" s="58"/>
    </row>
    <row r="56" spans="1:9">
      <c r="A56" s="326" t="str">
        <f t="shared" si="0"/>
        <v/>
      </c>
      <c r="B56" s="268"/>
      <c r="C56" s="266"/>
      <c r="D56" s="266"/>
      <c r="E56" s="58"/>
    </row>
    <row r="57" spans="1:9">
      <c r="A57" s="326" t="str">
        <f t="shared" si="0"/>
        <v/>
      </c>
      <c r="B57" s="268"/>
      <c r="C57" s="266"/>
      <c r="D57" s="266"/>
      <c r="E57" s="58"/>
    </row>
    <row r="58" spans="1:9">
      <c r="A58" s="326" t="str">
        <f t="shared" si="0"/>
        <v/>
      </c>
      <c r="B58" s="268"/>
      <c r="C58" s="266"/>
      <c r="D58" s="266"/>
      <c r="E58" s="58"/>
    </row>
    <row r="59" spans="1:9">
      <c r="A59" s="326" t="str">
        <f t="shared" si="0"/>
        <v/>
      </c>
      <c r="B59" s="269"/>
      <c r="C59" s="270"/>
      <c r="D59" s="57"/>
      <c r="E59" s="58"/>
    </row>
    <row r="60" spans="1:9">
      <c r="A60" s="326" t="str">
        <f t="shared" si="0"/>
        <v/>
      </c>
      <c r="B60" s="269"/>
      <c r="C60" s="270"/>
      <c r="D60" s="57"/>
      <c r="E60" s="58"/>
    </row>
    <row r="61" spans="1:9">
      <c r="A61" s="326" t="str">
        <f t="shared" si="0"/>
        <v/>
      </c>
      <c r="B61" s="269"/>
      <c r="C61" s="270"/>
      <c r="D61" s="57"/>
      <c r="E61" s="58"/>
    </row>
    <row r="62" spans="1:9">
      <c r="A62" s="326" t="str">
        <f t="shared" si="0"/>
        <v/>
      </c>
      <c r="B62" s="269"/>
      <c r="C62" s="270"/>
      <c r="D62" s="57"/>
      <c r="E62" s="58"/>
    </row>
    <row r="63" spans="1:9">
      <c r="A63" s="326" t="str">
        <f t="shared" si="0"/>
        <v/>
      </c>
      <c r="B63" s="269"/>
      <c r="C63" s="270"/>
      <c r="D63" s="57"/>
      <c r="E63" s="58"/>
    </row>
    <row r="64" spans="1:9">
      <c r="A64" s="326" t="str">
        <f t="shared" si="0"/>
        <v/>
      </c>
      <c r="B64" s="269"/>
      <c r="C64" s="270"/>
      <c r="D64" s="57"/>
      <c r="E64" s="58"/>
    </row>
    <row r="65" spans="1:5">
      <c r="A65" s="326" t="str">
        <f t="shared" si="0"/>
        <v/>
      </c>
      <c r="B65" s="269"/>
      <c r="C65" s="270"/>
      <c r="D65" s="57"/>
      <c r="E65" s="58"/>
    </row>
    <row r="66" spans="1:5">
      <c r="A66" s="326" t="str">
        <f t="shared" si="0"/>
        <v/>
      </c>
      <c r="B66" s="269"/>
      <c r="C66" s="270"/>
      <c r="D66" s="57"/>
      <c r="E66" s="58"/>
    </row>
    <row r="67" spans="1:5">
      <c r="A67" s="326" t="str">
        <f t="shared" si="0"/>
        <v/>
      </c>
      <c r="B67" s="269"/>
      <c r="C67" s="270"/>
      <c r="D67" s="57"/>
      <c r="E67" s="58"/>
    </row>
    <row r="68" spans="1:5">
      <c r="A68" s="326" t="str">
        <f t="shared" si="0"/>
        <v/>
      </c>
      <c r="B68" s="269"/>
      <c r="C68" s="270"/>
      <c r="D68" s="57"/>
      <c r="E68" s="58"/>
    </row>
    <row r="69" spans="1:5">
      <c r="A69" s="326" t="str">
        <f t="shared" si="0"/>
        <v/>
      </c>
      <c r="B69" s="269"/>
      <c r="C69" s="270"/>
      <c r="D69" s="57"/>
      <c r="E69" s="58"/>
    </row>
    <row r="70" spans="1:5">
      <c r="A70" s="326" t="str">
        <f t="shared" si="0"/>
        <v/>
      </c>
      <c r="B70" s="269"/>
      <c r="C70" s="270"/>
      <c r="D70" s="57"/>
      <c r="E70" s="58"/>
    </row>
    <row r="71" spans="1:5">
      <c r="A71" s="326" t="str">
        <f t="shared" si="0"/>
        <v/>
      </c>
      <c r="B71" s="269"/>
      <c r="C71" s="270"/>
      <c r="D71" s="57"/>
      <c r="E71" s="58"/>
    </row>
    <row r="72" spans="1:5">
      <c r="A72" s="326" t="str">
        <f t="shared" si="0"/>
        <v/>
      </c>
      <c r="B72" s="269"/>
      <c r="C72" s="270"/>
      <c r="D72" s="57"/>
      <c r="E72" s="58"/>
    </row>
    <row r="73" spans="1:5">
      <c r="A73" s="326" t="str">
        <f t="shared" si="0"/>
        <v/>
      </c>
      <c r="B73" s="269"/>
      <c r="C73" s="270"/>
      <c r="D73" s="57"/>
      <c r="E73" s="58"/>
    </row>
    <row r="74" spans="1:5">
      <c r="A74" s="326" t="str">
        <f t="shared" si="0"/>
        <v/>
      </c>
      <c r="B74" s="269"/>
      <c r="C74" s="270"/>
      <c r="D74" s="57"/>
      <c r="E74" s="58"/>
    </row>
    <row r="75" spans="1:5">
      <c r="A75" s="326" t="str">
        <f t="shared" si="0"/>
        <v/>
      </c>
      <c r="B75" s="57"/>
      <c r="C75" s="271"/>
      <c r="D75" s="272"/>
      <c r="E75" s="273"/>
    </row>
    <row r="76" spans="1:5">
      <c r="A76" s="326" t="str">
        <f t="shared" ref="A76:A110" si="1">IF(ISBLANK(C76),"",ROW()-10)</f>
        <v/>
      </c>
      <c r="B76" s="326"/>
      <c r="C76" s="274"/>
      <c r="E76" s="73"/>
    </row>
    <row r="77" spans="1:5">
      <c r="A77" s="326" t="str">
        <f t="shared" si="1"/>
        <v/>
      </c>
      <c r="B77" s="326"/>
      <c r="C77" s="274"/>
      <c r="E77" s="73"/>
    </row>
    <row r="78" spans="1:5">
      <c r="A78" s="326" t="str">
        <f t="shared" si="1"/>
        <v/>
      </c>
      <c r="B78" s="326"/>
      <c r="C78" s="274"/>
      <c r="E78" s="73"/>
    </row>
    <row r="79" spans="1:5">
      <c r="A79" s="326" t="str">
        <f t="shared" si="1"/>
        <v/>
      </c>
      <c r="B79" s="326"/>
      <c r="C79" s="274"/>
      <c r="E79" s="73"/>
    </row>
    <row r="80" spans="1:5">
      <c r="A80" s="326" t="str">
        <f t="shared" si="1"/>
        <v/>
      </c>
      <c r="B80" s="326"/>
      <c r="C80" s="274"/>
      <c r="E80" s="73"/>
    </row>
    <row r="81" spans="1:5">
      <c r="A81" s="326" t="str">
        <f t="shared" si="1"/>
        <v/>
      </c>
      <c r="B81" s="326"/>
      <c r="C81" s="274"/>
      <c r="E81" s="73"/>
    </row>
    <row r="82" spans="1:5">
      <c r="A82" s="326" t="str">
        <f t="shared" si="1"/>
        <v/>
      </c>
      <c r="B82" s="326"/>
      <c r="C82" s="274"/>
      <c r="E82" s="73"/>
    </row>
    <row r="83" spans="1:5">
      <c r="A83" s="326" t="str">
        <f t="shared" si="1"/>
        <v/>
      </c>
      <c r="B83" s="326"/>
      <c r="C83" s="274"/>
      <c r="E83" s="73"/>
    </row>
    <row r="84" spans="1:5">
      <c r="A84" s="326" t="str">
        <f t="shared" si="1"/>
        <v/>
      </c>
      <c r="B84" s="326"/>
      <c r="C84" s="274"/>
      <c r="E84" s="73"/>
    </row>
    <row r="85" spans="1:5">
      <c r="A85" s="326" t="str">
        <f t="shared" si="1"/>
        <v/>
      </c>
      <c r="B85" s="326"/>
      <c r="C85" s="274"/>
      <c r="E85" s="73"/>
    </row>
    <row r="86" spans="1:5">
      <c r="A86" s="326" t="str">
        <f t="shared" si="1"/>
        <v/>
      </c>
      <c r="B86" s="326"/>
      <c r="C86" s="274"/>
      <c r="E86" s="73"/>
    </row>
    <row r="87" spans="1:5">
      <c r="A87" s="326" t="str">
        <f t="shared" si="1"/>
        <v/>
      </c>
      <c r="B87" s="326"/>
      <c r="C87" s="274"/>
      <c r="E87" s="73"/>
    </row>
    <row r="88" spans="1:5">
      <c r="A88" s="326" t="str">
        <f t="shared" si="1"/>
        <v/>
      </c>
      <c r="B88" s="326"/>
      <c r="C88" s="274"/>
      <c r="E88" s="73"/>
    </row>
    <row r="89" spans="1:5">
      <c r="A89" s="326" t="str">
        <f t="shared" si="1"/>
        <v/>
      </c>
      <c r="B89" s="326"/>
      <c r="C89" s="274"/>
      <c r="E89" s="73"/>
    </row>
    <row r="90" spans="1:5">
      <c r="A90" s="326" t="str">
        <f t="shared" si="1"/>
        <v/>
      </c>
      <c r="B90" s="326"/>
      <c r="C90" s="274"/>
      <c r="E90" s="73"/>
    </row>
    <row r="91" spans="1:5">
      <c r="A91" s="326" t="str">
        <f t="shared" si="1"/>
        <v/>
      </c>
      <c r="B91" s="326"/>
      <c r="C91" s="274"/>
      <c r="E91" s="73"/>
    </row>
    <row r="92" spans="1:5">
      <c r="A92" s="326" t="str">
        <f t="shared" si="1"/>
        <v/>
      </c>
      <c r="B92" s="326"/>
      <c r="C92" s="274"/>
      <c r="E92" s="73"/>
    </row>
    <row r="93" spans="1:5">
      <c r="A93" s="326" t="str">
        <f t="shared" si="1"/>
        <v/>
      </c>
      <c r="B93" s="326"/>
      <c r="C93" s="274"/>
      <c r="E93" s="73"/>
    </row>
    <row r="94" spans="1:5">
      <c r="A94" s="326" t="str">
        <f t="shared" si="1"/>
        <v/>
      </c>
      <c r="B94" s="326"/>
      <c r="C94" s="274"/>
      <c r="E94" s="73"/>
    </row>
    <row r="95" spans="1:5">
      <c r="A95" s="326" t="str">
        <f t="shared" si="1"/>
        <v/>
      </c>
      <c r="B95" s="326"/>
      <c r="C95" s="274"/>
      <c r="E95" s="73"/>
    </row>
    <row r="96" spans="1:5">
      <c r="A96" s="326" t="str">
        <f t="shared" si="1"/>
        <v/>
      </c>
      <c r="B96" s="326"/>
      <c r="C96" s="274"/>
      <c r="E96" s="73"/>
    </row>
    <row r="97" spans="1:5">
      <c r="A97" s="326" t="str">
        <f t="shared" si="1"/>
        <v/>
      </c>
      <c r="B97" s="326"/>
      <c r="C97" s="274"/>
      <c r="E97" s="73"/>
    </row>
    <row r="98" spans="1:5">
      <c r="A98" s="326" t="str">
        <f t="shared" si="1"/>
        <v/>
      </c>
      <c r="B98" s="326"/>
      <c r="C98" s="274"/>
      <c r="E98" s="73"/>
    </row>
    <row r="99" spans="1:5">
      <c r="A99" s="326" t="str">
        <f t="shared" si="1"/>
        <v/>
      </c>
      <c r="B99" s="326"/>
      <c r="C99" s="274"/>
      <c r="E99" s="73"/>
    </row>
    <row r="100" spans="1:5">
      <c r="A100" s="326" t="str">
        <f t="shared" si="1"/>
        <v/>
      </c>
      <c r="B100" s="326"/>
      <c r="C100" s="274"/>
      <c r="E100" s="73"/>
    </row>
    <row r="101" spans="1:5">
      <c r="A101" s="326" t="str">
        <f t="shared" si="1"/>
        <v/>
      </c>
      <c r="B101" s="326"/>
      <c r="C101" s="274"/>
      <c r="E101" s="73"/>
    </row>
    <row r="102" spans="1:5">
      <c r="A102" s="326" t="str">
        <f t="shared" si="1"/>
        <v/>
      </c>
      <c r="B102" s="326"/>
      <c r="C102" s="274"/>
      <c r="E102" s="73"/>
    </row>
    <row r="103" spans="1:5">
      <c r="A103" s="326" t="str">
        <f t="shared" si="1"/>
        <v/>
      </c>
      <c r="B103" s="326"/>
      <c r="C103" s="274"/>
      <c r="E103" s="73"/>
    </row>
    <row r="104" spans="1:5">
      <c r="A104" s="326" t="str">
        <f t="shared" si="1"/>
        <v/>
      </c>
      <c r="B104" s="326"/>
      <c r="C104" s="274"/>
      <c r="E104" s="73"/>
    </row>
    <row r="105" spans="1:5">
      <c r="A105" s="326" t="str">
        <f t="shared" si="1"/>
        <v/>
      </c>
      <c r="B105" s="326"/>
      <c r="C105" s="274"/>
      <c r="E105" s="73"/>
    </row>
    <row r="106" spans="1:5">
      <c r="A106" s="326" t="str">
        <f t="shared" si="1"/>
        <v/>
      </c>
      <c r="B106" s="326"/>
      <c r="C106" s="274"/>
      <c r="E106" s="73"/>
    </row>
    <row r="107" spans="1:5">
      <c r="A107" s="326" t="str">
        <f t="shared" si="1"/>
        <v/>
      </c>
      <c r="B107" s="326"/>
      <c r="C107" s="274"/>
      <c r="E107" s="73"/>
    </row>
    <row r="108" spans="1:5">
      <c r="A108" s="326" t="str">
        <f t="shared" si="1"/>
        <v/>
      </c>
      <c r="B108" s="326"/>
      <c r="C108" s="274"/>
      <c r="E108" s="73"/>
    </row>
    <row r="109" spans="1:5">
      <c r="A109" s="326" t="str">
        <f t="shared" si="1"/>
        <v/>
      </c>
      <c r="B109" s="326"/>
      <c r="C109" s="274"/>
      <c r="E109" s="73"/>
    </row>
    <row r="110" spans="1:5">
      <c r="A110" s="326" t="str">
        <f t="shared" si="1"/>
        <v/>
      </c>
      <c r="B110" s="326"/>
      <c r="C110" s="275"/>
      <c r="D110" s="78"/>
      <c r="E110" s="79"/>
    </row>
  </sheetData>
  <conditionalFormatting sqref="A11:E110">
    <cfRule type="expression" dxfId="0" priority="1">
      <formula>ROW()/2-INT(ROW()/2)=0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 W</vt:lpstr>
      <vt:lpstr>Cls M</vt:lpstr>
      <vt:lpstr>Btl W</vt:lpstr>
      <vt:lpstr>Btl M</vt:lpstr>
      <vt:lpstr>Spd W</vt:lpstr>
      <vt:lpstr>Spd M</vt:lpstr>
      <vt:lpstr>Jmp</vt:lpstr>
      <vt:lpstr>Sld W</vt:lpstr>
      <vt:lpstr>Sld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2013-07-26T15:18:14Z</cp:lastPrinted>
  <dcterms:created xsi:type="dcterms:W3CDTF">2013-05-09T04:58:36Z</dcterms:created>
  <dcterms:modified xsi:type="dcterms:W3CDTF">2013-07-30T05:15:39Z</dcterms:modified>
</cp:coreProperties>
</file>