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4\20140725_Rollerclub_Cup\"/>
    </mc:Choice>
  </mc:AlternateContent>
  <bookViews>
    <workbookView xWindow="0" yWindow="0" windowWidth="20490" windowHeight="9045" activeTab="9"/>
  </bookViews>
  <sheets>
    <sheet name="CLS-Q" sheetId="1" r:id="rId1"/>
    <sheet name="CLS-W" sheetId="7" r:id="rId2"/>
    <sheet name="CLS-M" sheetId="5" r:id="rId3"/>
    <sheet name="SPD-W" sheetId="6" r:id="rId4"/>
    <sheet name="SPD-M" sheetId="11" r:id="rId5"/>
    <sheet name="SLD-W" sheetId="8" r:id="rId6"/>
    <sheet name="SLD-M" sheetId="9" r:id="rId7"/>
    <sheet name="BTL-W" sheetId="12" r:id="rId8"/>
    <sheet name="BTL-M" sheetId="13" r:id="rId9"/>
    <sheet name="Best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0" l="1"/>
  <c r="C3" i="10"/>
  <c r="D3" i="10"/>
  <c r="G3" i="10" s="1"/>
  <c r="E3" i="10"/>
  <c r="F3" i="10"/>
  <c r="I3" i="10" s="1"/>
  <c r="H3" i="10"/>
  <c r="B4" i="10"/>
  <c r="C4" i="10"/>
  <c r="D4" i="10"/>
  <c r="G4" i="10" s="1"/>
  <c r="E4" i="10"/>
  <c r="F4" i="10"/>
  <c r="H4" i="10"/>
  <c r="B5" i="10"/>
  <c r="C5" i="10"/>
  <c r="D5" i="10"/>
  <c r="G5" i="10" s="1"/>
  <c r="E5" i="10"/>
  <c r="F5" i="10"/>
  <c r="I5" i="10" s="1"/>
  <c r="H5" i="10"/>
  <c r="B6" i="10"/>
  <c r="C6" i="10"/>
  <c r="D6" i="10"/>
  <c r="G6" i="10" s="1"/>
  <c r="E6" i="10"/>
  <c r="F6" i="10"/>
  <c r="H6" i="10"/>
  <c r="B7" i="10"/>
  <c r="C7" i="10"/>
  <c r="D7" i="10"/>
  <c r="G7" i="10" s="1"/>
  <c r="E7" i="10"/>
  <c r="F7" i="10"/>
  <c r="I7" i="10" s="1"/>
  <c r="H7" i="10"/>
  <c r="B8" i="10"/>
  <c r="C8" i="10"/>
  <c r="D8" i="10"/>
  <c r="G8" i="10" s="1"/>
  <c r="E8" i="10"/>
  <c r="F8" i="10"/>
  <c r="H8" i="10"/>
  <c r="B9" i="10"/>
  <c r="C9" i="10"/>
  <c r="D9" i="10"/>
  <c r="G9" i="10" s="1"/>
  <c r="E9" i="10"/>
  <c r="F9" i="10"/>
  <c r="I9" i="10" s="1"/>
  <c r="H9" i="10"/>
  <c r="B10" i="10"/>
  <c r="C10" i="10"/>
  <c r="D10" i="10"/>
  <c r="G10" i="10" s="1"/>
  <c r="E10" i="10"/>
  <c r="F10" i="10"/>
  <c r="H10" i="10"/>
  <c r="B11" i="10"/>
  <c r="C11" i="10"/>
  <c r="D11" i="10"/>
  <c r="G11" i="10" s="1"/>
  <c r="E11" i="10"/>
  <c r="F11" i="10"/>
  <c r="I11" i="10" s="1"/>
  <c r="H11" i="10"/>
  <c r="B12" i="10"/>
  <c r="C12" i="10"/>
  <c r="D12" i="10"/>
  <c r="G12" i="10" s="1"/>
  <c r="E12" i="10"/>
  <c r="F12" i="10"/>
  <c r="H12" i="10"/>
  <c r="B13" i="10"/>
  <c r="C13" i="10"/>
  <c r="D13" i="10"/>
  <c r="G13" i="10" s="1"/>
  <c r="E13" i="10"/>
  <c r="F13" i="10"/>
  <c r="I13" i="10" s="1"/>
  <c r="H13" i="10"/>
  <c r="B16" i="10"/>
  <c r="C16" i="10"/>
  <c r="D16" i="10"/>
  <c r="G16" i="10" s="1"/>
  <c r="E16" i="10"/>
  <c r="F16" i="10"/>
  <c r="H16" i="10"/>
  <c r="B17" i="10"/>
  <c r="C17" i="10"/>
  <c r="D17" i="10"/>
  <c r="G17" i="10" s="1"/>
  <c r="E17" i="10"/>
  <c r="F17" i="10"/>
  <c r="I17" i="10" s="1"/>
  <c r="H17" i="10"/>
  <c r="B18" i="10"/>
  <c r="C18" i="10"/>
  <c r="D18" i="10"/>
  <c r="G18" i="10" s="1"/>
  <c r="E18" i="10"/>
  <c r="F18" i="10"/>
  <c r="H18" i="10"/>
  <c r="B19" i="10"/>
  <c r="C19" i="10"/>
  <c r="D19" i="10"/>
  <c r="G19" i="10" s="1"/>
  <c r="E19" i="10"/>
  <c r="F19" i="10"/>
  <c r="I19" i="10" s="1"/>
  <c r="H19" i="10"/>
  <c r="B20" i="10"/>
  <c r="C20" i="10"/>
  <c r="D20" i="10"/>
  <c r="G20" i="10" s="1"/>
  <c r="E20" i="10"/>
  <c r="F20" i="10"/>
  <c r="H20" i="10"/>
  <c r="B21" i="10"/>
  <c r="C21" i="10"/>
  <c r="D21" i="10"/>
  <c r="G21" i="10" s="1"/>
  <c r="E21" i="10"/>
  <c r="F21" i="10"/>
  <c r="I21" i="10" s="1"/>
  <c r="H21" i="10"/>
  <c r="B22" i="10"/>
  <c r="C22" i="10"/>
  <c r="D22" i="10"/>
  <c r="G22" i="10" s="1"/>
  <c r="E22" i="10"/>
  <c r="F22" i="10"/>
  <c r="H22" i="10"/>
  <c r="B23" i="10"/>
  <c r="C23" i="10"/>
  <c r="D23" i="10"/>
  <c r="G23" i="10" s="1"/>
  <c r="E23" i="10"/>
  <c r="F23" i="10"/>
  <c r="I23" i="10" s="1"/>
  <c r="H23" i="10"/>
  <c r="B24" i="10"/>
  <c r="C24" i="10"/>
  <c r="D24" i="10"/>
  <c r="G24" i="10" s="1"/>
  <c r="E24" i="10"/>
  <c r="F24" i="10"/>
  <c r="H24" i="10"/>
  <c r="B25" i="10"/>
  <c r="C25" i="10"/>
  <c r="D25" i="10"/>
  <c r="G25" i="10" s="1"/>
  <c r="E25" i="10"/>
  <c r="F25" i="10"/>
  <c r="I25" i="10" s="1"/>
  <c r="H25" i="10"/>
  <c r="B26" i="10"/>
  <c r="C26" i="10"/>
  <c r="D26" i="10"/>
  <c r="G26" i="10" s="1"/>
  <c r="E26" i="10"/>
  <c r="F26" i="10"/>
  <c r="H26" i="10"/>
  <c r="F29" i="10"/>
  <c r="I29" i="10" s="1"/>
  <c r="G29" i="10"/>
  <c r="H29" i="10"/>
  <c r="F30" i="10"/>
  <c r="I30" i="10" s="1"/>
  <c r="G30" i="10"/>
  <c r="H30" i="10"/>
  <c r="F31" i="10"/>
  <c r="I31" i="10" s="1"/>
  <c r="G31" i="10"/>
  <c r="H31" i="10"/>
  <c r="F33" i="10"/>
  <c r="I33" i="10" s="1"/>
  <c r="G33" i="10"/>
  <c r="H33" i="10"/>
  <c r="F34" i="10"/>
  <c r="I34" i="10" s="1"/>
  <c r="G34" i="10"/>
  <c r="H34" i="10"/>
  <c r="F35" i="10"/>
  <c r="I35" i="10" s="1"/>
  <c r="G35" i="10"/>
  <c r="H35" i="10"/>
  <c r="I24" i="10" l="1"/>
  <c r="I20" i="10"/>
  <c r="I18" i="10"/>
  <c r="I16" i="10"/>
  <c r="I12" i="10"/>
  <c r="I10" i="10"/>
  <c r="I8" i="10"/>
  <c r="I6" i="10"/>
  <c r="I4" i="10"/>
  <c r="I26" i="10"/>
  <c r="I22" i="10"/>
  <c r="N17" i="10"/>
  <c r="N21" i="10"/>
  <c r="N22" i="10"/>
  <c r="N20" i="10"/>
  <c r="N19" i="10"/>
  <c r="N16" i="10"/>
  <c r="N11" i="10"/>
  <c r="N13" i="10"/>
  <c r="N18" i="10"/>
  <c r="N15" i="10"/>
  <c r="N14" i="10"/>
  <c r="N10" i="10"/>
  <c r="N12" i="10"/>
  <c r="N9" i="10"/>
  <c r="N8" i="10"/>
  <c r="N5" i="10"/>
  <c r="N7" i="10"/>
  <c r="N3" i="10"/>
  <c r="N4" i="10"/>
  <c r="N6" i="10"/>
  <c r="AB25" i="10" l="1"/>
  <c r="AB24" i="10"/>
  <c r="AB23" i="10"/>
  <c r="A33" i="12" l="1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O17" i="10" l="1"/>
  <c r="O21" i="10"/>
  <c r="O20" i="10"/>
  <c r="O13" i="10"/>
  <c r="O18" i="10"/>
  <c r="O15" i="10"/>
  <c r="O14" i="10"/>
  <c r="O12" i="10"/>
  <c r="L17" i="10" l="1"/>
  <c r="L21" i="10"/>
  <c r="L22" i="10"/>
  <c r="L20" i="10"/>
  <c r="L19" i="10"/>
  <c r="L16" i="10"/>
  <c r="L11" i="10"/>
  <c r="L13" i="10"/>
  <c r="L18" i="10"/>
  <c r="L15" i="10"/>
  <c r="L14" i="10"/>
  <c r="L10" i="10"/>
  <c r="L12" i="10"/>
  <c r="L9" i="10"/>
  <c r="L8" i="10"/>
  <c r="L5" i="10"/>
  <c r="L7" i="10"/>
  <c r="L3" i="10"/>
  <c r="L4" i="10"/>
  <c r="L6" i="10"/>
  <c r="AB22" i="10" l="1"/>
  <c r="M17" i="10" s="1"/>
  <c r="AB21" i="10"/>
  <c r="O22" i="10" s="1"/>
  <c r="AB20" i="10"/>
  <c r="O16" i="10" s="1"/>
  <c r="AB19" i="10"/>
  <c r="M20" i="10" s="1"/>
  <c r="AB18" i="10"/>
  <c r="O19" i="10" s="1"/>
  <c r="AB17" i="10"/>
  <c r="AB16" i="10"/>
  <c r="M11" i="10" s="1"/>
  <c r="AB15" i="10"/>
  <c r="M13" i="10" s="1"/>
  <c r="AB14" i="10"/>
  <c r="M18" i="10" s="1"/>
  <c r="AB13" i="10"/>
  <c r="AB12" i="10"/>
  <c r="AB11" i="10"/>
  <c r="AB10" i="10"/>
  <c r="AB9" i="10"/>
  <c r="AB8" i="10"/>
  <c r="AB7" i="10"/>
  <c r="AB6" i="10"/>
  <c r="AB5" i="10"/>
  <c r="AB4" i="10"/>
  <c r="AB3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" i="10"/>
  <c r="M4" i="10" l="1"/>
  <c r="O7" i="10"/>
  <c r="M14" i="10"/>
  <c r="O3" i="10"/>
  <c r="O5" i="10"/>
  <c r="M10" i="10"/>
  <c r="O11" i="10"/>
  <c r="O4" i="10"/>
  <c r="O9" i="10"/>
  <c r="O6" i="10"/>
  <c r="O10" i="10"/>
  <c r="Q10" i="10" s="1"/>
  <c r="O8" i="10"/>
  <c r="R13" i="10"/>
  <c r="Q13" i="10"/>
  <c r="R20" i="10"/>
  <c r="Q20" i="10"/>
  <c r="R4" i="10"/>
  <c r="Q4" i="10"/>
  <c r="Q14" i="10"/>
  <c r="R14" i="10"/>
  <c r="Q11" i="10"/>
  <c r="R11" i="10"/>
  <c r="R10" i="10"/>
  <c r="Q18" i="10"/>
  <c r="R18" i="10"/>
  <c r="Q17" i="10"/>
  <c r="R17" i="10"/>
  <c r="P20" i="10"/>
  <c r="P14" i="10"/>
  <c r="P13" i="10"/>
  <c r="P18" i="10"/>
  <c r="P17" i="10"/>
  <c r="M8" i="10"/>
  <c r="M22" i="10"/>
  <c r="M3" i="10"/>
  <c r="P11" i="10"/>
  <c r="M9" i="10"/>
  <c r="P4" i="10"/>
  <c r="M15" i="10"/>
  <c r="M16" i="10"/>
  <c r="M21" i="10"/>
  <c r="M7" i="10"/>
  <c r="M12" i="10"/>
  <c r="M19" i="10"/>
  <c r="M6" i="10"/>
  <c r="M5" i="10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7" i="8"/>
  <c r="A16" i="8"/>
  <c r="A15" i="8"/>
  <c r="A14" i="8"/>
  <c r="A13" i="8"/>
  <c r="A12" i="8"/>
  <c r="A11" i="8"/>
  <c r="P10" i="10" l="1"/>
  <c r="Q12" i="10"/>
  <c r="R12" i="10"/>
  <c r="R3" i="10"/>
  <c r="Q3" i="10"/>
  <c r="R5" i="10"/>
  <c r="Q5" i="10"/>
  <c r="Q7" i="10"/>
  <c r="R7" i="10"/>
  <c r="R21" i="10"/>
  <c r="Q21" i="10"/>
  <c r="R9" i="10"/>
  <c r="Q9" i="10"/>
  <c r="Q22" i="10"/>
  <c r="R22" i="10"/>
  <c r="Q19" i="10"/>
  <c r="R19" i="10"/>
  <c r="R15" i="10"/>
  <c r="Q15" i="10"/>
  <c r="R6" i="10"/>
  <c r="Q6" i="10"/>
  <c r="R16" i="10"/>
  <c r="Q16" i="10"/>
  <c r="Q8" i="10"/>
  <c r="R8" i="10"/>
  <c r="P5" i="10"/>
  <c r="P16" i="10"/>
  <c r="P15" i="10"/>
  <c r="P6" i="10"/>
  <c r="P12" i="10"/>
  <c r="P21" i="10"/>
  <c r="P9" i="10"/>
  <c r="P19" i="10"/>
  <c r="P7" i="10"/>
  <c r="P22" i="10"/>
  <c r="P3" i="10"/>
  <c r="P8" i="10"/>
</calcChain>
</file>

<file path=xl/sharedStrings.xml><?xml version="1.0" encoding="utf-8"?>
<sst xmlns="http://schemas.openxmlformats.org/spreadsheetml/2006/main" count="2339" uniqueCount="247">
  <si>
    <t>RollerClub Cup 2014</t>
  </si>
  <si>
    <t>International competition</t>
  </si>
  <si>
    <t>WSSA</t>
  </si>
  <si>
    <t>FRS</t>
  </si>
  <si>
    <t>Level</t>
  </si>
  <si>
    <t>ΔΔΔ</t>
  </si>
  <si>
    <t>Current system</t>
  </si>
  <si>
    <t>ID</t>
  </si>
  <si>
    <t>Name</t>
  </si>
  <si>
    <t>Home</t>
  </si>
  <si>
    <t>Pen.</t>
  </si>
  <si>
    <t>Judge 1</t>
  </si>
  <si>
    <t>Judge 2</t>
  </si>
  <si>
    <t>Judge 3</t>
  </si>
  <si>
    <t>Judge 4</t>
  </si>
  <si>
    <t>Judge 5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</si>
  <si>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</si>
  <si>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</si>
  <si>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</si>
  <si>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</si>
  <si>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</si>
  <si>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</si>
  <si>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</si>
  <si>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</si>
  <si>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</si>
  <si>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/>
  </si>
  <si>
    <t xml:space="preserve">Event Name : </t>
  </si>
  <si>
    <t>Rollerclub Cup 2014</t>
  </si>
  <si>
    <t>Date :</t>
  </si>
  <si>
    <t>Speed Slalom</t>
  </si>
  <si>
    <t>ID N°</t>
  </si>
  <si>
    <t>Ctry</t>
  </si>
  <si>
    <t>T.1</t>
  </si>
  <si>
    <t>Tot. T1</t>
  </si>
  <si>
    <t>T.2</t>
  </si>
  <si>
    <t>Tot. T2</t>
  </si>
  <si>
    <t>Best</t>
  </si>
  <si>
    <t>Worst</t>
  </si>
  <si>
    <t>Rank</t>
  </si>
  <si>
    <t>FRA</t>
  </si>
  <si>
    <t>RUS</t>
  </si>
  <si>
    <t>Wins</t>
  </si>
  <si>
    <t>Tot.T.3</t>
  </si>
  <si>
    <t>T.3</t>
  </si>
  <si>
    <t>Tot.T.2</t>
  </si>
  <si>
    <t>Tot.T.1</t>
  </si>
  <si>
    <t>Qtime</t>
  </si>
  <si>
    <t>FINAL</t>
  </si>
  <si>
    <t>FINAL RANKING SPEED SLALOM</t>
  </si>
  <si>
    <r>
      <t>3</t>
    </r>
    <r>
      <rPr>
        <b/>
        <vertAlign val="superscript"/>
        <sz val="12"/>
        <rFont val="Arial"/>
        <family val="2"/>
        <charset val="204"/>
      </rPr>
      <t>rd</t>
    </r>
    <r>
      <rPr>
        <b/>
        <sz val="12"/>
        <rFont val="Arial"/>
        <family val="2"/>
        <charset val="204"/>
      </rPr>
      <t xml:space="preserve"> Place Battle</t>
    </r>
  </si>
  <si>
    <t>SF2#2</t>
  </si>
  <si>
    <t>SF1#2</t>
  </si>
  <si>
    <t>Consolation Final</t>
  </si>
  <si>
    <t>SF2#1</t>
  </si>
  <si>
    <t>SF2</t>
  </si>
  <si>
    <t>SF1#1</t>
  </si>
  <si>
    <t>Final</t>
  </si>
  <si>
    <t>SF1</t>
  </si>
  <si>
    <t>FINALS</t>
  </si>
  <si>
    <t>Semi Finals</t>
  </si>
  <si>
    <t>G4#1</t>
  </si>
  <si>
    <t>QF4</t>
  </si>
  <si>
    <t>G3#1</t>
  </si>
  <si>
    <t>QF2</t>
  </si>
  <si>
    <t>QF3</t>
  </si>
  <si>
    <t>G2#1</t>
  </si>
  <si>
    <t>G1#1</t>
  </si>
  <si>
    <t>QF1</t>
  </si>
  <si>
    <t>Color</t>
  </si>
  <si>
    <t>Gate</t>
  </si>
  <si>
    <t>Quarter Finals</t>
  </si>
  <si>
    <t>USE THIS SHEET FOR 16 QUALIFIED SKATERS</t>
  </si>
  <si>
    <t>Shedov Sasha</t>
  </si>
  <si>
    <t>BLR</t>
  </si>
  <si>
    <t>Chelushkin Andrey</t>
  </si>
  <si>
    <t>Guillou Hervé</t>
  </si>
  <si>
    <t>Cherlanov Artyom</t>
  </si>
  <si>
    <t>Stalmakov Philip</t>
  </si>
  <si>
    <t>Urusov Mikhail</t>
  </si>
  <si>
    <t>Postoyalkin Daniyil</t>
  </si>
  <si>
    <t>UKR</t>
  </si>
  <si>
    <t>Del Marmol Alexandre</t>
  </si>
  <si>
    <t>BEL</t>
  </si>
  <si>
    <t>Levchenko Anton</t>
  </si>
  <si>
    <t>Gorbunov Sergey</t>
  </si>
  <si>
    <t>Oskin Ilya</t>
  </si>
  <si>
    <t>Bespalov Sergey</t>
  </si>
  <si>
    <r>
      <t>1</t>
    </r>
    <r>
      <rPr>
        <b/>
        <vertAlign val="superscript"/>
        <sz val="12"/>
        <rFont val="Arial"/>
        <family val="2"/>
        <charset val="204"/>
      </rPr>
      <t>st</t>
    </r>
    <r>
      <rPr>
        <b/>
        <sz val="12"/>
        <rFont val="Arial"/>
        <family val="2"/>
        <charset val="204"/>
      </rPr>
      <t xml:space="preserve"> Round</t>
    </r>
  </si>
  <si>
    <t>G1</t>
  </si>
  <si>
    <t>G2</t>
  </si>
  <si>
    <t>G3</t>
  </si>
  <si>
    <t>G4</t>
  </si>
  <si>
    <t>G5</t>
  </si>
  <si>
    <t>G5#1</t>
  </si>
  <si>
    <t>G6</t>
  </si>
  <si>
    <t>G6#1</t>
  </si>
  <si>
    <t>G7</t>
  </si>
  <si>
    <t>G7#1</t>
  </si>
  <si>
    <t>G8</t>
  </si>
  <si>
    <t>G8#1</t>
  </si>
  <si>
    <t>QF1#1</t>
  </si>
  <si>
    <t>QF2#1</t>
  </si>
  <si>
    <t>QF3#1</t>
  </si>
  <si>
    <t>QF4#1</t>
  </si>
  <si>
    <t>W.R.</t>
  </si>
  <si>
    <t>Lysenko Kristina</t>
  </si>
  <si>
    <t>Bossi Barbara</t>
  </si>
  <si>
    <t>ITA</t>
  </si>
  <si>
    <t>Granjon Zoé</t>
  </si>
  <si>
    <t>Stepanova Svetlana</t>
  </si>
  <si>
    <t>Czapla Paulina</t>
  </si>
  <si>
    <t>POL</t>
  </si>
  <si>
    <t>Hartmanis Klaudia</t>
  </si>
  <si>
    <t>Kuznetsova Daria</t>
  </si>
  <si>
    <t>Czapla Ewelina</t>
  </si>
  <si>
    <t>Komarchuk Ksenija</t>
  </si>
  <si>
    <t>Prucnal Angelika</t>
  </si>
  <si>
    <t>Pashkova Valentina</t>
  </si>
  <si>
    <t>Zenkova Anastasia</t>
  </si>
  <si>
    <t>Krykova Natalia</t>
  </si>
  <si>
    <t>Spiridonova Tatiana</t>
  </si>
  <si>
    <t>Fokina Olga</t>
  </si>
  <si>
    <t>Boiko Maryna</t>
  </si>
  <si>
    <t>Savina Tatiana</t>
  </si>
  <si>
    <t>Maznina Ekaterina</t>
  </si>
  <si>
    <t>Nekrasova Yulia</t>
  </si>
  <si>
    <t>Nikolaeva Maria</t>
  </si>
  <si>
    <t>Davydova Alina</t>
  </si>
  <si>
    <t>Efimova Alexandra</t>
  </si>
  <si>
    <t>Surina Evgeniya</t>
  </si>
  <si>
    <t>Provalenko Daria</t>
  </si>
  <si>
    <t>Dubinchik Ksenia</t>
  </si>
  <si>
    <t>Semenikhina Olga</t>
  </si>
  <si>
    <t>Tech.</t>
  </si>
  <si>
    <t>Repin Vladislav</t>
  </si>
  <si>
    <t>Kozhanovskiy Yuriy</t>
  </si>
  <si>
    <t>Meleshkevich Viktor</t>
  </si>
  <si>
    <t>Ménard Nathan</t>
  </si>
  <si>
    <t>Ferrari Tiziano</t>
  </si>
  <si>
    <t>Rosato Roberto</t>
  </si>
  <si>
    <t>Puzanov Artyom</t>
  </si>
  <si>
    <t>Shulhan Alexander</t>
  </si>
  <si>
    <t>Tsokolov Aleksey</t>
  </si>
  <si>
    <t>Shevarutin Dmitriy</t>
  </si>
  <si>
    <t>Guslandi Lorenzo</t>
  </si>
  <si>
    <t>Timchenko Alexandr</t>
  </si>
  <si>
    <t>Timchenko Sergey</t>
  </si>
  <si>
    <t>Claris Alexandre</t>
  </si>
  <si>
    <t>Sulinowski Michał</t>
  </si>
  <si>
    <t>Lebois Romain</t>
  </si>
  <si>
    <t>Final place</t>
  </si>
  <si>
    <t>SLIDES WOMEN</t>
  </si>
  <si>
    <t>Competitors list</t>
  </si>
  <si>
    <t>N</t>
  </si>
  <si>
    <t>Korolyova Yulia</t>
  </si>
  <si>
    <t>Gudylina Maria</t>
  </si>
  <si>
    <t>Use this page for 6 to 10 competitors</t>
  </si>
  <si>
    <t>Finals</t>
  </si>
  <si>
    <t>Country</t>
  </si>
  <si>
    <t>WSSA Points</t>
  </si>
  <si>
    <t>SF1#3</t>
  </si>
  <si>
    <t>SF2#3</t>
  </si>
  <si>
    <t>SF1#4</t>
  </si>
  <si>
    <t>SF2#4</t>
  </si>
  <si>
    <t>SF1#5</t>
  </si>
  <si>
    <t>x</t>
  </si>
  <si>
    <t>SF2#5</t>
  </si>
  <si>
    <t>Final Ranking Battle Men/Women</t>
  </si>
  <si>
    <t>Ryazantsev Kirill</t>
  </si>
  <si>
    <t>Shirobokov Denis</t>
  </si>
  <si>
    <t>Demidov Vladimir</t>
  </si>
  <si>
    <t>Burenin Anton</t>
  </si>
  <si>
    <t>Chernenko Iliya</t>
  </si>
  <si>
    <t>Istomin Dmitriy</t>
  </si>
  <si>
    <t>Egorov Dmitry</t>
  </si>
  <si>
    <t>Goshko Dmitriy</t>
  </si>
  <si>
    <t>Kurbatov Alexey</t>
  </si>
  <si>
    <t>Elkin Alexey</t>
  </si>
  <si>
    <t>1new06</t>
  </si>
  <si>
    <t>Sankevich Dmitry</t>
  </si>
  <si>
    <t>Use this page for 12 to 17 competitors</t>
  </si>
  <si>
    <t>QF1 #1</t>
  </si>
  <si>
    <t>QF2 #1</t>
  </si>
  <si>
    <t>QF3 #2</t>
  </si>
  <si>
    <t>QF4 #2</t>
  </si>
  <si>
    <t>QF1 #2</t>
  </si>
  <si>
    <t>QF2 #2</t>
  </si>
  <si>
    <t>QF3 #1</t>
  </si>
  <si>
    <t>QF4 #1</t>
  </si>
  <si>
    <t>Classic</t>
  </si>
  <si>
    <t>Battle</t>
  </si>
  <si>
    <t>Speed</t>
  </si>
  <si>
    <t>SUM</t>
  </si>
  <si>
    <t>MEN</t>
  </si>
  <si>
    <t>Shitov Andrey</t>
  </si>
  <si>
    <t>Kuznetsov Vladimir</t>
  </si>
  <si>
    <t>Rosato Gian Marco</t>
  </si>
  <si>
    <t>Nai Oleari Simone</t>
  </si>
  <si>
    <t>Stepanishev Andrey</t>
  </si>
  <si>
    <t>11511new252</t>
  </si>
  <si>
    <t>Shilov Ruslan</t>
  </si>
  <si>
    <t>11511new253</t>
  </si>
  <si>
    <t>Kuzmin Maksim</t>
  </si>
  <si>
    <t>Jähnert Hannes</t>
  </si>
  <si>
    <t>GER</t>
  </si>
  <si>
    <t>Competitors list / Qualifications Men</t>
  </si>
  <si>
    <t>Competitors list / Qualifications Women</t>
  </si>
  <si>
    <t>WOMEN</t>
  </si>
  <si>
    <t>BATTLE WOMEN</t>
  </si>
  <si>
    <t>Granjon Lily</t>
  </si>
  <si>
    <t>Masi Sara</t>
  </si>
  <si>
    <t>Bogdanova Sofia</t>
  </si>
  <si>
    <t>Bamatter-Rodriguez Olga</t>
  </si>
  <si>
    <t>Malakhova Anastasia</t>
  </si>
  <si>
    <t>Isaev Igor</t>
  </si>
  <si>
    <t>Velikanov Gleb</t>
  </si>
  <si>
    <t>Skurikhin Vyacheslav</t>
  </si>
  <si>
    <t>Vornovitskiy Daniil</t>
  </si>
  <si>
    <t>BATTLE MEN</t>
  </si>
  <si>
    <t>Pts CLS</t>
  </si>
  <si>
    <t>Pts BTL</t>
  </si>
  <si>
    <t>Pts SPD</t>
  </si>
  <si>
    <t>Pts SUM</t>
  </si>
  <si>
    <t>Use this page for 17 to 23 competitors</t>
  </si>
  <si>
    <t>1st Round</t>
  </si>
  <si>
    <t>G1 #1</t>
  </si>
  <si>
    <t>G2 #2</t>
  </si>
  <si>
    <t>G3 #2</t>
  </si>
  <si>
    <t>G1 #2</t>
  </si>
  <si>
    <t>Small Final</t>
  </si>
  <si>
    <t>G3 #1</t>
  </si>
  <si>
    <t>G2 #1</t>
  </si>
  <si>
    <t>G4 #1</t>
  </si>
  <si>
    <t>G5 #1</t>
  </si>
  <si>
    <t>G6 #2</t>
  </si>
  <si>
    <t>G6 #1</t>
  </si>
  <si>
    <t>G5 #2</t>
  </si>
  <si>
    <t>G4 #2</t>
  </si>
  <si>
    <t>DNS</t>
  </si>
  <si>
    <t>Best slalom skaters of RollerClub Cup 2014</t>
  </si>
  <si>
    <t>Best junior slalom skaters of RollerClub Cup 2014</t>
  </si>
  <si>
    <t>SLIDES MEN</t>
  </si>
  <si>
    <t>Use this page for 24 to 35 competitors</t>
  </si>
  <si>
    <t>G7 #2</t>
  </si>
  <si>
    <t>G8 #2</t>
  </si>
  <si>
    <t>G7 #1</t>
  </si>
  <si>
    <t>G8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</si>
</sst>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sz val="10"/>
      <color indexed="1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8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8" fillId="0" borderId="33" xfId="0" applyNumberFormat="1" applyFont="1" applyBorder="1"/>
    <xf numFmtId="0" fontId="9" fillId="0" borderId="34" xfId="0" applyFont="1" applyBorder="1"/>
    <xf numFmtId="0" fontId="10" fillId="0" borderId="31" xfId="0" applyFont="1" applyBorder="1"/>
    <xf numFmtId="0" fontId="4" fillId="0" borderId="35" xfId="0" applyFont="1" applyBorder="1"/>
    <xf numFmtId="0" fontId="4" fillId="0" borderId="36" xfId="0" applyFont="1" applyBorder="1" applyAlignment="1">
      <alignment horizontal="center"/>
    </xf>
    <xf numFmtId="0" fontId="4" fillId="0" borderId="21" xfId="0" applyFont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40" xfId="0" applyBorder="1"/>
    <xf numFmtId="0" fontId="8" fillId="0" borderId="41" xfId="0" applyNumberFormat="1" applyFont="1" applyBorder="1"/>
    <xf numFmtId="0" fontId="9" fillId="0" borderId="42" xfId="0" applyFont="1" applyBorder="1"/>
    <xf numFmtId="0" fontId="10" fillId="0" borderId="38" xfId="0" applyFont="1" applyBorder="1"/>
    <xf numFmtId="0" fontId="4" fillId="0" borderId="39" xfId="0" applyFont="1" applyBorder="1"/>
    <xf numFmtId="0" fontId="4" fillId="0" borderId="43" xfId="0" applyFont="1" applyBorder="1" applyAlignment="1">
      <alignment horizontal="center"/>
    </xf>
    <xf numFmtId="0" fontId="4" fillId="14" borderId="0" xfId="0" applyFont="1" applyFill="1" applyAlignment="1">
      <alignment vertical="center"/>
    </xf>
    <xf numFmtId="0" fontId="0" fillId="0" borderId="0" xfId="0" applyFill="1" applyBorder="1"/>
    <xf numFmtId="14" fontId="6" fillId="14" borderId="0" xfId="0" applyNumberFormat="1" applyFont="1" applyFill="1" applyBorder="1" applyAlignment="1">
      <alignment horizontal="center" vertical="center"/>
    </xf>
    <xf numFmtId="0" fontId="4" fillId="14" borderId="45" xfId="0" applyFont="1" applyFill="1" applyBorder="1"/>
    <xf numFmtId="0" fontId="4" fillId="14" borderId="46" xfId="0" applyFont="1" applyFill="1" applyBorder="1" applyAlignment="1">
      <alignment horizontal="center"/>
    </xf>
    <xf numFmtId="0" fontId="4" fillId="14" borderId="47" xfId="0" applyFont="1" applyFill="1" applyBorder="1" applyAlignment="1">
      <alignment horizontal="center"/>
    </xf>
    <xf numFmtId="0" fontId="4" fillId="14" borderId="45" xfId="0" applyFont="1" applyFill="1" applyBorder="1" applyAlignment="1">
      <alignment horizontal="center"/>
    </xf>
    <xf numFmtId="0" fontId="4" fillId="15" borderId="48" xfId="0" applyFont="1" applyFill="1" applyBorder="1" applyAlignment="1">
      <alignment horizontal="center"/>
    </xf>
    <xf numFmtId="0" fontId="0" fillId="16" borderId="0" xfId="0" applyFill="1"/>
    <xf numFmtId="0" fontId="0" fillId="0" borderId="49" xfId="0" applyFill="1" applyBorder="1"/>
    <xf numFmtId="0" fontId="0" fillId="0" borderId="0" xfId="0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NumberFormat="1" applyFill="1" applyBorder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NumberFormat="1" applyFill="1"/>
    <xf numFmtId="0" fontId="0" fillId="0" borderId="51" xfId="0" applyFill="1" applyBorder="1"/>
    <xf numFmtId="0" fontId="0" fillId="0" borderId="50" xfId="0" applyFill="1" applyBorder="1"/>
    <xf numFmtId="0" fontId="0" fillId="0" borderId="52" xfId="0" applyFill="1" applyBorder="1" applyAlignment="1">
      <alignment horizontal="center"/>
    </xf>
    <xf numFmtId="0" fontId="0" fillId="0" borderId="49" xfId="0" applyFont="1" applyFill="1" applyBorder="1"/>
    <xf numFmtId="0" fontId="0" fillId="0" borderId="53" xfId="0" applyFill="1" applyBorder="1" applyAlignment="1">
      <alignment horizontal="center"/>
    </xf>
    <xf numFmtId="0" fontId="0" fillId="17" borderId="0" xfId="0" applyFill="1"/>
    <xf numFmtId="0" fontId="11" fillId="0" borderId="0" xfId="1"/>
    <xf numFmtId="0" fontId="11" fillId="0" borderId="0" xfId="1" applyAlignment="1">
      <alignment horizontal="center"/>
    </xf>
    <xf numFmtId="0" fontId="11" fillId="0" borderId="0" xfId="1" applyAlignment="1">
      <alignment horizontal="right"/>
    </xf>
    <xf numFmtId="0" fontId="11" fillId="0" borderId="0" xfId="1" applyAlignment="1">
      <alignment horizontal="left"/>
    </xf>
    <xf numFmtId="0" fontId="11" fillId="0" borderId="0" xfId="1" applyBorder="1" applyAlignment="1">
      <alignment horizontal="center"/>
    </xf>
    <xf numFmtId="0" fontId="11" fillId="14" borderId="53" xfId="1" applyFill="1" applyBorder="1"/>
    <xf numFmtId="0" fontId="11" fillId="14" borderId="50" xfId="1" applyFont="1" applyFill="1" applyBorder="1" applyAlignment="1">
      <alignment horizontal="center"/>
    </xf>
    <xf numFmtId="0" fontId="11" fillId="14" borderId="0" xfId="1" applyFont="1" applyFill="1" applyAlignment="1">
      <alignment horizontal="left"/>
    </xf>
    <xf numFmtId="0" fontId="4" fillId="14" borderId="49" xfId="2" applyNumberFormat="1" applyFont="1" applyFill="1" applyBorder="1" applyAlignment="1" applyProtection="1">
      <alignment horizontal="center"/>
    </xf>
    <xf numFmtId="0" fontId="11" fillId="0" borderId="0" xfId="1" applyBorder="1" applyAlignment="1">
      <alignment horizontal="left"/>
    </xf>
    <xf numFmtId="0" fontId="13" fillId="0" borderId="0" xfId="1" applyFont="1"/>
    <xf numFmtId="0" fontId="11" fillId="0" borderId="2" xfId="1" applyBorder="1"/>
    <xf numFmtId="0" fontId="11" fillId="0" borderId="2" xfId="1" applyBorder="1" applyAlignment="1">
      <alignment horizontal="right"/>
    </xf>
    <xf numFmtId="0" fontId="11" fillId="0" borderId="2" xfId="1" applyBorder="1" applyAlignment="1">
      <alignment horizontal="center"/>
    </xf>
    <xf numFmtId="0" fontId="11" fillId="0" borderId="2" xfId="1" applyBorder="1" applyAlignment="1">
      <alignment horizontal="left"/>
    </xf>
    <xf numFmtId="0" fontId="11" fillId="0" borderId="57" xfId="1" applyBorder="1" applyAlignment="1">
      <alignment horizontal="center"/>
    </xf>
    <xf numFmtId="0" fontId="11" fillId="0" borderId="8" xfId="1" applyBorder="1" applyAlignment="1">
      <alignment horizontal="center"/>
    </xf>
    <xf numFmtId="0" fontId="11" fillId="0" borderId="58" xfId="1" applyBorder="1" applyAlignment="1">
      <alignment horizontal="center"/>
    </xf>
    <xf numFmtId="0" fontId="11" fillId="0" borderId="29" xfId="1" applyFill="1" applyBorder="1" applyAlignment="1">
      <alignment horizontal="center"/>
    </xf>
    <xf numFmtId="0" fontId="11" fillId="0" borderId="0" xfId="1" applyFont="1" applyBorder="1"/>
    <xf numFmtId="0" fontId="11" fillId="0" borderId="59" xfId="1" applyBorder="1"/>
    <xf numFmtId="0" fontId="14" fillId="18" borderId="54" xfId="1" applyFont="1" applyFill="1" applyBorder="1" applyAlignment="1">
      <alignment horizontal="left"/>
    </xf>
    <xf numFmtId="0" fontId="14" fillId="18" borderId="55" xfId="1" applyFont="1" applyFill="1" applyBorder="1" applyAlignment="1">
      <alignment horizontal="left"/>
    </xf>
    <xf numFmtId="0" fontId="11" fillId="0" borderId="3" xfId="1" applyBorder="1" applyAlignment="1">
      <alignment horizontal="center"/>
    </xf>
    <xf numFmtId="0" fontId="11" fillId="0" borderId="1" xfId="1" applyBorder="1" applyAlignment="1">
      <alignment horizontal="center"/>
    </xf>
    <xf numFmtId="0" fontId="11" fillId="0" borderId="20" xfId="1" applyBorder="1" applyAlignment="1">
      <alignment horizontal="center"/>
    </xf>
    <xf numFmtId="0" fontId="14" fillId="0" borderId="60" xfId="1" applyFont="1" applyBorder="1" applyAlignment="1">
      <alignment horizontal="left"/>
    </xf>
    <xf numFmtId="0" fontId="14" fillId="0" borderId="61" xfId="1" applyFont="1" applyBorder="1" applyAlignment="1">
      <alignment horizontal="left"/>
    </xf>
    <xf numFmtId="0" fontId="11" fillId="14" borderId="52" xfId="1" applyFill="1" applyBorder="1"/>
    <xf numFmtId="0" fontId="11" fillId="14" borderId="60" xfId="1" applyFont="1" applyFill="1" applyBorder="1" applyAlignment="1">
      <alignment horizontal="center"/>
    </xf>
    <xf numFmtId="0" fontId="11" fillId="14" borderId="61" xfId="1" applyFont="1" applyFill="1" applyBorder="1"/>
    <xf numFmtId="0" fontId="4" fillId="14" borderId="51" xfId="2" applyNumberFormat="1" applyFont="1" applyFill="1" applyBorder="1" applyAlignment="1" applyProtection="1">
      <alignment horizontal="center"/>
    </xf>
    <xf numFmtId="0" fontId="4" fillId="0" borderId="62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18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14" borderId="49" xfId="1" applyFont="1" applyFill="1" applyBorder="1" applyAlignment="1">
      <alignment horizontal="center"/>
    </xf>
    <xf numFmtId="0" fontId="11" fillId="0" borderId="64" xfId="1" applyBorder="1"/>
    <xf numFmtId="0" fontId="11" fillId="0" borderId="44" xfId="1" applyBorder="1" applyAlignment="1">
      <alignment horizontal="center"/>
    </xf>
    <xf numFmtId="0" fontId="11" fillId="0" borderId="64" xfId="1" applyBorder="1" applyAlignment="1">
      <alignment horizontal="center"/>
    </xf>
    <xf numFmtId="0" fontId="15" fillId="14" borderId="0" xfId="1" applyFont="1" applyFill="1" applyBorder="1" applyAlignment="1">
      <alignment horizontal="left"/>
    </xf>
    <xf numFmtId="0" fontId="11" fillId="18" borderId="54" xfId="1" applyFill="1" applyBorder="1" applyAlignment="1">
      <alignment horizontal="left"/>
    </xf>
    <xf numFmtId="0" fontId="11" fillId="18" borderId="55" xfId="1" applyFill="1" applyBorder="1" applyAlignment="1">
      <alignment horizontal="left"/>
    </xf>
    <xf numFmtId="0" fontId="11" fillId="0" borderId="60" xfId="1" applyBorder="1" applyAlignment="1">
      <alignment horizontal="left"/>
    </xf>
    <xf numFmtId="0" fontId="11" fillId="0" borderId="61" xfId="1" applyBorder="1" applyAlignment="1">
      <alignment horizontal="left"/>
    </xf>
    <xf numFmtId="0" fontId="4" fillId="19" borderId="60" xfId="1" applyFont="1" applyFill="1" applyBorder="1" applyAlignment="1">
      <alignment horizontal="center"/>
    </xf>
    <xf numFmtId="0" fontId="4" fillId="19" borderId="61" xfId="1" applyFont="1" applyFill="1" applyBorder="1"/>
    <xf numFmtId="0" fontId="4" fillId="19" borderId="61" xfId="1" applyFont="1" applyFill="1" applyBorder="1" applyAlignment="1">
      <alignment horizontal="center"/>
    </xf>
    <xf numFmtId="0" fontId="4" fillId="19" borderId="51" xfId="1" applyFont="1" applyFill="1" applyBorder="1" applyAlignment="1">
      <alignment horizontal="center"/>
    </xf>
    <xf numFmtId="0" fontId="11" fillId="20" borderId="0" xfId="1" applyFill="1"/>
    <xf numFmtId="0" fontId="11" fillId="20" borderId="0" xfId="1" applyFill="1" applyAlignment="1">
      <alignment horizontal="right"/>
    </xf>
    <xf numFmtId="0" fontId="11" fillId="20" borderId="0" xfId="1" applyFill="1" applyAlignment="1">
      <alignment horizontal="left"/>
    </xf>
    <xf numFmtId="0" fontId="11" fillId="0" borderId="54" xfId="1" applyBorder="1" applyAlignment="1">
      <alignment horizontal="center"/>
    </xf>
    <xf numFmtId="0" fontId="11" fillId="0" borderId="55" xfId="1" applyBorder="1" applyAlignment="1">
      <alignment horizontal="left"/>
    </xf>
    <xf numFmtId="0" fontId="11" fillId="0" borderId="56" xfId="1" applyBorder="1"/>
    <xf numFmtId="0" fontId="11" fillId="0" borderId="60" xfId="1" applyBorder="1" applyAlignment="1">
      <alignment horizontal="center"/>
    </xf>
    <xf numFmtId="0" fontId="11" fillId="0" borderId="51" xfId="1" applyFont="1" applyBorder="1"/>
    <xf numFmtId="0" fontId="13" fillId="0" borderId="0" xfId="1" applyFont="1" applyAlignment="1">
      <alignment horizontal="left"/>
    </xf>
    <xf numFmtId="0" fontId="11" fillId="0" borderId="65" xfId="1" applyBorder="1"/>
    <xf numFmtId="0" fontId="11" fillId="0" borderId="18" xfId="1" applyBorder="1" applyAlignment="1">
      <alignment horizontal="center"/>
    </xf>
    <xf numFmtId="0" fontId="11" fillId="0" borderId="65" xfId="1" applyBorder="1" applyAlignment="1">
      <alignment horizontal="center"/>
    </xf>
    <xf numFmtId="0" fontId="4" fillId="0" borderId="63" xfId="1" applyFont="1" applyBorder="1" applyAlignment="1">
      <alignment horizontal="right"/>
    </xf>
    <xf numFmtId="0" fontId="11" fillId="0" borderId="66" xfId="1" applyBorder="1" applyAlignment="1">
      <alignment horizontal="center"/>
    </xf>
    <xf numFmtId="0" fontId="11" fillId="0" borderId="67" xfId="1" applyBorder="1" applyAlignment="1">
      <alignment horizontal="center"/>
    </xf>
    <xf numFmtId="0" fontId="17" fillId="21" borderId="10" xfId="1" applyFont="1" applyFill="1" applyBorder="1" applyAlignment="1">
      <alignment horizontal="center"/>
    </xf>
    <xf numFmtId="0" fontId="18" fillId="22" borderId="9" xfId="1" applyFont="1" applyFill="1" applyBorder="1" applyAlignment="1">
      <alignment horizontal="center"/>
    </xf>
    <xf numFmtId="0" fontId="19" fillId="23" borderId="68" xfId="1" applyFont="1" applyFill="1" applyBorder="1" applyAlignment="1">
      <alignment horizontal="center"/>
    </xf>
    <xf numFmtId="0" fontId="20" fillId="24" borderId="68" xfId="1" applyFont="1" applyFill="1" applyBorder="1" applyAlignment="1">
      <alignment horizontal="center"/>
    </xf>
    <xf numFmtId="0" fontId="15" fillId="25" borderId="68" xfId="1" applyFont="1" applyFill="1" applyBorder="1" applyAlignment="1">
      <alignment horizontal="center"/>
    </xf>
    <xf numFmtId="0" fontId="21" fillId="26" borderId="68" xfId="1" applyFont="1" applyFill="1" applyBorder="1" applyAlignment="1">
      <alignment horizontal="center"/>
    </xf>
    <xf numFmtId="0" fontId="6" fillId="0" borderId="69" xfId="1" applyFont="1" applyBorder="1" applyAlignment="1">
      <alignment horizontal="center"/>
    </xf>
    <xf numFmtId="0" fontId="11" fillId="0" borderId="70" xfId="1" applyBorder="1" applyAlignment="1">
      <alignment horizontal="center"/>
    </xf>
    <xf numFmtId="0" fontId="15" fillId="0" borderId="71" xfId="1" applyFont="1" applyFill="1" applyBorder="1" applyAlignment="1">
      <alignment horizontal="center"/>
    </xf>
    <xf numFmtId="0" fontId="15" fillId="0" borderId="72" xfId="1" applyFont="1" applyFill="1" applyBorder="1" applyAlignment="1">
      <alignment horizontal="center"/>
    </xf>
    <xf numFmtId="0" fontId="15" fillId="0" borderId="73" xfId="1" applyFont="1" applyFill="1" applyBorder="1" applyAlignment="1">
      <alignment horizontal="center"/>
    </xf>
    <xf numFmtId="0" fontId="11" fillId="0" borderId="0" xfId="1" applyFill="1"/>
    <xf numFmtId="0" fontId="23" fillId="0" borderId="0" xfId="1" applyFont="1" applyBorder="1" applyAlignment="1">
      <alignment horizontal="left"/>
    </xf>
    <xf numFmtId="0" fontId="23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70" xfId="1" applyFont="1" applyBorder="1" applyAlignment="1">
      <alignment horizontal="center"/>
    </xf>
    <xf numFmtId="0" fontId="22" fillId="27" borderId="74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1" fillId="0" borderId="21" xfId="1" applyFill="1" applyBorder="1" applyAlignment="1">
      <alignment horizontal="center"/>
    </xf>
    <xf numFmtId="0" fontId="11" fillId="0" borderId="2" xfId="1" applyFont="1" applyBorder="1"/>
    <xf numFmtId="0" fontId="11" fillId="0" borderId="51" xfId="1" applyBorder="1" applyAlignment="1">
      <alignment horizontal="left"/>
    </xf>
    <xf numFmtId="0" fontId="11" fillId="18" borderId="56" xfId="1" applyFill="1" applyBorder="1" applyAlignment="1">
      <alignment horizontal="left"/>
    </xf>
    <xf numFmtId="0" fontId="14" fillId="0" borderId="51" xfId="1" applyFont="1" applyBorder="1" applyAlignment="1">
      <alignment horizontal="left"/>
    </xf>
    <xf numFmtId="0" fontId="14" fillId="18" borderId="56" xfId="1" applyFont="1" applyFill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55" xfId="1" applyBorder="1"/>
    <xf numFmtId="0" fontId="11" fillId="0" borderId="0" xfId="1" applyFill="1" applyAlignment="1">
      <alignment horizontal="left"/>
    </xf>
    <xf numFmtId="0" fontId="11" fillId="0" borderId="0" xfId="1" applyFill="1" applyBorder="1"/>
    <xf numFmtId="0" fontId="11" fillId="0" borderId="0" xfId="1" applyFill="1" applyBorder="1" applyAlignment="1">
      <alignment horizontal="right"/>
    </xf>
    <xf numFmtId="0" fontId="15" fillId="19" borderId="55" xfId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8" borderId="0" xfId="0" applyFill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0" fontId="0" fillId="0" borderId="3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14" borderId="75" xfId="0" applyFont="1" applyFill="1" applyBorder="1" applyAlignment="1">
      <alignment horizontal="left"/>
    </xf>
    <xf numFmtId="0" fontId="0" fillId="14" borderId="76" xfId="0" applyFill="1" applyBorder="1" applyAlignment="1">
      <alignment horizontal="center"/>
    </xf>
    <xf numFmtId="0" fontId="0" fillId="14" borderId="77" xfId="0" applyFill="1" applyBorder="1" applyAlignment="1">
      <alignment horizontal="center"/>
    </xf>
    <xf numFmtId="0" fontId="2" fillId="14" borderId="78" xfId="0" applyFont="1" applyFill="1" applyBorder="1" applyAlignment="1">
      <alignment horizontal="left"/>
    </xf>
    <xf numFmtId="14" fontId="0" fillId="14" borderId="5" xfId="0" applyNumberFormat="1" applyFill="1" applyBorder="1" applyAlignment="1">
      <alignment horizontal="center"/>
    </xf>
    <xf numFmtId="0" fontId="0" fillId="29" borderId="5" xfId="0" applyFill="1" applyBorder="1"/>
    <xf numFmtId="0" fontId="0" fillId="29" borderId="79" xfId="0" applyFill="1" applyBorder="1"/>
    <xf numFmtId="0" fontId="2" fillId="0" borderId="0" xfId="0" applyFont="1" applyAlignment="1">
      <alignment horizontal="left"/>
    </xf>
    <xf numFmtId="0" fontId="2" fillId="16" borderId="0" xfId="0" applyFont="1" applyFill="1" applyAlignment="1">
      <alignment horizontal="left"/>
    </xf>
    <xf numFmtId="0" fontId="2" fillId="14" borderId="51" xfId="0" applyFont="1" applyFill="1" applyBorder="1" applyAlignment="1">
      <alignment horizontal="left"/>
    </xf>
    <xf numFmtId="0" fontId="2" fillId="14" borderId="61" xfId="0" applyFont="1" applyFill="1" applyBorder="1" applyAlignment="1">
      <alignment horizontal="center"/>
    </xf>
    <xf numFmtId="0" fontId="2" fillId="14" borderId="60" xfId="0" applyFont="1" applyFill="1" applyBorder="1" applyAlignment="1">
      <alignment horizontal="center"/>
    </xf>
    <xf numFmtId="0" fontId="0" fillId="0" borderId="49" xfId="0" applyFill="1" applyBorder="1" applyAlignment="1">
      <alignment horizontal="center" wrapText="1"/>
    </xf>
    <xf numFmtId="0" fontId="11" fillId="0" borderId="49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6" fillId="20" borderId="0" xfId="0" applyFont="1" applyFill="1"/>
    <xf numFmtId="0" fontId="26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0" fillId="20" borderId="0" xfId="0" applyFill="1" applyAlignment="1">
      <alignment horizontal="left"/>
    </xf>
    <xf numFmtId="0" fontId="0" fillId="20" borderId="0" xfId="0" applyFill="1" applyAlignment="1">
      <alignment horizontal="center"/>
    </xf>
    <xf numFmtId="0" fontId="0" fillId="20" borderId="0" xfId="0" applyFill="1"/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center"/>
    </xf>
    <xf numFmtId="0" fontId="1" fillId="14" borderId="80" xfId="0" applyFont="1" applyFill="1" applyBorder="1" applyAlignment="1">
      <alignment horizontal="left"/>
    </xf>
    <xf numFmtId="0" fontId="1" fillId="14" borderId="8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5" fillId="0" borderId="0" xfId="0" applyFont="1"/>
    <xf numFmtId="0" fontId="0" fillId="0" borderId="55" xfId="0" applyFont="1" applyBorder="1" applyAlignment="1">
      <alignment horizontal="center"/>
    </xf>
    <xf numFmtId="0" fontId="2" fillId="14" borderId="83" xfId="0" applyFont="1" applyFill="1" applyBorder="1" applyAlignment="1">
      <alignment horizontal="center"/>
    </xf>
    <xf numFmtId="0" fontId="2" fillId="14" borderId="84" xfId="0" applyFont="1" applyFill="1" applyBorder="1" applyAlignment="1">
      <alignment horizontal="center"/>
    </xf>
    <xf numFmtId="0" fontId="2" fillId="14" borderId="84" xfId="0" applyFont="1" applyFill="1" applyBorder="1" applyAlignment="1">
      <alignment horizontal="left"/>
    </xf>
    <xf numFmtId="0" fontId="2" fillId="14" borderId="85" xfId="0" applyFont="1" applyFill="1" applyBorder="1" applyAlignment="1">
      <alignment horizontal="center"/>
    </xf>
    <xf numFmtId="0" fontId="0" fillId="16" borderId="80" xfId="0" applyFont="1" applyFill="1" applyBorder="1" applyAlignment="1">
      <alignment horizontal="left"/>
    </xf>
    <xf numFmtId="0" fontId="0" fillId="16" borderId="81" xfId="0" applyFill="1" applyBorder="1" applyAlignment="1">
      <alignment horizontal="left"/>
    </xf>
    <xf numFmtId="0" fontId="0" fillId="16" borderId="81" xfId="0" applyFill="1" applyBorder="1" applyAlignment="1">
      <alignment horizontal="center"/>
    </xf>
    <xf numFmtId="0" fontId="0" fillId="30" borderId="86" xfId="0" applyFill="1" applyBorder="1" applyAlignment="1">
      <alignment horizontal="center"/>
    </xf>
    <xf numFmtId="0" fontId="0" fillId="16" borderId="75" xfId="0" applyFont="1" applyFill="1" applyBorder="1" applyAlignment="1">
      <alignment horizontal="left"/>
    </xf>
    <xf numFmtId="0" fontId="0" fillId="16" borderId="76" xfId="0" applyFill="1" applyBorder="1" applyAlignment="1">
      <alignment horizontal="left"/>
    </xf>
    <xf numFmtId="0" fontId="0" fillId="16" borderId="76" xfId="0" applyFill="1" applyBorder="1" applyAlignment="1">
      <alignment horizontal="center"/>
    </xf>
    <xf numFmtId="0" fontId="0" fillId="30" borderId="87" xfId="0" applyFill="1" applyBorder="1" applyAlignment="1">
      <alignment horizontal="center"/>
    </xf>
    <xf numFmtId="0" fontId="2" fillId="16" borderId="88" xfId="0" applyFont="1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0" fontId="0" fillId="16" borderId="89" xfId="0" applyFill="1" applyBorder="1"/>
    <xf numFmtId="0" fontId="0" fillId="16" borderId="88" xfId="0" applyFont="1" applyFill="1" applyBorder="1" applyAlignment="1">
      <alignment horizontal="left"/>
    </xf>
    <xf numFmtId="0" fontId="0" fillId="30" borderId="90" xfId="0" applyFill="1" applyBorder="1" applyAlignment="1">
      <alignment horizontal="center"/>
    </xf>
    <xf numFmtId="0" fontId="0" fillId="16" borderId="91" xfId="0" applyFont="1" applyFill="1" applyBorder="1" applyAlignment="1">
      <alignment horizontal="left"/>
    </xf>
    <xf numFmtId="0" fontId="0" fillId="30" borderId="92" xfId="0" applyFill="1" applyBorder="1" applyAlignment="1">
      <alignment horizontal="center"/>
    </xf>
    <xf numFmtId="0" fontId="0" fillId="16" borderId="78" xfId="0" applyFont="1" applyFill="1" applyBorder="1" applyAlignment="1">
      <alignment horizontal="left"/>
    </xf>
    <xf numFmtId="0" fontId="0" fillId="32" borderId="93" xfId="0" applyFill="1" applyBorder="1" applyAlignment="1">
      <alignment horizontal="center"/>
    </xf>
    <xf numFmtId="0" fontId="0" fillId="16" borderId="94" xfId="0" applyFont="1" applyFill="1" applyBorder="1" applyAlignment="1">
      <alignment horizontal="left"/>
    </xf>
    <xf numFmtId="0" fontId="0" fillId="16" borderId="95" xfId="0" applyFill="1" applyBorder="1" applyAlignment="1">
      <alignment horizontal="left"/>
    </xf>
    <xf numFmtId="0" fontId="0" fillId="16" borderId="95" xfId="0" applyFill="1" applyBorder="1" applyAlignment="1">
      <alignment horizontal="center"/>
    </xf>
    <xf numFmtId="0" fontId="0" fillId="30" borderId="9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6" borderId="94" xfId="0" applyFont="1" applyFill="1" applyBorder="1" applyAlignment="1">
      <alignment horizontal="center"/>
    </xf>
    <xf numFmtId="0" fontId="0" fillId="16" borderId="97" xfId="0" applyFill="1" applyBorder="1"/>
    <xf numFmtId="0" fontId="0" fillId="31" borderId="0" xfId="0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2" borderId="92" xfId="0" applyFill="1" applyBorder="1" applyAlignment="1">
      <alignment horizontal="center"/>
    </xf>
    <xf numFmtId="0" fontId="0" fillId="16" borderId="75" xfId="0" applyFill="1" applyBorder="1" applyAlignment="1">
      <alignment horizontal="left"/>
    </xf>
    <xf numFmtId="0" fontId="11" fillId="30" borderId="87" xfId="0" applyFont="1" applyFill="1" applyBorder="1" applyAlignment="1">
      <alignment horizontal="center"/>
    </xf>
    <xf numFmtId="0" fontId="0" fillId="16" borderId="78" xfId="0" applyFill="1" applyBorder="1" applyAlignment="1">
      <alignment horizontal="left"/>
    </xf>
    <xf numFmtId="0" fontId="0" fillId="31" borderId="98" xfId="0" applyFill="1" applyBorder="1" applyAlignment="1">
      <alignment horizontal="left"/>
    </xf>
    <xf numFmtId="0" fontId="0" fillId="31" borderId="98" xfId="0" applyFill="1" applyBorder="1" applyAlignment="1">
      <alignment horizontal="center"/>
    </xf>
    <xf numFmtId="0" fontId="11" fillId="32" borderId="93" xfId="0" applyFont="1" applyFill="1" applyBorder="1" applyAlignment="1">
      <alignment horizontal="center"/>
    </xf>
    <xf numFmtId="14" fontId="0" fillId="14" borderId="98" xfId="0" applyNumberFormat="1" applyFill="1" applyBorder="1" applyAlignment="1">
      <alignment horizontal="center"/>
    </xf>
    <xf numFmtId="0" fontId="0" fillId="29" borderId="98" xfId="0" applyFill="1" applyBorder="1"/>
    <xf numFmtId="0" fontId="1" fillId="14" borderId="76" xfId="0" applyFont="1" applyFill="1" applyBorder="1" applyAlignment="1">
      <alignment horizontal="left"/>
    </xf>
    <xf numFmtId="0" fontId="1" fillId="14" borderId="77" xfId="0" applyFont="1" applyFill="1" applyBorder="1" applyAlignment="1">
      <alignment horizontal="left"/>
    </xf>
    <xf numFmtId="0" fontId="0" fillId="0" borderId="95" xfId="0" applyFont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left"/>
    </xf>
    <xf numFmtId="0" fontId="2" fillId="14" borderId="16" xfId="0" applyFont="1" applyFill="1" applyBorder="1" applyAlignment="1">
      <alignment horizontal="center"/>
    </xf>
    <xf numFmtId="0" fontId="2" fillId="16" borderId="91" xfId="0" applyFont="1" applyFill="1" applyBorder="1" applyAlignment="1">
      <alignment horizontal="center"/>
    </xf>
    <xf numFmtId="0" fontId="0" fillId="16" borderId="99" xfId="0" applyFill="1" applyBorder="1"/>
    <xf numFmtId="0" fontId="0" fillId="16" borderId="0" xfId="0" applyFont="1" applyFill="1" applyBorder="1" applyAlignment="1">
      <alignment horizontal="center"/>
    </xf>
    <xf numFmtId="0" fontId="2" fillId="16" borderId="100" xfId="0" applyFont="1" applyFill="1" applyBorder="1" applyAlignment="1">
      <alignment horizontal="center"/>
    </xf>
    <xf numFmtId="0" fontId="0" fillId="16" borderId="55" xfId="0" applyFill="1" applyBorder="1" applyAlignment="1">
      <alignment horizontal="left"/>
    </xf>
    <xf numFmtId="0" fontId="0" fillId="16" borderId="55" xfId="0" applyFill="1" applyBorder="1" applyAlignment="1">
      <alignment horizontal="center"/>
    </xf>
    <xf numFmtId="0" fontId="0" fillId="16" borderId="101" xfId="0" applyFill="1" applyBorder="1"/>
    <xf numFmtId="0" fontId="2" fillId="16" borderId="102" xfId="0" applyFont="1" applyFill="1" applyBorder="1" applyAlignment="1">
      <alignment horizontal="center"/>
    </xf>
    <xf numFmtId="0" fontId="0" fillId="16" borderId="61" xfId="0" applyFill="1" applyBorder="1" applyAlignment="1">
      <alignment horizontal="left"/>
    </xf>
    <xf numFmtId="0" fontId="0" fillId="16" borderId="61" xfId="0" applyFill="1" applyBorder="1" applyAlignment="1">
      <alignment horizontal="center"/>
    </xf>
    <xf numFmtId="0" fontId="0" fillId="16" borderId="103" xfId="0" applyFill="1" applyBorder="1"/>
    <xf numFmtId="0" fontId="2" fillId="16" borderId="104" xfId="0" applyFont="1" applyFill="1" applyBorder="1" applyAlignment="1">
      <alignment horizontal="center"/>
    </xf>
    <xf numFmtId="0" fontId="0" fillId="16" borderId="105" xfId="0" applyFill="1" applyBorder="1" applyAlignment="1">
      <alignment horizontal="left"/>
    </xf>
    <xf numFmtId="0" fontId="0" fillId="16" borderId="105" xfId="0" applyFill="1" applyBorder="1" applyAlignment="1">
      <alignment horizontal="center"/>
    </xf>
    <xf numFmtId="0" fontId="0" fillId="16" borderId="106" xfId="0" applyFill="1" applyBorder="1"/>
    <xf numFmtId="0" fontId="0" fillId="0" borderId="56" xfId="0" applyFill="1" applyBorder="1" applyAlignment="1">
      <alignment horizontal="center" wrapText="1"/>
    </xf>
    <xf numFmtId="0" fontId="11" fillId="0" borderId="56" xfId="0" applyFont="1" applyFill="1" applyBorder="1" applyAlignment="1">
      <alignment horizontal="left" wrapText="1"/>
    </xf>
    <xf numFmtId="0" fontId="0" fillId="0" borderId="56" xfId="0" applyFill="1" applyBorder="1" applyAlignment="1">
      <alignment horizontal="left" wrapText="1"/>
    </xf>
    <xf numFmtId="0" fontId="0" fillId="0" borderId="54" xfId="0" applyFill="1" applyBorder="1" applyAlignment="1">
      <alignment horizontal="center"/>
    </xf>
    <xf numFmtId="0" fontId="2" fillId="29" borderId="51" xfId="0" applyFont="1" applyFill="1" applyBorder="1" applyAlignment="1">
      <alignment horizontal="center"/>
    </xf>
    <xf numFmtId="0" fontId="2" fillId="29" borderId="60" xfId="0" applyFont="1" applyFill="1" applyBorder="1"/>
    <xf numFmtId="0" fontId="0" fillId="0" borderId="49" xfId="0" applyBorder="1" applyAlignment="1">
      <alignment horizontal="center"/>
    </xf>
    <xf numFmtId="0" fontId="0" fillId="0" borderId="53" xfId="0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07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08" xfId="0" applyBorder="1"/>
    <xf numFmtId="0" fontId="0" fillId="0" borderId="0" xfId="0" applyBorder="1"/>
    <xf numFmtId="0" fontId="0" fillId="0" borderId="10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14" borderId="56" xfId="2" applyNumberFormat="1" applyFont="1" applyFill="1" applyBorder="1" applyAlignment="1" applyProtection="1">
      <alignment horizontal="center"/>
    </xf>
    <xf numFmtId="0" fontId="11" fillId="14" borderId="55" xfId="1" applyFont="1" applyFill="1" applyBorder="1" applyAlignment="1">
      <alignment horizontal="left"/>
    </xf>
    <xf numFmtId="0" fontId="11" fillId="14" borderId="54" xfId="1" applyFont="1" applyFill="1" applyBorder="1" applyAlignment="1">
      <alignment horizontal="center"/>
    </xf>
    <xf numFmtId="0" fontId="11" fillId="14" borderId="107" xfId="1" applyFill="1" applyBorder="1"/>
    <xf numFmtId="0" fontId="28" fillId="14" borderId="76" xfId="0" applyFont="1" applyFill="1" applyBorder="1" applyAlignment="1">
      <alignment horizontal="center"/>
    </xf>
    <xf numFmtId="0" fontId="2" fillId="29" borderId="0" xfId="0" applyFont="1" applyFill="1" applyAlignment="1">
      <alignment horizontal="center"/>
    </xf>
    <xf numFmtId="0" fontId="2" fillId="29" borderId="0" xfId="0" applyFont="1" applyFill="1"/>
    <xf numFmtId="0" fontId="11" fillId="0" borderId="49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7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1" fillId="14" borderId="112" xfId="0" applyFont="1" applyFill="1" applyBorder="1" applyAlignment="1">
      <alignment horizontal="left"/>
    </xf>
    <xf numFmtId="0" fontId="1" fillId="14" borderId="113" xfId="0" applyFont="1" applyFill="1" applyBorder="1" applyAlignment="1">
      <alignment horizontal="left"/>
    </xf>
    <xf numFmtId="0" fontId="1" fillId="14" borderId="114" xfId="0" applyFont="1" applyFill="1" applyBorder="1" applyAlignment="1">
      <alignment horizontal="left"/>
    </xf>
    <xf numFmtId="0" fontId="0" fillId="0" borderId="115" xfId="0" applyFont="1" applyBorder="1" applyAlignment="1">
      <alignment horizontal="center"/>
    </xf>
    <xf numFmtId="0" fontId="2" fillId="14" borderId="116" xfId="0" applyFont="1" applyFill="1" applyBorder="1" applyAlignment="1">
      <alignment horizontal="center"/>
    </xf>
    <xf numFmtId="0" fontId="2" fillId="14" borderId="117" xfId="0" applyFont="1" applyFill="1" applyBorder="1" applyAlignment="1">
      <alignment horizontal="center"/>
    </xf>
    <xf numFmtId="0" fontId="2" fillId="14" borderId="117" xfId="0" applyFont="1" applyFill="1" applyBorder="1" applyAlignment="1">
      <alignment horizontal="left"/>
    </xf>
    <xf numFmtId="0" fontId="2" fillId="14" borderId="118" xfId="0" applyFont="1" applyFill="1" applyBorder="1" applyAlignment="1">
      <alignment horizontal="center"/>
    </xf>
    <xf numFmtId="0" fontId="0" fillId="16" borderId="112" xfId="0" applyFont="1" applyFill="1" applyBorder="1" applyAlignment="1">
      <alignment horizontal="left"/>
    </xf>
    <xf numFmtId="0" fontId="0" fillId="16" borderId="113" xfId="0" applyFill="1" applyBorder="1" applyAlignment="1">
      <alignment horizontal="left"/>
    </xf>
    <xf numFmtId="0" fontId="0" fillId="16" borderId="113" xfId="0" applyFill="1" applyBorder="1" applyAlignment="1">
      <alignment horizontal="center"/>
    </xf>
    <xf numFmtId="0" fontId="0" fillId="16" borderId="119" xfId="0" applyFont="1" applyFill="1" applyBorder="1"/>
    <xf numFmtId="0" fontId="0" fillId="16" borderId="120" xfId="0" applyFill="1" applyBorder="1" applyAlignment="1">
      <alignment horizontal="left"/>
    </xf>
    <xf numFmtId="0" fontId="0" fillId="16" borderId="120" xfId="0" applyFill="1" applyBorder="1" applyAlignment="1">
      <alignment horizontal="center"/>
    </xf>
    <xf numFmtId="0" fontId="0" fillId="30" borderId="66" xfId="0" applyFill="1" applyBorder="1" applyAlignment="1">
      <alignment horizontal="center"/>
    </xf>
    <xf numFmtId="0" fontId="0" fillId="16" borderId="121" xfId="0" applyFont="1" applyFill="1" applyBorder="1" applyAlignment="1">
      <alignment horizontal="left"/>
    </xf>
    <xf numFmtId="0" fontId="0" fillId="16" borderId="122" xfId="0" applyFill="1" applyBorder="1" applyAlignment="1">
      <alignment horizontal="left"/>
    </xf>
    <xf numFmtId="0" fontId="0" fillId="16" borderId="122" xfId="0" applyFill="1" applyBorder="1" applyAlignment="1">
      <alignment horizontal="center"/>
    </xf>
    <xf numFmtId="0" fontId="0" fillId="16" borderId="88" xfId="0" applyFont="1" applyFill="1" applyBorder="1"/>
    <xf numFmtId="0" fontId="0" fillId="16" borderId="123" xfId="0" applyFont="1" applyFill="1" applyBorder="1" applyAlignment="1">
      <alignment horizontal="left"/>
    </xf>
    <xf numFmtId="0" fontId="0" fillId="31" borderId="124" xfId="0" applyFill="1" applyBorder="1" applyAlignment="1">
      <alignment horizontal="left"/>
    </xf>
    <xf numFmtId="0" fontId="0" fillId="31" borderId="124" xfId="0" applyFill="1" applyBorder="1" applyAlignment="1">
      <alignment horizontal="center"/>
    </xf>
    <xf numFmtId="0" fontId="0" fillId="32" borderId="125" xfId="0" applyFill="1" applyBorder="1" applyAlignment="1">
      <alignment horizontal="center"/>
    </xf>
    <xf numFmtId="0" fontId="0" fillId="16" borderId="126" xfId="0" applyFill="1" applyBorder="1"/>
    <xf numFmtId="0" fontId="0" fillId="16" borderId="115" xfId="0" applyFill="1" applyBorder="1" applyAlignment="1">
      <alignment horizontal="left"/>
    </xf>
    <xf numFmtId="0" fontId="0" fillId="16" borderId="115" xfId="0" applyFill="1" applyBorder="1" applyAlignment="1">
      <alignment horizontal="center"/>
    </xf>
    <xf numFmtId="0" fontId="0" fillId="30" borderId="127" xfId="0" applyFill="1" applyBorder="1" applyAlignment="1">
      <alignment horizontal="center"/>
    </xf>
    <xf numFmtId="0" fontId="28" fillId="32" borderId="125" xfId="0" applyFont="1" applyFill="1" applyBorder="1" applyAlignment="1">
      <alignment horizontal="center"/>
    </xf>
    <xf numFmtId="0" fontId="2" fillId="16" borderId="126" xfId="0" applyFont="1" applyFill="1" applyBorder="1" applyAlignment="1">
      <alignment horizontal="center"/>
    </xf>
    <xf numFmtId="0" fontId="0" fillId="16" borderId="128" xfId="0" applyFill="1" applyBorder="1"/>
    <xf numFmtId="0" fontId="29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4" borderId="121" xfId="0" applyFont="1" applyFill="1" applyBorder="1" applyAlignment="1">
      <alignment horizontal="left"/>
    </xf>
    <xf numFmtId="0" fontId="1" fillId="14" borderId="122" xfId="0" applyFont="1" applyFill="1" applyBorder="1" applyAlignment="1">
      <alignment horizontal="left"/>
    </xf>
    <xf numFmtId="0" fontId="1" fillId="14" borderId="129" xfId="0" applyFont="1" applyFill="1" applyBorder="1" applyAlignment="1">
      <alignment horizontal="left"/>
    </xf>
    <xf numFmtId="0" fontId="2" fillId="14" borderId="130" xfId="0" applyFont="1" applyFill="1" applyBorder="1" applyAlignment="1">
      <alignment horizontal="center"/>
    </xf>
    <xf numFmtId="0" fontId="2" fillId="14" borderId="131" xfId="0" applyFont="1" applyFill="1" applyBorder="1" applyAlignment="1">
      <alignment horizontal="center"/>
    </xf>
    <xf numFmtId="0" fontId="2" fillId="14" borderId="131" xfId="0" applyFont="1" applyFill="1" applyBorder="1" applyAlignment="1">
      <alignment horizontal="left"/>
    </xf>
    <xf numFmtId="0" fontId="2" fillId="14" borderId="132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Normal" xfId="0" builtinId="0"/>
    <cellStyle name="Normal 2" xfId="1"/>
    <cellStyle name="Yel_invis" xfId="2"/>
  </cellStyles>
  <dxfs count="16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5</xdr:col>
      <xdr:colOff>266700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476625" cy="971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133350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790950" cy="971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A3" sqref="A3:C3"/>
    </sheetView>
  </sheetViews>
  <sheetFormatPr defaultRowHeight="15" x14ac:dyDescent="0.25"/>
  <cols>
    <col min="1" max="1" width="13.7109375" customWidth="1"/>
    <col min="2" max="2" width="22.28515625" bestFit="1" customWidth="1"/>
    <col min="3" max="3" width="12.140625" customWidth="1"/>
    <col min="4" max="4" width="6" customWidth="1"/>
    <col min="5" max="24" width="5.7109375" customWidth="1"/>
    <col min="25" max="25" width="3.28515625" customWidth="1"/>
    <col min="26" max="31" width="5.7109375" customWidth="1"/>
    <col min="32" max="32" width="10" customWidth="1"/>
  </cols>
  <sheetData>
    <row r="1" spans="1:32" ht="13.5" customHeight="1" x14ac:dyDescent="0.25">
      <c r="A1" s="293">
        <v>41846</v>
      </c>
      <c r="B1" s="295" t="s">
        <v>0</v>
      </c>
      <c r="C1" s="295"/>
      <c r="D1" s="295"/>
      <c r="E1" s="296"/>
      <c r="F1" s="1"/>
      <c r="Z1" s="2"/>
      <c r="AA1" s="2"/>
      <c r="AB1" s="2"/>
      <c r="AC1" s="2"/>
      <c r="AD1" s="2"/>
      <c r="AE1" s="2"/>
    </row>
    <row r="2" spans="1:32" ht="13.5" customHeight="1" x14ac:dyDescent="0.25">
      <c r="A2" s="294"/>
      <c r="B2" s="297"/>
      <c r="C2" s="297"/>
      <c r="D2" s="297"/>
      <c r="E2" s="298"/>
      <c r="F2" s="1"/>
      <c r="Z2" s="2"/>
      <c r="AA2" s="2"/>
      <c r="AB2" s="2"/>
      <c r="AC2" s="2"/>
      <c r="AD2" s="2"/>
      <c r="AE2" s="2"/>
    </row>
    <row r="3" spans="1:32" ht="13.5" customHeight="1" thickBot="1" x14ac:dyDescent="0.3">
      <c r="A3" s="299" t="s">
        <v>1</v>
      </c>
      <c r="B3" s="300"/>
      <c r="C3" s="300"/>
      <c r="D3" s="3" t="s">
        <v>2</v>
      </c>
      <c r="E3" s="4" t="s">
        <v>3</v>
      </c>
      <c r="F3" s="5"/>
      <c r="Z3" s="2"/>
      <c r="AA3" s="2"/>
      <c r="AB3" s="2"/>
      <c r="AC3" s="2"/>
      <c r="AD3" s="2"/>
      <c r="AE3" s="2"/>
    </row>
    <row r="4" spans="1:32" ht="13.5" customHeight="1" thickBot="1" x14ac:dyDescent="0.3">
      <c r="A4" s="301" t="s">
        <v>4</v>
      </c>
      <c r="B4" s="302"/>
      <c r="C4" s="302"/>
      <c r="D4" s="6" t="s">
        <v>5</v>
      </c>
      <c r="E4" s="7">
        <v>150</v>
      </c>
      <c r="Z4" s="2"/>
      <c r="AA4" s="2"/>
      <c r="AB4" s="2"/>
      <c r="AC4" s="2"/>
      <c r="AD4" s="2"/>
      <c r="AE4" s="2"/>
    </row>
    <row r="5" spans="1:32" ht="13.5" customHeight="1" x14ac:dyDescent="0.25">
      <c r="A5" s="8"/>
      <c r="Z5" s="303" t="s">
        <v>6</v>
      </c>
      <c r="AA5" s="304"/>
      <c r="AB5" s="304"/>
      <c r="AC5" s="304"/>
      <c r="AD5" s="304"/>
      <c r="AE5" s="305"/>
    </row>
    <row r="6" spans="1:32" ht="13.5" customHeight="1" thickBot="1" x14ac:dyDescent="0.3">
      <c r="Z6" s="9"/>
      <c r="AA6" s="9"/>
      <c r="AB6" s="9"/>
      <c r="AC6" s="10"/>
      <c r="AD6" s="10"/>
      <c r="AE6" s="2"/>
    </row>
    <row r="7" spans="1:32" ht="13.5" customHeight="1" thickBot="1" x14ac:dyDescent="0.3">
      <c r="A7" s="287" t="s">
        <v>7</v>
      </c>
      <c r="B7" s="289" t="s">
        <v>8</v>
      </c>
      <c r="C7" s="290" t="s">
        <v>9</v>
      </c>
      <c r="D7" s="291" t="s">
        <v>10</v>
      </c>
      <c r="E7" s="292" t="s">
        <v>11</v>
      </c>
      <c r="F7" s="292"/>
      <c r="G7" s="292"/>
      <c r="H7" s="292"/>
      <c r="I7" s="312" t="s">
        <v>12</v>
      </c>
      <c r="J7" s="312"/>
      <c r="K7" s="312"/>
      <c r="L7" s="312"/>
      <c r="M7" s="313" t="s">
        <v>13</v>
      </c>
      <c r="N7" s="313"/>
      <c r="O7" s="313"/>
      <c r="P7" s="313"/>
      <c r="Q7" s="314" t="s">
        <v>14</v>
      </c>
      <c r="R7" s="314"/>
      <c r="S7" s="314"/>
      <c r="T7" s="314"/>
      <c r="U7" s="315" t="s">
        <v>15</v>
      </c>
      <c r="V7" s="315"/>
      <c r="W7" s="315"/>
      <c r="X7" s="315"/>
      <c r="Y7" s="11"/>
      <c r="Z7" s="316" t="s">
        <v>16</v>
      </c>
      <c r="AA7" s="306" t="s">
        <v>17</v>
      </c>
      <c r="AB7" s="306" t="s">
        <v>18</v>
      </c>
      <c r="AC7" s="306" t="s">
        <v>19</v>
      </c>
      <c r="AD7" s="308" t="s">
        <v>20</v>
      </c>
      <c r="AE7" s="310" t="s">
        <v>21</v>
      </c>
    </row>
    <row r="8" spans="1:32" ht="13.5" customHeight="1" thickBot="1" x14ac:dyDescent="0.3">
      <c r="A8" s="288"/>
      <c r="B8" s="289"/>
      <c r="C8" s="290"/>
      <c r="D8" s="291"/>
      <c r="E8" s="12" t="s">
        <v>22</v>
      </c>
      <c r="F8" s="13" t="s">
        <v>23</v>
      </c>
      <c r="G8" s="14" t="s">
        <v>24</v>
      </c>
      <c r="H8" s="15" t="s">
        <v>21</v>
      </c>
      <c r="I8" s="12" t="s">
        <v>22</v>
      </c>
      <c r="J8" s="13" t="s">
        <v>23</v>
      </c>
      <c r="K8" s="14" t="s">
        <v>24</v>
      </c>
      <c r="L8" s="15" t="s">
        <v>21</v>
      </c>
      <c r="M8" s="12" t="s">
        <v>22</v>
      </c>
      <c r="N8" s="13" t="s">
        <v>23</v>
      </c>
      <c r="O8" s="14" t="s">
        <v>24</v>
      </c>
      <c r="P8" s="15" t="s">
        <v>21</v>
      </c>
      <c r="Q8" s="12" t="s">
        <v>22</v>
      </c>
      <c r="R8" s="13" t="s">
        <v>23</v>
      </c>
      <c r="S8" s="14" t="s">
        <v>24</v>
      </c>
      <c r="T8" s="15" t="s">
        <v>21</v>
      </c>
      <c r="U8" s="12" t="s">
        <v>22</v>
      </c>
      <c r="V8" s="13" t="s">
        <v>23</v>
      </c>
      <c r="W8" s="14" t="s">
        <v>24</v>
      </c>
      <c r="X8" s="15" t="s">
        <v>21</v>
      </c>
      <c r="Y8" s="11"/>
      <c r="Z8" s="317"/>
      <c r="AA8" s="307"/>
      <c r="AB8" s="307"/>
      <c r="AC8" s="307"/>
      <c r="AD8" s="309"/>
      <c r="AE8" s="311"/>
    </row>
    <row r="9" spans="1:32" ht="13.5" customHeight="1" x14ac:dyDescent="0.25">
      <c r="A9" s="16">
        <v>10181303697</v>
      </c>
      <c r="B9" s="17" t="s">
        <v>72</v>
      </c>
      <c r="C9" s="18" t="s">
        <v>73</v>
      </c>
      <c r="D9" s="19">
        <v>2</v>
      </c>
      <c r="E9" s="20">
        <v>26</v>
      </c>
      <c r="F9" s="21">
        <v>24</v>
      </c>
      <c r="G9" s="22">
        <v>48</v>
      </c>
      <c r="H9" s="23">
        <v>2</v>
      </c>
      <c r="I9" s="20">
        <v>24</v>
      </c>
      <c r="J9" s="21">
        <v>22</v>
      </c>
      <c r="K9" s="22">
        <v>44</v>
      </c>
      <c r="L9" s="23">
        <v>1</v>
      </c>
      <c r="M9" s="20">
        <v>29</v>
      </c>
      <c r="N9" s="21">
        <v>31</v>
      </c>
      <c r="O9" s="22">
        <v>58</v>
      </c>
      <c r="P9" s="23">
        <v>1</v>
      </c>
      <c r="Q9" s="20">
        <v>32</v>
      </c>
      <c r="R9" s="21">
        <v>30</v>
      </c>
      <c r="S9" s="22">
        <v>60</v>
      </c>
      <c r="T9" s="23">
        <v>2</v>
      </c>
      <c r="U9" s="20">
        <v>25</v>
      </c>
      <c r="V9" s="21">
        <v>21</v>
      </c>
      <c r="W9" s="22">
        <v>44</v>
      </c>
      <c r="X9" s="23">
        <v>3</v>
      </c>
      <c r="Y9" s="24"/>
      <c r="Z9" s="25">
        <v>11</v>
      </c>
      <c r="AA9" s="26" t="s">
        <v>25</v>
      </c>
      <c r="AB9" s="26" t="s">
        <v>25</v>
      </c>
      <c r="AC9" s="26" t="s">
        <v>25</v>
      </c>
      <c r="AD9" s="27" t="s">
        <v>25</v>
      </c>
      <c r="AE9" s="23">
        <v>1</v>
      </c>
    </row>
    <row r="10" spans="1:32" ht="13.5" customHeight="1" x14ac:dyDescent="0.25">
      <c r="A10" s="28">
        <v>11511303451</v>
      </c>
      <c r="B10" s="29" t="s">
        <v>74</v>
      </c>
      <c r="C10" s="30" t="s">
        <v>40</v>
      </c>
      <c r="D10" s="31">
        <v>2</v>
      </c>
      <c r="E10" s="32">
        <v>25</v>
      </c>
      <c r="F10" s="33">
        <v>22</v>
      </c>
      <c r="G10" s="34">
        <v>45</v>
      </c>
      <c r="H10" s="35">
        <v>3</v>
      </c>
      <c r="I10" s="32">
        <v>23</v>
      </c>
      <c r="J10" s="33">
        <v>22</v>
      </c>
      <c r="K10" s="34">
        <v>43</v>
      </c>
      <c r="L10" s="35">
        <v>2</v>
      </c>
      <c r="M10" s="32">
        <v>26</v>
      </c>
      <c r="N10" s="33">
        <v>28</v>
      </c>
      <c r="O10" s="34">
        <v>52</v>
      </c>
      <c r="P10" s="35">
        <v>2</v>
      </c>
      <c r="Q10" s="32">
        <v>41</v>
      </c>
      <c r="R10" s="33">
        <v>45</v>
      </c>
      <c r="S10" s="34">
        <v>84</v>
      </c>
      <c r="T10" s="35">
        <v>1</v>
      </c>
      <c r="U10" s="32">
        <v>35</v>
      </c>
      <c r="V10" s="33">
        <v>32</v>
      </c>
      <c r="W10" s="34">
        <v>65</v>
      </c>
      <c r="X10" s="35">
        <v>1</v>
      </c>
      <c r="Y10" s="24"/>
      <c r="Z10" s="25">
        <v>10</v>
      </c>
      <c r="AA10" s="26" t="s">
        <v>25</v>
      </c>
      <c r="AB10" s="26" t="s">
        <v>25</v>
      </c>
      <c r="AC10" s="26" t="s">
        <v>25</v>
      </c>
      <c r="AD10" s="27" t="s">
        <v>25</v>
      </c>
      <c r="AE10" s="35">
        <v>2</v>
      </c>
    </row>
    <row r="11" spans="1:32" ht="13.5" customHeight="1" x14ac:dyDescent="0.25">
      <c r="A11" s="28">
        <v>10671000277</v>
      </c>
      <c r="B11" s="29" t="s">
        <v>75</v>
      </c>
      <c r="C11" s="30" t="s">
        <v>39</v>
      </c>
      <c r="D11" s="31">
        <v>3</v>
      </c>
      <c r="E11" s="32">
        <v>27</v>
      </c>
      <c r="F11" s="33">
        <v>29</v>
      </c>
      <c r="G11" s="34">
        <v>53</v>
      </c>
      <c r="H11" s="35">
        <v>1</v>
      </c>
      <c r="I11" s="32">
        <v>23</v>
      </c>
      <c r="J11" s="33">
        <v>23</v>
      </c>
      <c r="K11" s="34">
        <v>43</v>
      </c>
      <c r="L11" s="35">
        <v>2</v>
      </c>
      <c r="M11" s="32">
        <v>23</v>
      </c>
      <c r="N11" s="33">
        <v>29</v>
      </c>
      <c r="O11" s="34">
        <v>49</v>
      </c>
      <c r="P11" s="35">
        <v>3</v>
      </c>
      <c r="Q11" s="32">
        <v>22</v>
      </c>
      <c r="R11" s="33">
        <v>24</v>
      </c>
      <c r="S11" s="34">
        <v>43</v>
      </c>
      <c r="T11" s="35">
        <v>4</v>
      </c>
      <c r="U11" s="32">
        <v>29</v>
      </c>
      <c r="V11" s="33">
        <v>30</v>
      </c>
      <c r="W11" s="34">
        <v>56</v>
      </c>
      <c r="X11" s="35">
        <v>2</v>
      </c>
      <c r="Y11" s="24"/>
      <c r="Z11" s="25">
        <v>9</v>
      </c>
      <c r="AA11" s="26" t="s">
        <v>25</v>
      </c>
      <c r="AB11" s="26" t="s">
        <v>25</v>
      </c>
      <c r="AC11" s="26" t="s">
        <v>25</v>
      </c>
      <c r="AD11" s="27" t="s">
        <v>25</v>
      </c>
      <c r="AE11" s="35">
        <v>3</v>
      </c>
    </row>
    <row r="12" spans="1:32" ht="13.5" customHeight="1" x14ac:dyDescent="0.25">
      <c r="A12" s="28">
        <v>11511303588</v>
      </c>
      <c r="B12" s="29" t="s">
        <v>76</v>
      </c>
      <c r="C12" s="30" t="s">
        <v>40</v>
      </c>
      <c r="D12" s="31">
        <v>1.5</v>
      </c>
      <c r="E12" s="32">
        <v>20</v>
      </c>
      <c r="F12" s="33">
        <v>19</v>
      </c>
      <c r="G12" s="34">
        <v>37.5</v>
      </c>
      <c r="H12" s="35">
        <v>4</v>
      </c>
      <c r="I12" s="32">
        <v>22</v>
      </c>
      <c r="J12" s="33">
        <v>22</v>
      </c>
      <c r="K12" s="34">
        <v>42.5</v>
      </c>
      <c r="L12" s="35">
        <v>4</v>
      </c>
      <c r="M12" s="32">
        <v>15</v>
      </c>
      <c r="N12" s="33">
        <v>17</v>
      </c>
      <c r="O12" s="34">
        <v>30.5</v>
      </c>
      <c r="P12" s="35">
        <v>6</v>
      </c>
      <c r="Q12" s="32">
        <v>20</v>
      </c>
      <c r="R12" s="33">
        <v>22</v>
      </c>
      <c r="S12" s="34">
        <v>40.5</v>
      </c>
      <c r="T12" s="35">
        <v>6</v>
      </c>
      <c r="U12" s="32">
        <v>20</v>
      </c>
      <c r="V12" s="33">
        <v>18</v>
      </c>
      <c r="W12" s="34">
        <v>36.5</v>
      </c>
      <c r="X12" s="35">
        <v>4</v>
      </c>
      <c r="Y12" s="24"/>
      <c r="Z12" s="25">
        <v>8</v>
      </c>
      <c r="AA12" s="26" t="s">
        <v>25</v>
      </c>
      <c r="AB12" s="26" t="s">
        <v>25</v>
      </c>
      <c r="AC12" s="26" t="s">
        <v>25</v>
      </c>
      <c r="AD12" s="27" t="s">
        <v>25</v>
      </c>
      <c r="AE12" s="35">
        <v>4</v>
      </c>
      <c r="AF12" s="159" t="s">
        <v>150</v>
      </c>
    </row>
    <row r="13" spans="1:32" ht="13.5" customHeight="1" x14ac:dyDescent="0.25">
      <c r="A13" s="28">
        <v>10181102217</v>
      </c>
      <c r="B13" s="29" t="s">
        <v>77</v>
      </c>
      <c r="C13" s="30" t="s">
        <v>73</v>
      </c>
      <c r="D13" s="31">
        <v>2.5</v>
      </c>
      <c r="E13" s="32">
        <v>16</v>
      </c>
      <c r="F13" s="33">
        <v>15</v>
      </c>
      <c r="G13" s="34">
        <v>28.5</v>
      </c>
      <c r="H13" s="35">
        <v>7</v>
      </c>
      <c r="I13" s="32">
        <v>18</v>
      </c>
      <c r="J13" s="33">
        <v>16</v>
      </c>
      <c r="K13" s="34">
        <v>31.5</v>
      </c>
      <c r="L13" s="35">
        <v>6</v>
      </c>
      <c r="M13" s="32">
        <v>23</v>
      </c>
      <c r="N13" s="33">
        <v>20</v>
      </c>
      <c r="O13" s="34">
        <v>40.5</v>
      </c>
      <c r="P13" s="35">
        <v>5</v>
      </c>
      <c r="Q13" s="32">
        <v>24</v>
      </c>
      <c r="R13" s="33">
        <v>22</v>
      </c>
      <c r="S13" s="34">
        <v>43.5</v>
      </c>
      <c r="T13" s="35">
        <v>3</v>
      </c>
      <c r="U13" s="32">
        <v>21</v>
      </c>
      <c r="V13" s="33">
        <v>16</v>
      </c>
      <c r="W13" s="34">
        <v>34.5</v>
      </c>
      <c r="X13" s="35">
        <v>5</v>
      </c>
      <c r="Y13" s="24"/>
      <c r="Z13" s="25">
        <v>6.5</v>
      </c>
      <c r="AA13" s="26" t="s">
        <v>25</v>
      </c>
      <c r="AB13" s="26" t="s">
        <v>25</v>
      </c>
      <c r="AC13" s="26" t="s">
        <v>25</v>
      </c>
      <c r="AD13" s="27" t="s">
        <v>25</v>
      </c>
      <c r="AE13" s="35">
        <v>5</v>
      </c>
      <c r="AF13" s="159">
        <v>21</v>
      </c>
    </row>
    <row r="14" spans="1:32" ht="13.5" customHeight="1" x14ac:dyDescent="0.25">
      <c r="A14" s="28">
        <v>11511303960</v>
      </c>
      <c r="B14" s="29" t="s">
        <v>78</v>
      </c>
      <c r="C14" s="30" t="s">
        <v>40</v>
      </c>
      <c r="D14" s="31">
        <v>3.5</v>
      </c>
      <c r="E14" s="32">
        <v>18</v>
      </c>
      <c r="F14" s="33">
        <v>18</v>
      </c>
      <c r="G14" s="34">
        <v>32.5</v>
      </c>
      <c r="H14" s="35">
        <v>5</v>
      </c>
      <c r="I14" s="32">
        <v>20</v>
      </c>
      <c r="J14" s="33">
        <v>17</v>
      </c>
      <c r="K14" s="34">
        <v>33.5</v>
      </c>
      <c r="L14" s="35">
        <v>5</v>
      </c>
      <c r="M14" s="32">
        <v>15</v>
      </c>
      <c r="N14" s="33">
        <v>14</v>
      </c>
      <c r="O14" s="34">
        <v>25.5</v>
      </c>
      <c r="P14" s="35">
        <v>7</v>
      </c>
      <c r="Q14" s="32">
        <v>22</v>
      </c>
      <c r="R14" s="33">
        <v>24</v>
      </c>
      <c r="S14" s="34">
        <v>42.5</v>
      </c>
      <c r="T14" s="35">
        <v>5</v>
      </c>
      <c r="U14" s="32">
        <v>20</v>
      </c>
      <c r="V14" s="33">
        <v>15</v>
      </c>
      <c r="W14" s="34">
        <v>31.5</v>
      </c>
      <c r="X14" s="35">
        <v>7</v>
      </c>
      <c r="Y14" s="24"/>
      <c r="Z14" s="25">
        <v>6</v>
      </c>
      <c r="AA14" s="26" t="s">
        <v>25</v>
      </c>
      <c r="AB14" s="26" t="s">
        <v>25</v>
      </c>
      <c r="AC14" s="26" t="s">
        <v>25</v>
      </c>
      <c r="AD14" s="27" t="s">
        <v>25</v>
      </c>
      <c r="AE14" s="35">
        <v>6</v>
      </c>
      <c r="AF14" s="159">
        <v>22</v>
      </c>
    </row>
    <row r="15" spans="1:32" ht="13.5" customHeight="1" x14ac:dyDescent="0.25">
      <c r="A15" s="28">
        <v>11891202839</v>
      </c>
      <c r="B15" s="29" t="s">
        <v>79</v>
      </c>
      <c r="C15" s="30" t="s">
        <v>80</v>
      </c>
      <c r="D15" s="31">
        <v>3.5</v>
      </c>
      <c r="E15" s="32">
        <v>15</v>
      </c>
      <c r="F15" s="33">
        <v>18</v>
      </c>
      <c r="G15" s="34">
        <v>29.5</v>
      </c>
      <c r="H15" s="35">
        <v>6</v>
      </c>
      <c r="I15" s="32">
        <v>17</v>
      </c>
      <c r="J15" s="33">
        <v>18</v>
      </c>
      <c r="K15" s="34">
        <v>31.5</v>
      </c>
      <c r="L15" s="35">
        <v>6</v>
      </c>
      <c r="M15" s="32">
        <v>24</v>
      </c>
      <c r="N15" s="33">
        <v>22</v>
      </c>
      <c r="O15" s="34">
        <v>42.5</v>
      </c>
      <c r="P15" s="35">
        <v>4</v>
      </c>
      <c r="Q15" s="32">
        <v>21</v>
      </c>
      <c r="R15" s="33">
        <v>18</v>
      </c>
      <c r="S15" s="34">
        <v>35.5</v>
      </c>
      <c r="T15" s="35">
        <v>7</v>
      </c>
      <c r="U15" s="32">
        <v>17</v>
      </c>
      <c r="V15" s="33">
        <v>12</v>
      </c>
      <c r="W15" s="34">
        <v>25.5</v>
      </c>
      <c r="X15" s="35">
        <v>9</v>
      </c>
      <c r="Y15" s="24"/>
      <c r="Z15" s="25">
        <v>5.5</v>
      </c>
      <c r="AA15" s="26" t="s">
        <v>25</v>
      </c>
      <c r="AB15" s="26" t="s">
        <v>25</v>
      </c>
      <c r="AC15" s="26" t="s">
        <v>25</v>
      </c>
      <c r="AD15" s="27" t="s">
        <v>25</v>
      </c>
      <c r="AE15" s="35">
        <v>7</v>
      </c>
      <c r="AF15" s="159">
        <v>23</v>
      </c>
    </row>
    <row r="16" spans="1:32" ht="13.5" customHeight="1" x14ac:dyDescent="0.25">
      <c r="A16" s="28">
        <v>10191000176</v>
      </c>
      <c r="B16" s="29" t="s">
        <v>81</v>
      </c>
      <c r="C16" s="30" t="s">
        <v>82</v>
      </c>
      <c r="D16" s="31">
        <v>5.5</v>
      </c>
      <c r="E16" s="32">
        <v>14</v>
      </c>
      <c r="F16" s="33">
        <v>16</v>
      </c>
      <c r="G16" s="34">
        <v>24.5</v>
      </c>
      <c r="H16" s="35">
        <v>8</v>
      </c>
      <c r="I16" s="32">
        <v>10</v>
      </c>
      <c r="J16" s="33">
        <v>9</v>
      </c>
      <c r="K16" s="34">
        <v>13.5</v>
      </c>
      <c r="L16" s="35">
        <v>10</v>
      </c>
      <c r="M16" s="32">
        <v>6</v>
      </c>
      <c r="N16" s="33">
        <v>6</v>
      </c>
      <c r="O16" s="34">
        <v>6.5</v>
      </c>
      <c r="P16" s="35">
        <v>10</v>
      </c>
      <c r="Q16" s="32">
        <v>21</v>
      </c>
      <c r="R16" s="33">
        <v>19</v>
      </c>
      <c r="S16" s="34">
        <v>34.5</v>
      </c>
      <c r="T16" s="35">
        <v>8</v>
      </c>
      <c r="U16" s="32">
        <v>22</v>
      </c>
      <c r="V16" s="33">
        <v>18</v>
      </c>
      <c r="W16" s="34">
        <v>34.5</v>
      </c>
      <c r="X16" s="35">
        <v>5</v>
      </c>
      <c r="Y16" s="24"/>
      <c r="Z16" s="25">
        <v>4</v>
      </c>
      <c r="AA16" s="26" t="s">
        <v>25</v>
      </c>
      <c r="AB16" s="26" t="s">
        <v>25</v>
      </c>
      <c r="AC16" s="26" t="s">
        <v>25</v>
      </c>
      <c r="AD16" s="27" t="s">
        <v>25</v>
      </c>
      <c r="AE16" s="35">
        <v>8</v>
      </c>
      <c r="AF16" s="159">
        <v>24</v>
      </c>
    </row>
    <row r="17" spans="1:32" ht="13.5" customHeight="1" x14ac:dyDescent="0.25">
      <c r="A17" s="28">
        <v>11891303750</v>
      </c>
      <c r="B17" s="29" t="s">
        <v>83</v>
      </c>
      <c r="C17" s="30" t="s">
        <v>80</v>
      </c>
      <c r="D17" s="31">
        <v>10.5</v>
      </c>
      <c r="E17" s="32">
        <v>12</v>
      </c>
      <c r="F17" s="33">
        <v>11</v>
      </c>
      <c r="G17" s="34">
        <v>12.5</v>
      </c>
      <c r="H17" s="35">
        <v>10</v>
      </c>
      <c r="I17" s="32">
        <v>13</v>
      </c>
      <c r="J17" s="33">
        <v>16</v>
      </c>
      <c r="K17" s="34">
        <v>18.5</v>
      </c>
      <c r="L17" s="35">
        <v>8</v>
      </c>
      <c r="M17" s="32">
        <v>13</v>
      </c>
      <c r="N17" s="33">
        <v>14</v>
      </c>
      <c r="O17" s="34">
        <v>16.5</v>
      </c>
      <c r="P17" s="35">
        <v>8</v>
      </c>
      <c r="Q17" s="32">
        <v>20</v>
      </c>
      <c r="R17" s="33">
        <v>23</v>
      </c>
      <c r="S17" s="34">
        <v>32.5</v>
      </c>
      <c r="T17" s="35">
        <v>9</v>
      </c>
      <c r="U17" s="32">
        <v>19</v>
      </c>
      <c r="V17" s="33">
        <v>15</v>
      </c>
      <c r="W17" s="34">
        <v>23.5</v>
      </c>
      <c r="X17" s="35">
        <v>10</v>
      </c>
      <c r="Y17" s="24"/>
      <c r="Z17" s="25">
        <v>3</v>
      </c>
      <c r="AA17" s="26" t="s">
        <v>25</v>
      </c>
      <c r="AB17" s="26" t="s">
        <v>25</v>
      </c>
      <c r="AC17" s="26" t="s">
        <v>25</v>
      </c>
      <c r="AD17" s="27" t="s">
        <v>25</v>
      </c>
      <c r="AE17" s="35">
        <v>9</v>
      </c>
      <c r="AF17" s="159">
        <v>25</v>
      </c>
    </row>
    <row r="18" spans="1:32" ht="13.5" customHeight="1" x14ac:dyDescent="0.25">
      <c r="A18" s="28">
        <v>11511101589</v>
      </c>
      <c r="B18" s="29" t="s">
        <v>84</v>
      </c>
      <c r="C18" s="30" t="s">
        <v>40</v>
      </c>
      <c r="D18" s="31">
        <v>3.5</v>
      </c>
      <c r="E18" s="32">
        <v>10</v>
      </c>
      <c r="F18" s="33">
        <v>11</v>
      </c>
      <c r="G18" s="34">
        <v>17.5</v>
      </c>
      <c r="H18" s="35">
        <v>9</v>
      </c>
      <c r="I18" s="32">
        <v>11</v>
      </c>
      <c r="J18" s="33">
        <v>10</v>
      </c>
      <c r="K18" s="34">
        <v>17.5</v>
      </c>
      <c r="L18" s="35">
        <v>9</v>
      </c>
      <c r="M18" s="32">
        <v>8</v>
      </c>
      <c r="N18" s="33">
        <v>7</v>
      </c>
      <c r="O18" s="34">
        <v>11.5</v>
      </c>
      <c r="P18" s="35">
        <v>9</v>
      </c>
      <c r="Q18" s="32">
        <v>16</v>
      </c>
      <c r="R18" s="33">
        <v>14</v>
      </c>
      <c r="S18" s="34">
        <v>26.5</v>
      </c>
      <c r="T18" s="35">
        <v>10</v>
      </c>
      <c r="U18" s="32">
        <v>20</v>
      </c>
      <c r="V18" s="33">
        <v>15</v>
      </c>
      <c r="W18" s="34">
        <v>31.5</v>
      </c>
      <c r="X18" s="35">
        <v>7</v>
      </c>
      <c r="Y18" s="24"/>
      <c r="Z18" s="25">
        <v>2</v>
      </c>
      <c r="AA18" s="26" t="s">
        <v>25</v>
      </c>
      <c r="AB18" s="26" t="s">
        <v>25</v>
      </c>
      <c r="AC18" s="26" t="s">
        <v>25</v>
      </c>
      <c r="AD18" s="27" t="s">
        <v>25</v>
      </c>
      <c r="AE18" s="35">
        <v>10</v>
      </c>
      <c r="AF18" s="159">
        <v>26</v>
      </c>
    </row>
    <row r="19" spans="1:32" ht="13.5" customHeight="1" x14ac:dyDescent="0.25">
      <c r="A19" s="28">
        <v>11511303486</v>
      </c>
      <c r="B19" s="29" t="s">
        <v>85</v>
      </c>
      <c r="C19" s="30" t="s">
        <v>40</v>
      </c>
      <c r="D19" s="31">
        <v>17</v>
      </c>
      <c r="E19" s="32">
        <v>9</v>
      </c>
      <c r="F19" s="33">
        <v>9</v>
      </c>
      <c r="G19" s="34">
        <v>1</v>
      </c>
      <c r="H19" s="35">
        <v>11</v>
      </c>
      <c r="I19" s="32">
        <v>8</v>
      </c>
      <c r="J19" s="33">
        <v>8</v>
      </c>
      <c r="K19" s="34">
        <v>-1</v>
      </c>
      <c r="L19" s="35">
        <v>12</v>
      </c>
      <c r="M19" s="32">
        <v>10</v>
      </c>
      <c r="N19" s="33">
        <v>10</v>
      </c>
      <c r="O19" s="34">
        <v>3</v>
      </c>
      <c r="P19" s="35">
        <v>11</v>
      </c>
      <c r="Q19" s="32">
        <v>18</v>
      </c>
      <c r="R19" s="33">
        <v>16</v>
      </c>
      <c r="S19" s="34">
        <v>17</v>
      </c>
      <c r="T19" s="35">
        <v>11</v>
      </c>
      <c r="U19" s="32">
        <v>12</v>
      </c>
      <c r="V19" s="33">
        <v>6</v>
      </c>
      <c r="W19" s="34">
        <v>1</v>
      </c>
      <c r="X19" s="35">
        <v>11</v>
      </c>
      <c r="Y19" s="24"/>
      <c r="Z19" s="25">
        <v>1</v>
      </c>
      <c r="AA19" s="26" t="s">
        <v>25</v>
      </c>
      <c r="AB19" s="26" t="s">
        <v>25</v>
      </c>
      <c r="AC19" s="26" t="s">
        <v>25</v>
      </c>
      <c r="AD19" s="27" t="s">
        <v>25</v>
      </c>
      <c r="AE19" s="35">
        <v>11</v>
      </c>
      <c r="AF19" s="159">
        <v>27</v>
      </c>
    </row>
    <row r="20" spans="1:32" ht="13.5" customHeight="1" x14ac:dyDescent="0.25">
      <c r="A20" s="28">
        <v>11511404924</v>
      </c>
      <c r="B20" s="29" t="s">
        <v>86</v>
      </c>
      <c r="C20" s="30" t="s">
        <v>40</v>
      </c>
      <c r="D20" s="31">
        <v>16</v>
      </c>
      <c r="E20" s="32">
        <v>8</v>
      </c>
      <c r="F20" s="33">
        <v>7</v>
      </c>
      <c r="G20" s="34">
        <v>-1</v>
      </c>
      <c r="H20" s="35">
        <v>12</v>
      </c>
      <c r="I20" s="32">
        <v>12</v>
      </c>
      <c r="J20" s="33">
        <v>10</v>
      </c>
      <c r="K20" s="34">
        <v>6</v>
      </c>
      <c r="L20" s="35">
        <v>11</v>
      </c>
      <c r="M20" s="32">
        <v>8</v>
      </c>
      <c r="N20" s="33">
        <v>3</v>
      </c>
      <c r="O20" s="34">
        <v>-5</v>
      </c>
      <c r="P20" s="35">
        <v>12</v>
      </c>
      <c r="Q20" s="32">
        <v>15</v>
      </c>
      <c r="R20" s="33">
        <v>10</v>
      </c>
      <c r="S20" s="34">
        <v>9</v>
      </c>
      <c r="T20" s="35">
        <v>12</v>
      </c>
      <c r="U20" s="32">
        <v>7</v>
      </c>
      <c r="V20" s="33">
        <v>2</v>
      </c>
      <c r="W20" s="34">
        <v>-7</v>
      </c>
      <c r="X20" s="35">
        <v>12</v>
      </c>
      <c r="Y20" s="24"/>
      <c r="Z20" s="25">
        <v>0</v>
      </c>
      <c r="AA20" s="26" t="s">
        <v>25</v>
      </c>
      <c r="AB20" s="26" t="s">
        <v>25</v>
      </c>
      <c r="AC20" s="26" t="s">
        <v>25</v>
      </c>
      <c r="AD20" s="27" t="s">
        <v>25</v>
      </c>
      <c r="AE20" s="35">
        <v>12</v>
      </c>
      <c r="AF20" s="159">
        <v>28</v>
      </c>
    </row>
  </sheetData>
  <sortState ref="A25:AE36">
    <sortCondition ref="AE25:AE36"/>
  </sortState>
  <mergeCells count="20">
    <mergeCell ref="AB7:AB8"/>
    <mergeCell ref="AC7:AC8"/>
    <mergeCell ref="AD7:AD8"/>
    <mergeCell ref="AE7:AE8"/>
    <mergeCell ref="I7:L7"/>
    <mergeCell ref="M7:P7"/>
    <mergeCell ref="Q7:T7"/>
    <mergeCell ref="U7:X7"/>
    <mergeCell ref="Z7:Z8"/>
    <mergeCell ref="AA7:AA8"/>
    <mergeCell ref="A1:A2"/>
    <mergeCell ref="B1:E2"/>
    <mergeCell ref="A3:C3"/>
    <mergeCell ref="A4:C4"/>
    <mergeCell ref="Z5:AE5"/>
    <mergeCell ref="A7:A8"/>
    <mergeCell ref="B7:B8"/>
    <mergeCell ref="C7:C8"/>
    <mergeCell ref="D7:D8"/>
    <mergeCell ref="E7:H7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workbookViewId="0">
      <selection activeCell="B3" sqref="B3"/>
    </sheetView>
  </sheetViews>
  <sheetFormatPr defaultRowHeight="15" x14ac:dyDescent="0.25"/>
  <cols>
    <col min="1" max="1" width="14.28515625" customWidth="1"/>
    <col min="2" max="2" width="23" customWidth="1"/>
    <col min="3" max="5" width="7.42578125" customWidth="1"/>
    <col min="11" max="11" width="12" bestFit="1" customWidth="1"/>
    <col min="12" max="12" width="19.42578125" bestFit="1" customWidth="1"/>
    <col min="13" max="15" width="7.140625" customWidth="1"/>
    <col min="16" max="19" width="7.5703125" customWidth="1"/>
    <col min="25" max="25" width="12" bestFit="1" customWidth="1"/>
    <col min="27" max="27" width="12" bestFit="1" customWidth="1"/>
  </cols>
  <sheetData>
    <row r="1" spans="1:30" ht="19.5" thickBot="1" x14ac:dyDescent="0.35">
      <c r="A1" s="370" t="s">
        <v>239</v>
      </c>
      <c r="B1" s="370"/>
      <c r="C1" s="370"/>
      <c r="D1" s="370"/>
      <c r="E1" s="370"/>
      <c r="F1" s="370"/>
      <c r="G1" s="370"/>
      <c r="H1" s="370"/>
      <c r="I1" s="370"/>
    </row>
    <row r="2" spans="1:30" ht="15.75" thickBot="1" x14ac:dyDescent="0.3">
      <c r="A2" s="275" t="s">
        <v>7</v>
      </c>
      <c r="B2" s="338" t="s">
        <v>8</v>
      </c>
      <c r="C2" s="275" t="s">
        <v>189</v>
      </c>
      <c r="D2" s="276" t="s">
        <v>190</v>
      </c>
      <c r="E2" s="277" t="s">
        <v>191</v>
      </c>
      <c r="F2" s="275" t="s">
        <v>219</v>
      </c>
      <c r="G2" s="276" t="s">
        <v>220</v>
      </c>
      <c r="H2" s="277" t="s">
        <v>221</v>
      </c>
      <c r="I2" s="326" t="s">
        <v>222</v>
      </c>
      <c r="L2" t="s">
        <v>8</v>
      </c>
      <c r="M2" s="163" t="s">
        <v>189</v>
      </c>
      <c r="N2" s="163" t="s">
        <v>190</v>
      </c>
      <c r="O2" s="163" t="s">
        <v>191</v>
      </c>
      <c r="P2" s="275" t="s">
        <v>192</v>
      </c>
      <c r="Q2" s="276">
        <v>50</v>
      </c>
      <c r="R2" s="277">
        <v>100</v>
      </c>
      <c r="S2" s="278"/>
      <c r="T2" t="s">
        <v>189</v>
      </c>
      <c r="U2" t="s">
        <v>190</v>
      </c>
      <c r="V2" t="s">
        <v>191</v>
      </c>
      <c r="Y2" t="s">
        <v>189</v>
      </c>
      <c r="Z2" t="s">
        <v>190</v>
      </c>
      <c r="AA2" t="s">
        <v>191</v>
      </c>
    </row>
    <row r="3" spans="1:30" x14ac:dyDescent="0.25">
      <c r="A3" s="327">
        <v>21511001011</v>
      </c>
      <c r="B3" s="274" t="str">
        <f>VLOOKUP($A3,'CLS-W'!$A$9:$B$29,2,0)</f>
        <v>Kuznetsova Daria</v>
      </c>
      <c r="C3" s="327">
        <f>VLOOKUP($A3,$T$3:$W$23,4,0)</f>
        <v>1</v>
      </c>
      <c r="D3" s="278">
        <f>IF(ISNA(VLOOKUP($A3,$U$3:$W$23,3,0)),30,VLOOKUP($A3,$U$3:$W$23,3,0))</f>
        <v>1</v>
      </c>
      <c r="E3" s="328">
        <f>IF(ISNA(VLOOKUP($A3,$V$3:$W$23,2,0)),30,VLOOKUP($A3,$V$3:$W$23,2,0))</f>
        <v>7</v>
      </c>
      <c r="F3" s="327">
        <f>VLOOKUP(C3,$AB$3:$AC$26,2,0)</f>
        <v>50</v>
      </c>
      <c r="G3" s="278">
        <f>+IF(ISNA(VLOOKUP(D3,$AB$3:$AC$26,2,0)),30,VLOOKUP(D3,$AB$3:$AC$26,2,0))</f>
        <v>50</v>
      </c>
      <c r="H3" s="328">
        <f>IF(ISNA(VLOOKUP(E3,$AB$3:$AD$26,2,0)),30,VLOOKUP(E3,$AB$3:$AD$26,2,0))</f>
        <v>40</v>
      </c>
      <c r="I3" s="329">
        <f>SUM(F3:H3)</f>
        <v>140</v>
      </c>
      <c r="K3">
        <v>10671000417</v>
      </c>
      <c r="L3" t="str">
        <f>VLOOKUP($K3,'CLS-M'!$A$9:$B$29,2,0)</f>
        <v>Lebois Romain</v>
      </c>
      <c r="M3" s="163">
        <f>VLOOKUP($K3,$Y$3:$AB$23,4,0)</f>
        <v>3</v>
      </c>
      <c r="N3" s="270">
        <f>IF(ISNA(VLOOKUP($K3,$Z$3:$AB$23,3,0)),30,VLOOKUP($K3,$Z$3:$AB$23,3,0))</f>
        <v>4</v>
      </c>
      <c r="O3" s="163">
        <f>IF(ISNA(VLOOKUP($K3,$AA$3:$AB$23,2,0)),30,VLOOKUP($K3,$AA$3:$AB$23,2,0))</f>
        <v>1</v>
      </c>
      <c r="P3" s="272">
        <f>SUM(M3:O3)</f>
        <v>8</v>
      </c>
      <c r="Q3" s="273">
        <f>VLOOKUP(M3,$AB$3:$AC$26,2,0)+IF(ISNA(VLOOKUP(O3,$AB$3:$AC$26,2,0)),30,VLOOKUP(O3,$AB$3:$AC$26,2,0))+IF(ISNA(VLOOKUP(N3,$AB$3:$AC$26,2,0)),30,VLOOKUP(N3,$AB$3:$AC$26,2,0))</f>
        <v>140</v>
      </c>
      <c r="R3" s="274">
        <f>VLOOKUP(M3,$AB$3:$AD$26,3,0)+IF(ISNA(VLOOKUP(O3,$AB$3:$AD$26,3,0)),30,VLOOKUP(O3,$AB$3:$AD$26,3,0))+IF(ISNA(VLOOKUP(N3,$AB$3:$AD$26,3,0)),30,VLOOKUP(N3,$AB$3:$AD$26,3,0))</f>
        <v>227</v>
      </c>
      <c r="S3" s="273"/>
      <c r="T3">
        <v>21511001011</v>
      </c>
      <c r="U3">
        <v>21511001011</v>
      </c>
      <c r="V3">
        <v>21511001014</v>
      </c>
      <c r="W3">
        <f>ROW()-2</f>
        <v>1</v>
      </c>
      <c r="Y3">
        <v>11511102194</v>
      </c>
      <c r="Z3">
        <v>11511102194</v>
      </c>
      <c r="AA3">
        <v>10671000417</v>
      </c>
      <c r="AB3">
        <f t="shared" ref="AB3:AB25" si="0">ROW()-2</f>
        <v>1</v>
      </c>
      <c r="AC3">
        <v>50</v>
      </c>
      <c r="AD3">
        <v>100</v>
      </c>
    </row>
    <row r="4" spans="1:30" x14ac:dyDescent="0.25">
      <c r="A4" s="327">
        <v>20671000896</v>
      </c>
      <c r="B4" s="274" t="str">
        <f>VLOOKUP($A4,'CLS-W'!$A$9:$B$29,2,0)</f>
        <v>Granjon Zoé</v>
      </c>
      <c r="C4" s="327">
        <f>VLOOKUP($A4,$T$3:$W$23,4,0)</f>
        <v>4</v>
      </c>
      <c r="D4" s="278">
        <f>IF(ISNA(VLOOKUP($A4,$U$3:$W$23,3,0)),30,VLOOKUP($A4,$U$3:$W$23,3,0))</f>
        <v>3</v>
      </c>
      <c r="E4" s="328">
        <f>IF(ISNA(VLOOKUP($A4,$V$3:$W$23,2,0)),30,VLOOKUP($A4,$V$3:$W$23,2,0))</f>
        <v>2</v>
      </c>
      <c r="F4" s="327">
        <f t="shared" ref="F4:F13" si="1">VLOOKUP(C4,$AB$3:$AC$26,2,0)</f>
        <v>44</v>
      </c>
      <c r="G4" s="278">
        <f t="shared" ref="G4:G13" si="2">+IF(ISNA(VLOOKUP(D4,$AB$3:$AC$26,2,0)),30,VLOOKUP(D4,$AB$3:$AC$26,2,0))</f>
        <v>46</v>
      </c>
      <c r="H4" s="328">
        <f t="shared" ref="H4:H13" si="3">IF(ISNA(VLOOKUP(E4,$AB$3:$AD$26,2,0)),30,VLOOKUP(E4,$AB$3:$AD$26,2,0))</f>
        <v>48</v>
      </c>
      <c r="I4" s="330">
        <f>SUM(F4:H4)</f>
        <v>138</v>
      </c>
      <c r="K4">
        <v>10671000150</v>
      </c>
      <c r="L4" t="str">
        <f>VLOOKUP($K4,'CLS-M'!$A$9:$B$29,2,0)</f>
        <v>Claris Alexandre</v>
      </c>
      <c r="M4" s="163">
        <f>VLOOKUP($K4,$Y$3:$AB$23,4,0)</f>
        <v>2</v>
      </c>
      <c r="N4" s="270">
        <f>IF(ISNA(VLOOKUP($K4,$Z$3:$AB$23,3,0)),30,VLOOKUP($K4,$Z$3:$AB$23,3,0))</f>
        <v>3</v>
      </c>
      <c r="O4" s="163">
        <f>IF(ISNA(VLOOKUP($K4,$AA$3:$AB$23,2,0)),30,VLOOKUP($K4,$AA$3:$AB$23,2,0))</f>
        <v>7</v>
      </c>
      <c r="P4" s="272">
        <f>SUM(M4:O4)</f>
        <v>12</v>
      </c>
      <c r="Q4" s="273">
        <f>VLOOKUP(M4,$AB$3:$AC$26,2,0)+IF(ISNA(VLOOKUP(O4,$AB$3:$AC$26,2,0)),30,VLOOKUP(O4,$AB$3:$AC$26,2,0))+IF(ISNA(VLOOKUP(N4,$AB$3:$AC$26,2,0)),30,VLOOKUP(N4,$AB$3:$AC$26,2,0))</f>
        <v>134</v>
      </c>
      <c r="R4" s="274">
        <f>VLOOKUP(M4,$AB$3:$AD$26,3,0)+IF(ISNA(VLOOKUP(O4,$AB$3:$AD$26,3,0)),30,VLOOKUP(O4,$AB$3:$AD$26,3,0))+IF(ISNA(VLOOKUP(N4,$AB$3:$AD$26,3,0)),30,VLOOKUP(N4,$AB$3:$AD$26,3,0))</f>
        <v>188</v>
      </c>
      <c r="S4" s="273"/>
      <c r="T4">
        <v>21891001087</v>
      </c>
      <c r="U4">
        <v>21461000988</v>
      </c>
      <c r="V4">
        <v>20671000896</v>
      </c>
      <c r="W4">
        <f t="shared" ref="W4:W23" si="4">ROW()-2</f>
        <v>2</v>
      </c>
      <c r="Y4">
        <v>10671000150</v>
      </c>
      <c r="Z4">
        <v>11511102195</v>
      </c>
      <c r="AA4">
        <v>10911000504</v>
      </c>
      <c r="AB4">
        <f t="shared" si="0"/>
        <v>2</v>
      </c>
      <c r="AC4">
        <v>48</v>
      </c>
      <c r="AD4">
        <v>83</v>
      </c>
    </row>
    <row r="5" spans="1:30" x14ac:dyDescent="0.25">
      <c r="A5" s="327">
        <v>21461000988</v>
      </c>
      <c r="B5" s="274" t="str">
        <f>VLOOKUP($A5,'CLS-W'!$A$9:$B$29,2,0)</f>
        <v>Hartmanis Klaudia</v>
      </c>
      <c r="C5" s="327">
        <f>VLOOKUP($A5,$T$3:$W$23,4,0)</f>
        <v>7</v>
      </c>
      <c r="D5" s="278">
        <f>IF(ISNA(VLOOKUP($A5,$U$3:$W$23,3,0)),30,VLOOKUP($A5,$U$3:$W$23,3,0))</f>
        <v>2</v>
      </c>
      <c r="E5" s="328">
        <f>IF(ISNA(VLOOKUP($A5,$V$3:$W$23,2,0)),30,VLOOKUP($A5,$V$3:$W$23,2,0))</f>
        <v>6</v>
      </c>
      <c r="F5" s="327">
        <f t="shared" si="1"/>
        <v>40</v>
      </c>
      <c r="G5" s="278">
        <f t="shared" si="2"/>
        <v>48</v>
      </c>
      <c r="H5" s="328">
        <f t="shared" si="3"/>
        <v>41</v>
      </c>
      <c r="I5" s="330">
        <f>SUM(F5:H5)</f>
        <v>129</v>
      </c>
      <c r="K5">
        <v>11511102195</v>
      </c>
      <c r="L5" t="str">
        <f>VLOOKUP($K5,'CLS-M'!$A$9:$B$29,2,0)</f>
        <v>Timchenko Alexandr</v>
      </c>
      <c r="M5" s="163">
        <f>VLOOKUP($K5,$Y$3:$AB$23,4,0)</f>
        <v>5</v>
      </c>
      <c r="N5" s="270">
        <f>IF(ISNA(VLOOKUP($K5,$Z$3:$AB$23,3,0)),30,VLOOKUP($K5,$Z$3:$AB$23,3,0))</f>
        <v>2</v>
      </c>
      <c r="O5" s="163">
        <f>IF(ISNA(VLOOKUP($K5,$AA$3:$AB$23,2,0)),30,VLOOKUP($K5,$AA$3:$AB$23,2,0))</f>
        <v>5</v>
      </c>
      <c r="P5" s="272">
        <f>SUM(M5:O5)</f>
        <v>12</v>
      </c>
      <c r="Q5" s="273">
        <f>VLOOKUP(M5,$AB$3:$AC$26,2,0)+IF(ISNA(VLOOKUP(O5,$AB$3:$AC$26,2,0)),30,VLOOKUP(O5,$AB$3:$AC$26,2,0))+IF(ISNA(VLOOKUP(N5,$AB$3:$AC$26,2,0)),30,VLOOKUP(N5,$AB$3:$AC$26,2,0))</f>
        <v>134</v>
      </c>
      <c r="R5" s="274">
        <f>VLOOKUP(M5,$AB$3:$AD$26,3,0)+IF(ISNA(VLOOKUP(O5,$AB$3:$AD$26,3,0)),30,VLOOKUP(O5,$AB$3:$AD$26,3,0))+IF(ISNA(VLOOKUP(N5,$AB$3:$AD$26,3,0)),30,VLOOKUP(N5,$AB$3:$AD$26,3,0))</f>
        <v>181</v>
      </c>
      <c r="S5" s="273"/>
      <c r="T5">
        <v>21511001018</v>
      </c>
      <c r="U5">
        <v>20671000896</v>
      </c>
      <c r="V5">
        <v>20911000942</v>
      </c>
      <c r="W5">
        <f t="shared" si="4"/>
        <v>3</v>
      </c>
      <c r="Y5">
        <v>10671000417</v>
      </c>
      <c r="Z5">
        <v>10671000150</v>
      </c>
      <c r="AA5">
        <v>10911000230</v>
      </c>
      <c r="AB5">
        <f t="shared" si="0"/>
        <v>3</v>
      </c>
      <c r="AC5">
        <v>46</v>
      </c>
      <c r="AD5">
        <v>69</v>
      </c>
    </row>
    <row r="6" spans="1:30" x14ac:dyDescent="0.25">
      <c r="A6" s="327">
        <v>21891001087</v>
      </c>
      <c r="B6" s="274" t="str">
        <f>VLOOKUP($A6,'CLS-W'!$A$9:$B$29,2,0)</f>
        <v>Boiko Maryna</v>
      </c>
      <c r="C6" s="327">
        <f>VLOOKUP($A6,$T$3:$W$23,4,0)</f>
        <v>2</v>
      </c>
      <c r="D6" s="278">
        <f>IF(ISNA(VLOOKUP($A6,$U$3:$W$23,3,0)),30,VLOOKUP($A6,$U$3:$W$23,3,0))</f>
        <v>4</v>
      </c>
      <c r="E6" s="328">
        <f>IF(ISNA(VLOOKUP($A6,$V$3:$W$23,2,0)),30,VLOOKUP($A6,$V$3:$W$23,2,0))</f>
        <v>16</v>
      </c>
      <c r="F6" s="327">
        <f t="shared" si="1"/>
        <v>48</v>
      </c>
      <c r="G6" s="278">
        <f t="shared" si="2"/>
        <v>44</v>
      </c>
      <c r="H6" s="328">
        <f t="shared" si="3"/>
        <v>30</v>
      </c>
      <c r="I6" s="330">
        <f>SUM(F6:H6)</f>
        <v>122</v>
      </c>
      <c r="K6">
        <v>11511102194</v>
      </c>
      <c r="L6" t="str">
        <f>VLOOKUP($K6,'CLS-M'!$A$9:$B$29,2,0)</f>
        <v>Timchenko Sergey</v>
      </c>
      <c r="M6" s="163">
        <f>VLOOKUP($K6,$Y$3:$AB$23,4,0)</f>
        <v>1</v>
      </c>
      <c r="N6" s="270">
        <f>IF(ISNA(VLOOKUP($K6,$Z$3:$AB$23,3,0)),30,VLOOKUP($K6,$Z$3:$AB$23,3,0))</f>
        <v>1</v>
      </c>
      <c r="O6" s="163">
        <f>IF(ISNA(VLOOKUP($K6,$AA$3:$AB$23,2,0)),30,VLOOKUP($K6,$AA$3:$AB$23,2,0))</f>
        <v>15</v>
      </c>
      <c r="P6" s="272">
        <f>SUM(M6:O6)</f>
        <v>17</v>
      </c>
      <c r="Q6" s="273">
        <f>VLOOKUP(M6,$AB$3:$AC$26,2,0)+IF(ISNA(VLOOKUP(O6,$AB$3:$AC$26,2,0)),30,VLOOKUP(O6,$AB$3:$AC$26,2,0))+IF(ISNA(VLOOKUP(N6,$AB$3:$AC$26,2,0)),30,VLOOKUP(N6,$AB$3:$AC$26,2,0))</f>
        <v>131</v>
      </c>
      <c r="R6" s="274">
        <f>VLOOKUP(M6,$AB$3:$AD$26,3,0)+IF(ISNA(VLOOKUP(O6,$AB$3:$AD$26,3,0)),30,VLOOKUP(O6,$AB$3:$AD$26,3,0))+IF(ISNA(VLOOKUP(N6,$AB$3:$AD$26,3,0)),30,VLOOKUP(N6,$AB$3:$AD$26,3,0))</f>
        <v>207</v>
      </c>
      <c r="S6" s="273"/>
      <c r="T6">
        <v>20671000896</v>
      </c>
      <c r="U6">
        <v>21891001087</v>
      </c>
      <c r="V6">
        <v>21461000985</v>
      </c>
      <c r="W6">
        <f t="shared" si="4"/>
        <v>4</v>
      </c>
      <c r="Y6">
        <v>11461000679</v>
      </c>
      <c r="Z6">
        <v>10671000417</v>
      </c>
      <c r="AA6">
        <v>10911202641</v>
      </c>
      <c r="AB6">
        <f t="shared" si="0"/>
        <v>4</v>
      </c>
      <c r="AC6">
        <v>44</v>
      </c>
      <c r="AD6">
        <v>58</v>
      </c>
    </row>
    <row r="7" spans="1:30" x14ac:dyDescent="0.25">
      <c r="A7" s="327">
        <v>21511102204</v>
      </c>
      <c r="B7" s="274" t="str">
        <f>VLOOKUP($A7,'CLS-W'!$A$9:$B$29,2,0)</f>
        <v>Zenkova Anastasia</v>
      </c>
      <c r="C7" s="327">
        <f>VLOOKUP($A7,$T$3:$W$23,4,0)</f>
        <v>5</v>
      </c>
      <c r="D7" s="278">
        <f>IF(ISNA(VLOOKUP($A7,$U$3:$W$23,3,0)),30,VLOOKUP($A7,$U$3:$W$23,3,0))</f>
        <v>5</v>
      </c>
      <c r="E7" s="328">
        <f>IF(ISNA(VLOOKUP($A7,$V$3:$W$23,2,0)),30,VLOOKUP($A7,$V$3:$W$23,2,0))</f>
        <v>12</v>
      </c>
      <c r="F7" s="327">
        <f t="shared" si="1"/>
        <v>43</v>
      </c>
      <c r="G7" s="278">
        <f t="shared" si="2"/>
        <v>43</v>
      </c>
      <c r="H7" s="328">
        <f t="shared" si="3"/>
        <v>34</v>
      </c>
      <c r="I7" s="330">
        <f>SUM(F7:H7)</f>
        <v>120</v>
      </c>
      <c r="K7">
        <v>11461000679</v>
      </c>
      <c r="L7" t="str">
        <f>VLOOKUP($K7,'CLS-M'!$A$9:$B$29,2,0)</f>
        <v>Sulinowski Michał</v>
      </c>
      <c r="M7" s="163">
        <f>VLOOKUP($K7,$Y$3:$AB$23,4,0)</f>
        <v>4</v>
      </c>
      <c r="N7" s="270">
        <f>IF(ISNA(VLOOKUP($K7,$Z$3:$AB$23,3,0)),30,VLOOKUP($K7,$Z$3:$AB$23,3,0))</f>
        <v>6</v>
      </c>
      <c r="O7" s="163">
        <f>IF(ISNA(VLOOKUP($K7,$AA$3:$AB$23,2,0)),30,VLOOKUP($K7,$AA$3:$AB$23,2,0))</f>
        <v>6</v>
      </c>
      <c r="P7" s="272">
        <f>SUM(M7:O7)</f>
        <v>16</v>
      </c>
      <c r="Q7" s="273">
        <f>VLOOKUP(M7,$AB$3:$AC$26,2,0)+IF(ISNA(VLOOKUP(O7,$AB$3:$AC$26,2,0)),30,VLOOKUP(O7,$AB$3:$AC$26,2,0))+IF(ISNA(VLOOKUP(N7,$AB$3:$AC$26,2,0)),30,VLOOKUP(N7,$AB$3:$AC$26,2,0))</f>
        <v>126</v>
      </c>
      <c r="R7" s="274">
        <f>VLOOKUP(M7,$AB$3:$AD$26,3,0)+IF(ISNA(VLOOKUP(O7,$AB$3:$AD$26,3,0)),30,VLOOKUP(O7,$AB$3:$AD$26,3,0))+IF(ISNA(VLOOKUP(N7,$AB$3:$AD$26,3,0)),30,VLOOKUP(N7,$AB$3:$AD$26,3,0))</f>
        <v>142</v>
      </c>
      <c r="S7" s="273"/>
      <c r="T7">
        <v>21511102204</v>
      </c>
      <c r="U7">
        <v>21511102204</v>
      </c>
      <c r="V7">
        <v>20181102252</v>
      </c>
      <c r="W7">
        <f t="shared" si="4"/>
        <v>5</v>
      </c>
      <c r="Y7">
        <v>11511102195</v>
      </c>
      <c r="Z7">
        <v>10911000283</v>
      </c>
      <c r="AA7">
        <v>11511102195</v>
      </c>
      <c r="AB7">
        <f t="shared" si="0"/>
        <v>5</v>
      </c>
      <c r="AC7">
        <v>43</v>
      </c>
      <c r="AD7">
        <v>49</v>
      </c>
    </row>
    <row r="8" spans="1:30" x14ac:dyDescent="0.25">
      <c r="A8" s="327">
        <v>21461000999</v>
      </c>
      <c r="B8" s="274" t="str">
        <f>VLOOKUP($A8,'CLS-W'!$A$9:$B$29,2,0)</f>
        <v>Prucnal Angelika</v>
      </c>
      <c r="C8" s="327">
        <f>VLOOKUP($A8,$T$3:$W$23,4,0)</f>
        <v>6</v>
      </c>
      <c r="D8" s="278">
        <f>IF(ISNA(VLOOKUP($A8,$U$3:$W$23,3,0)),30,VLOOKUP($A8,$U$3:$W$23,3,0))</f>
        <v>6</v>
      </c>
      <c r="E8" s="328">
        <f>IF(ISNA(VLOOKUP($A8,$V$3:$W$23,2,0)),30,VLOOKUP($A8,$V$3:$W$23,2,0))</f>
        <v>10</v>
      </c>
      <c r="F8" s="327">
        <f t="shared" si="1"/>
        <v>41</v>
      </c>
      <c r="G8" s="278">
        <f t="shared" si="2"/>
        <v>41</v>
      </c>
      <c r="H8" s="328">
        <f t="shared" si="3"/>
        <v>36</v>
      </c>
      <c r="I8" s="330">
        <f>SUM(F8:H8)</f>
        <v>118</v>
      </c>
      <c r="K8">
        <v>11511000725</v>
      </c>
      <c r="L8" t="str">
        <f>VLOOKUP($K8,'CLS-M'!$A$9:$B$29,2,0)</f>
        <v>Tsokolov Aleksey</v>
      </c>
      <c r="M8" s="163">
        <f>VLOOKUP($K8,$Y$3:$AB$23,4,0)</f>
        <v>6</v>
      </c>
      <c r="N8" s="270">
        <f>IF(ISNA(VLOOKUP($K8,$Z$3:$AB$23,3,0)),30,VLOOKUP($K8,$Z$3:$AB$23,3,0))</f>
        <v>7</v>
      </c>
      <c r="O8" s="163">
        <f>IF(ISNA(VLOOKUP($K8,$AA$3:$AB$23,2,0)),30,VLOOKUP($K8,$AA$3:$AB$23,2,0))</f>
        <v>8</v>
      </c>
      <c r="P8" s="272">
        <f>SUM(M8:O8)</f>
        <v>21</v>
      </c>
      <c r="Q8" s="273">
        <f>VLOOKUP(M8,$AB$3:$AC$26,2,0)+IF(ISNA(VLOOKUP(O8,$AB$3:$AC$26,2,0)),30,VLOOKUP(O8,$AB$3:$AC$26,2,0))+IF(ISNA(VLOOKUP(N8,$AB$3:$AC$26,2,0)),30,VLOOKUP(N8,$AB$3:$AC$26,2,0))</f>
        <v>119</v>
      </c>
      <c r="R8" s="274">
        <f>VLOOKUP(M8,$AB$3:$AD$26,3,0)+IF(ISNA(VLOOKUP(O8,$AB$3:$AD$26,3,0)),30,VLOOKUP(O8,$AB$3:$AD$26,3,0))+IF(ISNA(VLOOKUP(N8,$AB$3:$AD$26,3,0)),30,VLOOKUP(N8,$AB$3:$AD$26,3,0))</f>
        <v>109</v>
      </c>
      <c r="S8" s="273"/>
      <c r="T8">
        <v>21461000999</v>
      </c>
      <c r="U8">
        <v>21461000999</v>
      </c>
      <c r="V8">
        <v>21461000988</v>
      </c>
      <c r="W8">
        <f t="shared" si="4"/>
        <v>6</v>
      </c>
      <c r="Y8">
        <v>11511000725</v>
      </c>
      <c r="Z8">
        <v>11461000679</v>
      </c>
      <c r="AA8">
        <v>11461000679</v>
      </c>
      <c r="AB8">
        <f t="shared" si="0"/>
        <v>6</v>
      </c>
      <c r="AC8">
        <v>41</v>
      </c>
      <c r="AD8">
        <v>42</v>
      </c>
    </row>
    <row r="9" spans="1:30" x14ac:dyDescent="0.25">
      <c r="A9" s="327">
        <v>21461000985</v>
      </c>
      <c r="B9" s="274" t="str">
        <f>VLOOKUP($A9,'CLS-W'!$A$9:$B$29,2,0)</f>
        <v>Czapla Paulina</v>
      </c>
      <c r="C9" s="327">
        <f>VLOOKUP($A9,$T$3:$W$23,4,0)</f>
        <v>10</v>
      </c>
      <c r="D9" s="278">
        <f>IF(ISNA(VLOOKUP($A9,$U$3:$W$23,3,0)),30,VLOOKUP($A9,$U$3:$W$23,3,0))</f>
        <v>9</v>
      </c>
      <c r="E9" s="328">
        <f>IF(ISNA(VLOOKUP($A9,$V$3:$W$23,2,0)),30,VLOOKUP($A9,$V$3:$W$23,2,0))</f>
        <v>4</v>
      </c>
      <c r="F9" s="327">
        <f t="shared" si="1"/>
        <v>36</v>
      </c>
      <c r="G9" s="278">
        <f t="shared" si="2"/>
        <v>37</v>
      </c>
      <c r="H9" s="328">
        <f t="shared" si="3"/>
        <v>44</v>
      </c>
      <c r="I9" s="330">
        <f>SUM(F9:H9)</f>
        <v>117</v>
      </c>
      <c r="K9">
        <v>10911000283</v>
      </c>
      <c r="L9" t="str">
        <f>VLOOKUP($K9,'CLS-M'!$A$9:$B$29,2,0)</f>
        <v>Guslandi Lorenzo</v>
      </c>
      <c r="M9" s="163">
        <f>VLOOKUP($K9,$Y$3:$AB$23,4,0)</f>
        <v>7</v>
      </c>
      <c r="N9" s="270">
        <f>IF(ISNA(VLOOKUP($K9,$Z$3:$AB$23,3,0)),30,VLOOKUP($K9,$Z$3:$AB$23,3,0))</f>
        <v>5</v>
      </c>
      <c r="O9" s="163">
        <f>IF(ISNA(VLOOKUP($K9,$AA$3:$AB$23,2,0)),30,VLOOKUP($K9,$AA$3:$AB$23,2,0))</f>
        <v>11</v>
      </c>
      <c r="P9" s="272">
        <f>SUM(M9:O9)</f>
        <v>23</v>
      </c>
      <c r="Q9" s="273">
        <f>VLOOKUP(M9,$AB$3:$AC$26,2,0)+IF(ISNA(VLOOKUP(O9,$AB$3:$AC$26,2,0)),30,VLOOKUP(O9,$AB$3:$AC$26,2,0))+IF(ISNA(VLOOKUP(N9,$AB$3:$AC$26,2,0)),30,VLOOKUP(N9,$AB$3:$AC$26,2,0))</f>
        <v>118</v>
      </c>
      <c r="R9" s="274">
        <f>VLOOKUP(M9,$AB$3:$AD$26,3,0)+IF(ISNA(VLOOKUP(O9,$AB$3:$AD$26,3,0)),30,VLOOKUP(O9,$AB$3:$AD$26,3,0))+IF(ISNA(VLOOKUP(N9,$AB$3:$AD$26,3,0)),30,VLOOKUP(N9,$AB$3:$AD$26,3,0))</f>
        <v>103</v>
      </c>
      <c r="S9" s="273"/>
      <c r="T9">
        <v>21461000988</v>
      </c>
      <c r="U9">
        <v>21511203014</v>
      </c>
      <c r="V9">
        <v>21511001011</v>
      </c>
      <c r="W9">
        <f t="shared" si="4"/>
        <v>7</v>
      </c>
      <c r="Y9">
        <v>10911000283</v>
      </c>
      <c r="Z9">
        <v>11511000725</v>
      </c>
      <c r="AA9">
        <v>10671000150</v>
      </c>
      <c r="AB9">
        <f t="shared" si="0"/>
        <v>7</v>
      </c>
      <c r="AC9">
        <v>40</v>
      </c>
      <c r="AD9">
        <v>36</v>
      </c>
    </row>
    <row r="10" spans="1:30" x14ac:dyDescent="0.25">
      <c r="A10" s="327">
        <v>21891001092</v>
      </c>
      <c r="B10" s="274" t="str">
        <f>VLOOKUP($A10,'CLS-W'!$A$9:$B$29,2,0)</f>
        <v>Komarchuk Ksenija</v>
      </c>
      <c r="C10" s="327">
        <f>VLOOKUP($A10,$T$3:$W$23,4,0)</f>
        <v>9</v>
      </c>
      <c r="D10" s="278">
        <f>IF(ISNA(VLOOKUP($A10,$U$3:$W$23,3,0)),30,VLOOKUP($A10,$U$3:$W$23,3,0))</f>
        <v>12</v>
      </c>
      <c r="E10" s="328">
        <f>IF(ISNA(VLOOKUP($A10,$V$3:$W$23,2,0)),30,VLOOKUP($A10,$V$3:$W$23,2,0))</f>
        <v>9</v>
      </c>
      <c r="F10" s="327">
        <f t="shared" si="1"/>
        <v>37</v>
      </c>
      <c r="G10" s="278">
        <f t="shared" si="2"/>
        <v>34</v>
      </c>
      <c r="H10" s="328">
        <f t="shared" si="3"/>
        <v>37</v>
      </c>
      <c r="I10" s="330">
        <f>SUM(F10:H10)</f>
        <v>108</v>
      </c>
      <c r="K10">
        <v>10911202641</v>
      </c>
      <c r="L10" t="str">
        <f>VLOOKUP($K10,'CLS-M'!$A$9:$B$29,2,0)</f>
        <v>Rosato Roberto</v>
      </c>
      <c r="M10" s="163">
        <f>VLOOKUP($K10,$Y$3:$AB$23,4,0)</f>
        <v>9</v>
      </c>
      <c r="N10" s="270">
        <f>IF(ISNA(VLOOKUP($K10,$Z$3:$AB$23,3,0)),30,VLOOKUP($K10,$Z$3:$AB$23,3,0))</f>
        <v>12</v>
      </c>
      <c r="O10" s="163">
        <f>IF(ISNA(VLOOKUP($K10,$AA$3:$AB$23,2,0)),30,VLOOKUP($K10,$AA$3:$AB$23,2,0))</f>
        <v>4</v>
      </c>
      <c r="P10" s="272">
        <f>SUM(M10:O10)</f>
        <v>25</v>
      </c>
      <c r="Q10" s="273">
        <f>VLOOKUP(M10,$AB$3:$AC$26,2,0)+IF(ISNA(VLOOKUP(O10,$AB$3:$AC$26,2,0)),30,VLOOKUP(O10,$AB$3:$AC$26,2,0))+IF(ISNA(VLOOKUP(N10,$AB$3:$AC$26,2,0)),30,VLOOKUP(N10,$AB$3:$AC$26,2,0))</f>
        <v>115</v>
      </c>
      <c r="R10" s="274">
        <f>VLOOKUP(M10,$AB$3:$AD$26,3,0)+IF(ISNA(VLOOKUP(O10,$AB$3:$AD$26,3,0)),30,VLOOKUP(O10,$AB$3:$AD$26,3,0))+IF(ISNA(VLOOKUP(N10,$AB$3:$AD$26,3,0)),30,VLOOKUP(N10,$AB$3:$AD$26,3,0))</f>
        <v>99</v>
      </c>
      <c r="S10" s="273"/>
      <c r="T10">
        <v>21511101213</v>
      </c>
      <c r="U10">
        <v>21511101213</v>
      </c>
      <c r="V10">
        <v>21461000983</v>
      </c>
      <c r="W10">
        <f t="shared" si="4"/>
        <v>8</v>
      </c>
      <c r="Y10">
        <v>11511000645</v>
      </c>
      <c r="Z10">
        <v>11511202971</v>
      </c>
      <c r="AA10">
        <v>11511000725</v>
      </c>
      <c r="AB10">
        <f t="shared" si="0"/>
        <v>8</v>
      </c>
      <c r="AC10">
        <v>38</v>
      </c>
      <c r="AD10">
        <v>31</v>
      </c>
    </row>
    <row r="11" spans="1:30" x14ac:dyDescent="0.25">
      <c r="A11" s="327">
        <v>20911000942</v>
      </c>
      <c r="B11" s="274" t="str">
        <f>VLOOKUP($A11,'CLS-W'!$A$9:$B$29,2,0)</f>
        <v>Bossi Barbara</v>
      </c>
      <c r="C11" s="327">
        <f>VLOOKUP($A11,$T$3:$W$23,4,0)</f>
        <v>14</v>
      </c>
      <c r="D11" s="278">
        <f>IF(ISNA(VLOOKUP($A11,$U$3:$W$23,3,0)),30,VLOOKUP($A11,$U$3:$W$23,3,0))</f>
        <v>16</v>
      </c>
      <c r="E11" s="328">
        <f>IF(ISNA(VLOOKUP($A11,$V$3:$W$23,2,0)),30,VLOOKUP($A11,$V$3:$W$23,2,0))</f>
        <v>3</v>
      </c>
      <c r="F11" s="327">
        <f t="shared" si="1"/>
        <v>32</v>
      </c>
      <c r="G11" s="278">
        <f t="shared" si="2"/>
        <v>30</v>
      </c>
      <c r="H11" s="328">
        <f t="shared" si="3"/>
        <v>46</v>
      </c>
      <c r="I11" s="330">
        <f>SUM(F11:H11)</f>
        <v>108</v>
      </c>
      <c r="K11">
        <v>10911000230</v>
      </c>
      <c r="L11" t="str">
        <f>VLOOKUP($K11,'CLS-M'!$A$9:$B$29,2,0)</f>
        <v>Ferrari Tiziano</v>
      </c>
      <c r="M11" s="163">
        <f>VLOOKUP($K11,$Y$3:$AB$23,4,0)</f>
        <v>14</v>
      </c>
      <c r="N11" s="270">
        <f>IF(ISNA(VLOOKUP($K11,$Z$3:$AB$23,3,0)),30,VLOOKUP($K11,$Z$3:$AB$23,3,0))</f>
        <v>9</v>
      </c>
      <c r="O11" s="163">
        <f>IF(ISNA(VLOOKUP($K11,$AA$3:$AB$23,2,0)),30,VLOOKUP($K11,$AA$3:$AB$23,2,0))</f>
        <v>3</v>
      </c>
      <c r="P11" s="272">
        <f>SUM(M11:O11)</f>
        <v>26</v>
      </c>
      <c r="Q11" s="273">
        <f>VLOOKUP(M11,$AB$3:$AC$26,2,0)+IF(ISNA(VLOOKUP(O11,$AB$3:$AC$26,2,0)),30,VLOOKUP(O11,$AB$3:$AC$26,2,0))+IF(ISNA(VLOOKUP(N11,$AB$3:$AC$26,2,0)),30,VLOOKUP(N11,$AB$3:$AC$26,2,0))</f>
        <v>115</v>
      </c>
      <c r="R11" s="274">
        <f>VLOOKUP(M11,$AB$3:$AD$26,3,0)+IF(ISNA(VLOOKUP(O11,$AB$3:$AD$26,3,0)),30,VLOOKUP(O11,$AB$3:$AD$26,3,0))+IF(ISNA(VLOOKUP(N11,$AB$3:$AD$26,3,0)),30,VLOOKUP(N11,$AB$3:$AD$26,3,0))</f>
        <v>104</v>
      </c>
      <c r="S11" s="273"/>
      <c r="T11">
        <v>21891001092</v>
      </c>
      <c r="U11">
        <v>21461000985</v>
      </c>
      <c r="V11">
        <v>21891001092</v>
      </c>
      <c r="W11">
        <f t="shared" si="4"/>
        <v>9</v>
      </c>
      <c r="Y11">
        <v>10911202641</v>
      </c>
      <c r="Z11">
        <v>10911000230</v>
      </c>
      <c r="AA11">
        <v>11511000652</v>
      </c>
      <c r="AB11">
        <f t="shared" si="0"/>
        <v>9</v>
      </c>
      <c r="AC11">
        <v>37</v>
      </c>
      <c r="AD11">
        <v>26</v>
      </c>
    </row>
    <row r="12" spans="1:30" x14ac:dyDescent="0.25">
      <c r="A12" s="327">
        <v>21461000983</v>
      </c>
      <c r="B12" s="274" t="str">
        <f>VLOOKUP($A12,'CLS-W'!$A$9:$B$29,2,0)</f>
        <v>Czapla Ewelina</v>
      </c>
      <c r="C12" s="327">
        <f>VLOOKUP($A12,$T$3:$W$23,4,0)</f>
        <v>12</v>
      </c>
      <c r="D12" s="278">
        <f>IF(ISNA(VLOOKUP($A12,$U$3:$W$23,3,0)),30,VLOOKUP($A12,$U$3:$W$23,3,0))</f>
        <v>11</v>
      </c>
      <c r="E12" s="328">
        <f>IF(ISNA(VLOOKUP($A12,$V$3:$W$23,2,0)),30,VLOOKUP($A12,$V$3:$W$23,2,0))</f>
        <v>8</v>
      </c>
      <c r="F12" s="327">
        <f t="shared" si="1"/>
        <v>34</v>
      </c>
      <c r="G12" s="278">
        <f t="shared" si="2"/>
        <v>35</v>
      </c>
      <c r="H12" s="328">
        <f t="shared" si="3"/>
        <v>38</v>
      </c>
      <c r="I12" s="330">
        <f>SUM(F12:H12)</f>
        <v>107</v>
      </c>
      <c r="K12">
        <v>11511000645</v>
      </c>
      <c r="L12" t="str">
        <f>VLOOKUP($K12,'CLS-M'!$A$9:$B$29,2,0)</f>
        <v>Shevarutin Dmitriy</v>
      </c>
      <c r="M12" s="163">
        <f>VLOOKUP($K12,$Y$3:$AB$23,4,0)</f>
        <v>8</v>
      </c>
      <c r="N12" s="270">
        <f>IF(ISNA(VLOOKUP($K12,$Z$3:$AB$23,3,0)),30,VLOOKUP($K12,$Z$3:$AB$23,3,0))</f>
        <v>11</v>
      </c>
      <c r="O12" s="163">
        <f>IF(ISNA(VLOOKUP($K12,$AA$3:$AB$23,2,0)),30,VLOOKUP($K12,$AA$3:$AB$23,2,0))</f>
        <v>30</v>
      </c>
      <c r="P12" s="272">
        <f>SUM(M12:O12)</f>
        <v>49</v>
      </c>
      <c r="Q12" s="273">
        <f>VLOOKUP(M12,$AB$3:$AC$26,2,0)+IF(ISNA(VLOOKUP(O12,$AB$3:$AC$26,2,0)),30,VLOOKUP(O12,$AB$3:$AC$26,2,0))+IF(ISNA(VLOOKUP(N12,$AB$3:$AC$26,2,0)),30,VLOOKUP(N12,$AB$3:$AC$26,2,0))</f>
        <v>103</v>
      </c>
      <c r="R12" s="274">
        <f>VLOOKUP(M12,$AB$3:$AD$26,3,0)+IF(ISNA(VLOOKUP(O12,$AB$3:$AD$26,3,0)),30,VLOOKUP(O12,$AB$3:$AD$26,3,0))+IF(ISNA(VLOOKUP(N12,$AB$3:$AD$26,3,0)),30,VLOOKUP(N12,$AB$3:$AD$26,3,0))</f>
        <v>79</v>
      </c>
      <c r="S12" s="273"/>
      <c r="T12">
        <v>21461000985</v>
      </c>
      <c r="U12">
        <v>20671000895</v>
      </c>
      <c r="V12">
        <v>21461000999</v>
      </c>
      <c r="W12">
        <f t="shared" si="4"/>
        <v>10</v>
      </c>
      <c r="Y12">
        <v>11511303279</v>
      </c>
      <c r="Z12">
        <v>11891101885</v>
      </c>
      <c r="AA12">
        <v>11511202518</v>
      </c>
      <c r="AB12">
        <f t="shared" si="0"/>
        <v>10</v>
      </c>
      <c r="AC12">
        <v>36</v>
      </c>
      <c r="AD12">
        <v>22</v>
      </c>
    </row>
    <row r="13" spans="1:30" ht="15.75" thickBot="1" x14ac:dyDescent="0.3">
      <c r="A13" s="332">
        <v>20181102252</v>
      </c>
      <c r="B13" s="337" t="str">
        <f>VLOOKUP($A13,'CLS-W'!$A$9:$B$29,2,0)</f>
        <v>Stepanova Svetlana</v>
      </c>
      <c r="C13" s="332">
        <f>VLOOKUP($A13,$T$3:$W$23,4,0)</f>
        <v>13</v>
      </c>
      <c r="D13" s="333">
        <f>IF(ISNA(VLOOKUP($A13,$U$3:$W$23,3,0)),30,VLOOKUP($A13,$U$3:$W$23,3,0))</f>
        <v>15</v>
      </c>
      <c r="E13" s="334">
        <f>IF(ISNA(VLOOKUP($A13,$V$3:$W$23,2,0)),30,VLOOKUP($A13,$V$3:$W$23,2,0))</f>
        <v>5</v>
      </c>
      <c r="F13" s="332">
        <f t="shared" si="1"/>
        <v>33</v>
      </c>
      <c r="G13" s="333">
        <f t="shared" si="2"/>
        <v>31</v>
      </c>
      <c r="H13" s="334">
        <f t="shared" si="3"/>
        <v>43</v>
      </c>
      <c r="I13" s="331">
        <f>SUM(F13:H13)</f>
        <v>107</v>
      </c>
      <c r="K13">
        <v>11511202971</v>
      </c>
      <c r="L13" t="str">
        <f>VLOOKUP($K13,'CLS-M'!$A$9:$B$29,2,0)</f>
        <v>Puzanov Artyom</v>
      </c>
      <c r="M13" s="163">
        <f>VLOOKUP($K13,$Y$3:$AB$23,4,0)</f>
        <v>13</v>
      </c>
      <c r="N13" s="270">
        <f>IF(ISNA(VLOOKUP($K13,$Z$3:$AB$23,3,0)),30,VLOOKUP($K13,$Z$3:$AB$23,3,0))</f>
        <v>8</v>
      </c>
      <c r="O13" s="163">
        <f>IF(ISNA(VLOOKUP($K13,$AA$3:$AB$23,2,0)),30,VLOOKUP($K13,$AA$3:$AB$23,2,0))</f>
        <v>30</v>
      </c>
      <c r="P13" s="272">
        <f>SUM(M13:O13)</f>
        <v>51</v>
      </c>
      <c r="Q13" s="273">
        <f>VLOOKUP(M13,$AB$3:$AC$26,2,0)+IF(ISNA(VLOOKUP(O13,$AB$3:$AC$26,2,0)),30,VLOOKUP(O13,$AB$3:$AC$26,2,0))+IF(ISNA(VLOOKUP(N13,$AB$3:$AC$26,2,0)),30,VLOOKUP(N13,$AB$3:$AC$26,2,0))</f>
        <v>101</v>
      </c>
      <c r="R13" s="274">
        <f>VLOOKUP(M13,$AB$3:$AD$26,3,0)+IF(ISNA(VLOOKUP(O13,$AB$3:$AD$26,3,0)),30,VLOOKUP(O13,$AB$3:$AD$26,3,0))+IF(ISNA(VLOOKUP(N13,$AB$3:$AD$26,3,0)),30,VLOOKUP(N13,$AB$3:$AD$26,3,0))</f>
        <v>73</v>
      </c>
      <c r="S13" s="273"/>
      <c r="T13">
        <v>21511304033</v>
      </c>
      <c r="U13">
        <v>21461000983</v>
      </c>
      <c r="V13">
        <v>21511102207</v>
      </c>
      <c r="W13">
        <f t="shared" si="4"/>
        <v>11</v>
      </c>
      <c r="Y13">
        <v>11511303451</v>
      </c>
      <c r="Z13">
        <v>11511000645</v>
      </c>
      <c r="AA13">
        <v>10911000283</v>
      </c>
      <c r="AB13">
        <f t="shared" si="0"/>
        <v>11</v>
      </c>
      <c r="AC13">
        <v>35</v>
      </c>
      <c r="AD13">
        <v>18</v>
      </c>
    </row>
    <row r="14" spans="1:30" ht="15.75" thickBot="1" x14ac:dyDescent="0.3">
      <c r="A14" s="339"/>
      <c r="B14" s="271"/>
      <c r="C14" s="339"/>
      <c r="D14" s="339"/>
      <c r="E14" s="339"/>
      <c r="F14" s="339"/>
      <c r="G14" s="339"/>
      <c r="H14" s="339"/>
      <c r="I14" s="339"/>
      <c r="K14">
        <v>11511303279</v>
      </c>
      <c r="L14" t="str">
        <f>VLOOKUP($K14,'CLS-M'!$A$9:$B$29,2,0)</f>
        <v>Kozhanovskiy Yuriy</v>
      </c>
      <c r="M14" s="163">
        <f>VLOOKUP($K14,$Y$3:$AB$23,4,0)</f>
        <v>10</v>
      </c>
      <c r="N14" s="270">
        <f>IF(ISNA(VLOOKUP($K14,$Z$3:$AB$23,3,0)),30,VLOOKUP($K14,$Z$3:$AB$23,3,0))</f>
        <v>30</v>
      </c>
      <c r="O14" s="163">
        <f>IF(ISNA(VLOOKUP($K14,$AA$3:$AB$23,2,0)),30,VLOOKUP($K14,$AA$3:$AB$23,2,0))</f>
        <v>30</v>
      </c>
      <c r="P14" s="272">
        <f>SUM(M14:O14)</f>
        <v>70</v>
      </c>
      <c r="Q14" s="273">
        <f>VLOOKUP(M14,$AB$3:$AC$26,2,0)+IF(ISNA(VLOOKUP(O14,$AB$3:$AC$26,2,0)),30,VLOOKUP(O14,$AB$3:$AC$26,2,0))+IF(ISNA(VLOOKUP(N14,$AB$3:$AC$26,2,0)),30,VLOOKUP(N14,$AB$3:$AC$26,2,0))</f>
        <v>96</v>
      </c>
      <c r="R14" s="274">
        <f>VLOOKUP(M14,$AB$3:$AD$26,3,0)+IF(ISNA(VLOOKUP(O14,$AB$3:$AD$26,3,0)),30,VLOOKUP(O14,$AB$3:$AD$26,3,0))+IF(ISNA(VLOOKUP(N14,$AB$3:$AD$26,3,0)),30,VLOOKUP(N14,$AB$3:$AD$26,3,0))</f>
        <v>82</v>
      </c>
      <c r="S14" s="273"/>
      <c r="T14">
        <v>21461000983</v>
      </c>
      <c r="U14">
        <v>21891001092</v>
      </c>
      <c r="V14">
        <v>21511102204</v>
      </c>
      <c r="W14">
        <f t="shared" si="4"/>
        <v>12</v>
      </c>
      <c r="Y14">
        <v>10181000653</v>
      </c>
      <c r="Z14">
        <v>10911202641</v>
      </c>
      <c r="AA14">
        <v>10911000615</v>
      </c>
      <c r="AB14">
        <f t="shared" si="0"/>
        <v>12</v>
      </c>
      <c r="AC14">
        <v>34</v>
      </c>
      <c r="AD14">
        <v>15</v>
      </c>
    </row>
    <row r="15" spans="1:30" ht="15.75" thickBot="1" x14ac:dyDescent="0.3">
      <c r="A15" s="275" t="s">
        <v>7</v>
      </c>
      <c r="B15" s="338" t="s">
        <v>8</v>
      </c>
      <c r="C15" s="275" t="s">
        <v>189</v>
      </c>
      <c r="D15" s="276" t="s">
        <v>190</v>
      </c>
      <c r="E15" s="277" t="s">
        <v>191</v>
      </c>
      <c r="F15" s="275" t="s">
        <v>219</v>
      </c>
      <c r="G15" s="276" t="s">
        <v>220</v>
      </c>
      <c r="H15" s="277" t="s">
        <v>221</v>
      </c>
      <c r="I15" s="326" t="s">
        <v>222</v>
      </c>
      <c r="K15">
        <v>11511303451</v>
      </c>
      <c r="L15" t="str">
        <f>VLOOKUP($K15,'CLS-M'!$A$9:$B$29,2,0)</f>
        <v>Chelushkin Andrey</v>
      </c>
      <c r="M15" s="163">
        <f>VLOOKUP($K15,$Y$3:$AB$23,4,0)</f>
        <v>11</v>
      </c>
      <c r="N15" s="270">
        <f>IF(ISNA(VLOOKUP($K15,$Z$3:$AB$23,3,0)),30,VLOOKUP($K15,$Z$3:$AB$23,3,0))</f>
        <v>18</v>
      </c>
      <c r="O15" s="163">
        <f>IF(ISNA(VLOOKUP($K15,$AA$3:$AB$23,2,0)),30,VLOOKUP($K15,$AA$3:$AB$23,2,0))</f>
        <v>30</v>
      </c>
      <c r="P15" s="272">
        <f>SUM(M15:O15)</f>
        <v>59</v>
      </c>
      <c r="Q15" s="273">
        <f>VLOOKUP(M15,$AB$3:$AC$26,2,0)+IF(ISNA(VLOOKUP(O15,$AB$3:$AC$26,2,0)),30,VLOOKUP(O15,$AB$3:$AC$26,2,0))+IF(ISNA(VLOOKUP(N15,$AB$3:$AC$26,2,0)),30,VLOOKUP(N15,$AB$3:$AC$26,2,0))</f>
        <v>93</v>
      </c>
      <c r="R15" s="274">
        <f>VLOOKUP(M15,$AB$3:$AD$26,3,0)+IF(ISNA(VLOOKUP(O15,$AB$3:$AD$26,3,0)),30,VLOOKUP(O15,$AB$3:$AD$26,3,0))+IF(ISNA(VLOOKUP(N15,$AB$3:$AD$26,3,0)),30,VLOOKUP(N15,$AB$3:$AD$26,3,0))</f>
        <v>51</v>
      </c>
      <c r="S15" s="273"/>
      <c r="T15">
        <v>20181102252</v>
      </c>
      <c r="U15">
        <v>20911000953</v>
      </c>
      <c r="V15">
        <v>21511101833</v>
      </c>
      <c r="W15">
        <f t="shared" si="4"/>
        <v>13</v>
      </c>
      <c r="Y15">
        <v>11511202971</v>
      </c>
      <c r="Z15">
        <v>10671101529</v>
      </c>
      <c r="AA15">
        <v>11511000620</v>
      </c>
      <c r="AB15">
        <f t="shared" si="0"/>
        <v>13</v>
      </c>
      <c r="AC15">
        <v>33</v>
      </c>
      <c r="AD15">
        <v>12</v>
      </c>
    </row>
    <row r="16" spans="1:30" x14ac:dyDescent="0.25">
      <c r="A16" s="327">
        <v>10671000417</v>
      </c>
      <c r="B16" s="274" t="str">
        <f>VLOOKUP($A16,'CLS-M'!$A$9:$B$29,2,0)</f>
        <v>Lebois Romain</v>
      </c>
      <c r="C16" s="327">
        <f>VLOOKUP($A16,$Y$3:$AB$23,4,0)</f>
        <v>3</v>
      </c>
      <c r="D16" s="278">
        <f>IF(ISNA(VLOOKUP($A16,$Z$3:$AB$23,3,0)),30,VLOOKUP($A16,$Z$3:$AB$23,3,0))</f>
        <v>4</v>
      </c>
      <c r="E16" s="328">
        <f>IF(ISNA(VLOOKUP($A16,$AA$3:$AB$23,2,0)),30,VLOOKUP($A16,$AA$3:$AB$23,2,0))</f>
        <v>1</v>
      </c>
      <c r="F16" s="327">
        <f>VLOOKUP(C16,$AB$3:$AC$26,2,0)</f>
        <v>46</v>
      </c>
      <c r="G16" s="278">
        <f>+IF(ISNA(VLOOKUP(D16,$AB$3:$AC$26,2,0)),30,VLOOKUP(D16,$AB$3:$AC$26,2,0))</f>
        <v>44</v>
      </c>
      <c r="H16" s="328">
        <f>IF(ISNA(VLOOKUP(E16,$AB$3:$AD$26,2,0)),30,VLOOKUP(E16,$AB$3:$AD$26,2,0))</f>
        <v>50</v>
      </c>
      <c r="I16" s="329">
        <f>SUM(F16:H16)</f>
        <v>140</v>
      </c>
      <c r="K16">
        <v>10671101529</v>
      </c>
      <c r="L16" t="str">
        <f>VLOOKUP($K16,'CLS-M'!$A$9:$B$29,2,0)</f>
        <v>Ménard Nathan</v>
      </c>
      <c r="M16" s="163">
        <f>VLOOKUP($K16,$Y$3:$AB$23,4,0)</f>
        <v>15</v>
      </c>
      <c r="N16" s="270">
        <f>IF(ISNA(VLOOKUP($K16,$Z$3:$AB$23,3,0)),30,VLOOKUP($K16,$Z$3:$AB$23,3,0))</f>
        <v>13</v>
      </c>
      <c r="O16" s="163">
        <f>IF(ISNA(VLOOKUP($K16,$AA$3:$AB$23,2,0)),30,VLOOKUP($K16,$AA$3:$AB$23,2,0))</f>
        <v>18</v>
      </c>
      <c r="P16" s="272">
        <f>SUM(M16:O16)</f>
        <v>46</v>
      </c>
      <c r="Q16" s="273">
        <f>VLOOKUP(M16,$AB$3:$AC$26,2,0)+IF(ISNA(VLOOKUP(O16,$AB$3:$AC$26,2,0)),30,VLOOKUP(O16,$AB$3:$AC$26,2,0))+IF(ISNA(VLOOKUP(N16,$AB$3:$AC$26,2,0)),30,VLOOKUP(N16,$AB$3:$AC$26,2,0))</f>
        <v>92</v>
      </c>
      <c r="R16" s="274">
        <f>VLOOKUP(M16,$AB$3:$AD$26,3,0)+IF(ISNA(VLOOKUP(O16,$AB$3:$AD$26,3,0)),30,VLOOKUP(O16,$AB$3:$AD$26,3,0))+IF(ISNA(VLOOKUP(N16,$AB$3:$AD$26,3,0)),30,VLOOKUP(N16,$AB$3:$AD$26,3,0))</f>
        <v>22</v>
      </c>
      <c r="S16" s="273"/>
      <c r="T16">
        <v>20911000942</v>
      </c>
      <c r="U16">
        <v>21891303718</v>
      </c>
      <c r="V16">
        <v>21511404992</v>
      </c>
      <c r="W16">
        <f t="shared" si="4"/>
        <v>14</v>
      </c>
      <c r="Y16">
        <v>10911000230</v>
      </c>
      <c r="Z16">
        <v>10181000653</v>
      </c>
      <c r="AA16">
        <v>11511102202</v>
      </c>
      <c r="AB16">
        <f t="shared" si="0"/>
        <v>14</v>
      </c>
      <c r="AC16">
        <v>32</v>
      </c>
      <c r="AD16">
        <v>9</v>
      </c>
    </row>
    <row r="17" spans="1:30" x14ac:dyDescent="0.25">
      <c r="A17" s="327">
        <v>10671000150</v>
      </c>
      <c r="B17" s="274" t="str">
        <f>VLOOKUP($A17,'CLS-M'!$A$9:$B$29,2,0)</f>
        <v>Claris Alexandre</v>
      </c>
      <c r="C17" s="327">
        <f t="shared" ref="C17:C26" si="5">VLOOKUP($A17,$Y$3:$AB$23,4,0)</f>
        <v>2</v>
      </c>
      <c r="D17" s="278">
        <f t="shared" ref="D17:D26" si="6">IF(ISNA(VLOOKUP($A17,$Z$3:$AB$23,3,0)),30,VLOOKUP($A17,$Z$3:$AB$23,3,0))</f>
        <v>3</v>
      </c>
      <c r="E17" s="328">
        <f t="shared" ref="E17:E26" si="7">IF(ISNA(VLOOKUP($A17,$AA$3:$AB$23,2,0)),30,VLOOKUP($A17,$AA$3:$AB$23,2,0))</f>
        <v>7</v>
      </c>
      <c r="F17" s="327">
        <f t="shared" ref="F17:F26" si="8">VLOOKUP(C17,$AB$3:$AC$26,2,0)</f>
        <v>48</v>
      </c>
      <c r="G17" s="278">
        <f t="shared" ref="G17:G26" si="9">+IF(ISNA(VLOOKUP(D17,$AB$3:$AC$26,2,0)),30,VLOOKUP(D17,$AB$3:$AC$26,2,0))</f>
        <v>46</v>
      </c>
      <c r="H17" s="328">
        <f t="shared" ref="H17:H26" si="10">IF(ISNA(VLOOKUP(E17,$AB$3:$AD$26,2,0)),30,VLOOKUP(E17,$AB$3:$AD$26,2,0))</f>
        <v>40</v>
      </c>
      <c r="I17" s="330">
        <f>SUM(F17:H17)</f>
        <v>134</v>
      </c>
      <c r="K17">
        <v>11891101885</v>
      </c>
      <c r="L17" t="str">
        <f>VLOOKUP($K17,'CLS-M'!$A$9:$B$29,2,0)</f>
        <v>Repin Vladislav</v>
      </c>
      <c r="M17" s="163">
        <f>VLOOKUP($K17,$Y$3:$AB$23,4,0)</f>
        <v>20</v>
      </c>
      <c r="N17" s="270">
        <f>IF(ISNA(VLOOKUP($K17,$Z$3:$AB$23,3,0)),30,VLOOKUP($K17,$Z$3:$AB$23,3,0))</f>
        <v>10</v>
      </c>
      <c r="O17" s="163">
        <f>IF(ISNA(VLOOKUP($K17,$AA$3:$AB$23,2,0)),30,VLOOKUP($K17,$AA$3:$AB$23,2,0))</f>
        <v>30</v>
      </c>
      <c r="P17" s="272">
        <f>SUM(M17:O17)</f>
        <v>60</v>
      </c>
      <c r="Q17" s="273">
        <f>VLOOKUP(M17,$AB$3:$AC$26,2,0)+IF(ISNA(VLOOKUP(O17,$AB$3:$AC$26,2,0)),30,VLOOKUP(O17,$AB$3:$AC$26,2,0))+IF(ISNA(VLOOKUP(N17,$AB$3:$AC$26,2,0)),30,VLOOKUP(N17,$AB$3:$AC$26,2,0))</f>
        <v>92</v>
      </c>
      <c r="R17" s="274">
        <f>VLOOKUP(M17,$AB$3:$AD$26,3,0)+IF(ISNA(VLOOKUP(O17,$AB$3:$AD$26,3,0)),30,VLOOKUP(O17,$AB$3:$AD$26,3,0))+IF(ISNA(VLOOKUP(N17,$AB$3:$AD$26,3,0)),30,VLOOKUP(N17,$AB$3:$AD$26,3,0))</f>
        <v>53</v>
      </c>
      <c r="S17" s="273"/>
      <c r="T17">
        <v>21511404992</v>
      </c>
      <c r="U17">
        <v>20181102252</v>
      </c>
      <c r="V17">
        <v>21511101895</v>
      </c>
      <c r="W17">
        <f t="shared" si="4"/>
        <v>15</v>
      </c>
      <c r="Y17">
        <v>10671101529</v>
      </c>
      <c r="Z17">
        <v>10191000176</v>
      </c>
      <c r="AA17">
        <v>11511102194</v>
      </c>
      <c r="AB17">
        <f t="shared" si="0"/>
        <v>15</v>
      </c>
      <c r="AC17">
        <v>31</v>
      </c>
      <c r="AD17">
        <v>7</v>
      </c>
    </row>
    <row r="18" spans="1:30" x14ac:dyDescent="0.25">
      <c r="A18" s="327">
        <v>11511102195</v>
      </c>
      <c r="B18" s="274" t="str">
        <f>VLOOKUP($A18,'CLS-M'!$A$9:$B$29,2,0)</f>
        <v>Timchenko Alexandr</v>
      </c>
      <c r="C18" s="327">
        <f t="shared" si="5"/>
        <v>5</v>
      </c>
      <c r="D18" s="278">
        <f t="shared" si="6"/>
        <v>2</v>
      </c>
      <c r="E18" s="328">
        <f t="shared" si="7"/>
        <v>5</v>
      </c>
      <c r="F18" s="327">
        <f t="shared" si="8"/>
        <v>43</v>
      </c>
      <c r="G18" s="278">
        <f t="shared" si="9"/>
        <v>48</v>
      </c>
      <c r="H18" s="328">
        <f t="shared" si="10"/>
        <v>43</v>
      </c>
      <c r="I18" s="330">
        <f>SUM(F18:H18)</f>
        <v>134</v>
      </c>
      <c r="K18">
        <v>10181000653</v>
      </c>
      <c r="L18" t="str">
        <f>VLOOKUP($K18,'CLS-M'!$A$9:$B$29,2,0)</f>
        <v>Shulhan Alexander</v>
      </c>
      <c r="M18" s="163">
        <f>VLOOKUP($K18,$Y$3:$AB$23,4,0)</f>
        <v>12</v>
      </c>
      <c r="N18" s="270">
        <f>IF(ISNA(VLOOKUP($K18,$Z$3:$AB$23,3,0)),30,VLOOKUP($K18,$Z$3:$AB$23,3,0))</f>
        <v>14</v>
      </c>
      <c r="O18" s="163">
        <f>IF(ISNA(VLOOKUP($K18,$AA$3:$AB$23,2,0)),30,VLOOKUP($K18,$AA$3:$AB$23,2,0))</f>
        <v>21</v>
      </c>
      <c r="P18" s="272">
        <f>SUM(M18:O18)</f>
        <v>47</v>
      </c>
      <c r="Q18" s="273">
        <f>VLOOKUP(M18,$AB$3:$AC$26,2,0)+IF(ISNA(VLOOKUP(O18,$AB$3:$AC$26,2,0)),30,VLOOKUP(O18,$AB$3:$AC$26,2,0))+IF(ISNA(VLOOKUP(N18,$AB$3:$AC$26,2,0)),30,VLOOKUP(N18,$AB$3:$AC$26,2,0))</f>
        <v>91</v>
      </c>
      <c r="R18" s="274">
        <f>VLOOKUP(M18,$AB$3:$AD$26,3,0)+IF(ISNA(VLOOKUP(O18,$AB$3:$AD$26,3,0)),30,VLOOKUP(O18,$AB$3:$AD$26,3,0))+IF(ISNA(VLOOKUP(N18,$AB$3:$AD$26,3,0)),30,VLOOKUP(N18,$AB$3:$AD$26,3,0))</f>
        <v>24</v>
      </c>
      <c r="S18" s="273"/>
      <c r="T18">
        <v>21511303716</v>
      </c>
      <c r="U18">
        <v>20911000942</v>
      </c>
      <c r="V18">
        <v>21891001087</v>
      </c>
      <c r="W18">
        <f t="shared" si="4"/>
        <v>16</v>
      </c>
      <c r="Y18">
        <v>10181303697</v>
      </c>
      <c r="Z18">
        <v>11511000478</v>
      </c>
      <c r="AA18">
        <v>10181303697</v>
      </c>
      <c r="AB18">
        <f t="shared" si="0"/>
        <v>16</v>
      </c>
      <c r="AC18">
        <v>30</v>
      </c>
      <c r="AD18">
        <v>5</v>
      </c>
    </row>
    <row r="19" spans="1:30" x14ac:dyDescent="0.25">
      <c r="A19" s="327">
        <v>11511102194</v>
      </c>
      <c r="B19" s="274" t="str">
        <f>VLOOKUP($A19,'CLS-M'!$A$9:$B$29,2,0)</f>
        <v>Timchenko Sergey</v>
      </c>
      <c r="C19" s="327">
        <f t="shared" si="5"/>
        <v>1</v>
      </c>
      <c r="D19" s="278">
        <f t="shared" si="6"/>
        <v>1</v>
      </c>
      <c r="E19" s="328">
        <f t="shared" si="7"/>
        <v>15</v>
      </c>
      <c r="F19" s="327">
        <f t="shared" si="8"/>
        <v>50</v>
      </c>
      <c r="G19" s="278">
        <f t="shared" si="9"/>
        <v>50</v>
      </c>
      <c r="H19" s="328">
        <f t="shared" si="10"/>
        <v>31</v>
      </c>
      <c r="I19" s="330">
        <f>SUM(F19:H19)</f>
        <v>131</v>
      </c>
      <c r="K19">
        <v>10181303697</v>
      </c>
      <c r="L19" t="str">
        <f>VLOOKUP($K19,'CLS-M'!$A$9:$B$29,2,0)</f>
        <v>Shedov Sasha</v>
      </c>
      <c r="M19" s="163">
        <f>VLOOKUP($K19,$Y$3:$AB$23,4,0)</f>
        <v>16</v>
      </c>
      <c r="N19" s="270">
        <f>IF(ISNA(VLOOKUP($K19,$Z$3:$AB$23,3,0)),30,VLOOKUP($K19,$Z$3:$AB$23,3,0))</f>
        <v>30</v>
      </c>
      <c r="O19" s="163">
        <f>IF(ISNA(VLOOKUP($K19,$AA$3:$AB$23,2,0)),30,VLOOKUP($K19,$AA$3:$AB$23,2,0))</f>
        <v>16</v>
      </c>
      <c r="P19" s="272">
        <f>SUM(M19:O19)</f>
        <v>62</v>
      </c>
      <c r="Q19" s="273">
        <f>VLOOKUP(M19,$AB$3:$AC$26,2,0)+IF(ISNA(VLOOKUP(O19,$AB$3:$AC$26,2,0)),30,VLOOKUP(O19,$AB$3:$AC$26,2,0))+IF(ISNA(VLOOKUP(N19,$AB$3:$AC$26,2,0)),30,VLOOKUP(N19,$AB$3:$AC$26,2,0))</f>
        <v>90</v>
      </c>
      <c r="R19" s="274">
        <f>VLOOKUP(M19,$AB$3:$AD$26,3,0)+IF(ISNA(VLOOKUP(O19,$AB$3:$AD$26,3,0)),30,VLOOKUP(O19,$AB$3:$AD$26,3,0))+IF(ISNA(VLOOKUP(N19,$AB$3:$AD$26,3,0)),30,VLOOKUP(N19,$AB$3:$AD$26,3,0))</f>
        <v>40</v>
      </c>
      <c r="S19" s="273"/>
      <c r="T19">
        <v>21891303718</v>
      </c>
      <c r="U19">
        <v>21511303716</v>
      </c>
      <c r="V19">
        <v>21511102209</v>
      </c>
      <c r="W19">
        <f t="shared" si="4"/>
        <v>17</v>
      </c>
      <c r="Y19">
        <v>11511303588</v>
      </c>
      <c r="Z19">
        <v>10671000277</v>
      </c>
      <c r="AA19">
        <v>11511101784</v>
      </c>
      <c r="AB19">
        <f t="shared" si="0"/>
        <v>17</v>
      </c>
      <c r="AC19">
        <v>29</v>
      </c>
      <c r="AD19">
        <v>4</v>
      </c>
    </row>
    <row r="20" spans="1:30" x14ac:dyDescent="0.25">
      <c r="A20" s="327">
        <v>11461000679</v>
      </c>
      <c r="B20" s="274" t="str">
        <f>VLOOKUP($A20,'CLS-M'!$A$9:$B$29,2,0)</f>
        <v>Sulinowski Michał</v>
      </c>
      <c r="C20" s="327">
        <f t="shared" si="5"/>
        <v>4</v>
      </c>
      <c r="D20" s="278">
        <f t="shared" si="6"/>
        <v>6</v>
      </c>
      <c r="E20" s="328">
        <f t="shared" si="7"/>
        <v>6</v>
      </c>
      <c r="F20" s="327">
        <f t="shared" si="8"/>
        <v>44</v>
      </c>
      <c r="G20" s="278">
        <f t="shared" si="9"/>
        <v>41</v>
      </c>
      <c r="H20" s="328">
        <f t="shared" si="10"/>
        <v>41</v>
      </c>
      <c r="I20" s="330">
        <f>SUM(F20:H20)</f>
        <v>126</v>
      </c>
      <c r="K20">
        <v>11511303588</v>
      </c>
      <c r="L20" t="str">
        <f>VLOOKUP($K20,'CLS-M'!$A$9:$B$29,2,0)</f>
        <v>Cherlanov Artyom</v>
      </c>
      <c r="M20" s="163">
        <f>VLOOKUP($K20,$Y$3:$AB$23,4,0)</f>
        <v>17</v>
      </c>
      <c r="N20" s="270">
        <f>IF(ISNA(VLOOKUP($K20,$Z$3:$AB$23,3,0)),30,VLOOKUP($K20,$Z$3:$AB$23,3,0))</f>
        <v>30</v>
      </c>
      <c r="O20" s="163">
        <f>IF(ISNA(VLOOKUP($K20,$AA$3:$AB$23,2,0)),30,VLOOKUP($K20,$AA$3:$AB$23,2,0))</f>
        <v>30</v>
      </c>
      <c r="P20" s="272">
        <f>SUM(M20:O20)</f>
        <v>77</v>
      </c>
      <c r="Q20" s="273">
        <f>VLOOKUP(M20,$AB$3:$AC$26,2,0)+IF(ISNA(VLOOKUP(O20,$AB$3:$AC$26,2,0)),30,VLOOKUP(O20,$AB$3:$AC$26,2,0))+IF(ISNA(VLOOKUP(N20,$AB$3:$AC$26,2,0)),30,VLOOKUP(N20,$AB$3:$AC$26,2,0))</f>
        <v>89</v>
      </c>
      <c r="R20" s="274">
        <f>VLOOKUP(M20,$AB$3:$AD$26,3,0)+IF(ISNA(VLOOKUP(O20,$AB$3:$AD$26,3,0)),30,VLOOKUP(O20,$AB$3:$AD$26,3,0))+IF(ISNA(VLOOKUP(N20,$AB$3:$AD$26,3,0)),30,VLOOKUP(N20,$AB$3:$AD$26,3,0))</f>
        <v>64</v>
      </c>
      <c r="S20" s="273"/>
      <c r="T20">
        <v>21511202555</v>
      </c>
      <c r="U20">
        <v>21511202555</v>
      </c>
      <c r="V20">
        <v>21511303716</v>
      </c>
      <c r="W20">
        <f t="shared" si="4"/>
        <v>18</v>
      </c>
      <c r="Y20">
        <v>10671000277</v>
      </c>
      <c r="Z20">
        <v>11511303451</v>
      </c>
      <c r="AA20">
        <v>10671101529</v>
      </c>
      <c r="AB20">
        <f t="shared" si="0"/>
        <v>18</v>
      </c>
      <c r="AC20">
        <v>28</v>
      </c>
      <c r="AD20">
        <v>3</v>
      </c>
    </row>
    <row r="21" spans="1:30" x14ac:dyDescent="0.25">
      <c r="A21" s="327">
        <v>11511000725</v>
      </c>
      <c r="B21" s="274" t="str">
        <f>VLOOKUP($A21,'CLS-M'!$A$9:$B$29,2,0)</f>
        <v>Tsokolov Aleksey</v>
      </c>
      <c r="C21" s="327">
        <f t="shared" si="5"/>
        <v>6</v>
      </c>
      <c r="D21" s="278">
        <f t="shared" si="6"/>
        <v>7</v>
      </c>
      <c r="E21" s="328">
        <f t="shared" si="7"/>
        <v>8</v>
      </c>
      <c r="F21" s="327">
        <f t="shared" si="8"/>
        <v>41</v>
      </c>
      <c r="G21" s="278">
        <f t="shared" si="9"/>
        <v>40</v>
      </c>
      <c r="H21" s="328">
        <f t="shared" si="10"/>
        <v>38</v>
      </c>
      <c r="I21" s="330">
        <f>SUM(F21:H21)</f>
        <v>119</v>
      </c>
      <c r="K21">
        <v>11511000478</v>
      </c>
      <c r="L21" t="str">
        <f>VLOOKUP($K21,'CLS-M'!$A$9:$B$29,2,0)</f>
        <v>Meleshkevich Viktor</v>
      </c>
      <c r="M21" s="163">
        <f>VLOOKUP($K21,$Y$3:$AB$23,4,0)</f>
        <v>19</v>
      </c>
      <c r="N21" s="270">
        <f>IF(ISNA(VLOOKUP($K21,$Z$3:$AB$23,3,0)),30,VLOOKUP($K21,$Z$3:$AB$23,3,0))</f>
        <v>16</v>
      </c>
      <c r="O21" s="163">
        <f>IF(ISNA(VLOOKUP($K21,$AA$3:$AB$23,2,0)),30,VLOOKUP($K21,$AA$3:$AB$23,2,0))</f>
        <v>30</v>
      </c>
      <c r="P21" s="272">
        <f>SUM(M21:O21)</f>
        <v>65</v>
      </c>
      <c r="Q21" s="273">
        <f>VLOOKUP(M21,$AB$3:$AC$26,2,0)+IF(ISNA(VLOOKUP(O21,$AB$3:$AC$26,2,0)),30,VLOOKUP(O21,$AB$3:$AC$26,2,0))+IF(ISNA(VLOOKUP(N21,$AB$3:$AC$26,2,0)),30,VLOOKUP(N21,$AB$3:$AC$26,2,0))</f>
        <v>87</v>
      </c>
      <c r="R21" s="274">
        <f>VLOOKUP(M21,$AB$3:$AD$26,3,0)+IF(ISNA(VLOOKUP(O21,$AB$3:$AD$26,3,0)),30,VLOOKUP(O21,$AB$3:$AD$26,3,0))+IF(ISNA(VLOOKUP(N21,$AB$3:$AD$26,3,0)),30,VLOOKUP(N21,$AB$3:$AD$26,3,0))</f>
        <v>37</v>
      </c>
      <c r="S21" s="273"/>
      <c r="T21">
        <v>21511404964</v>
      </c>
      <c r="U21" t="s">
        <v>25</v>
      </c>
      <c r="V21">
        <v>21891303718</v>
      </c>
      <c r="W21">
        <f t="shared" si="4"/>
        <v>19</v>
      </c>
      <c r="Y21">
        <v>11511000478</v>
      </c>
      <c r="Z21">
        <v>11511303486</v>
      </c>
      <c r="AA21">
        <v>10671000277</v>
      </c>
      <c r="AB21">
        <f t="shared" si="0"/>
        <v>19</v>
      </c>
      <c r="AC21">
        <v>27</v>
      </c>
      <c r="AD21">
        <v>2</v>
      </c>
    </row>
    <row r="22" spans="1:30" ht="15.75" thickBot="1" x14ac:dyDescent="0.3">
      <c r="A22" s="327">
        <v>10911000283</v>
      </c>
      <c r="B22" s="274" t="str">
        <f>VLOOKUP($A22,'CLS-M'!$A$9:$B$29,2,0)</f>
        <v>Guslandi Lorenzo</v>
      </c>
      <c r="C22" s="327">
        <f t="shared" si="5"/>
        <v>7</v>
      </c>
      <c r="D22" s="278">
        <f t="shared" si="6"/>
        <v>5</v>
      </c>
      <c r="E22" s="328">
        <f t="shared" si="7"/>
        <v>11</v>
      </c>
      <c r="F22" s="327">
        <f t="shared" si="8"/>
        <v>40</v>
      </c>
      <c r="G22" s="278">
        <f t="shared" si="9"/>
        <v>43</v>
      </c>
      <c r="H22" s="328">
        <f t="shared" si="10"/>
        <v>35</v>
      </c>
      <c r="I22" s="330">
        <f>SUM(F22:H22)</f>
        <v>118</v>
      </c>
      <c r="K22">
        <v>10671000277</v>
      </c>
      <c r="L22" t="str">
        <f>VLOOKUP($K22,'CLS-M'!$A$9:$B$29,2,0)</f>
        <v>Guillou Hervé</v>
      </c>
      <c r="M22" s="163">
        <f>VLOOKUP($K22,$Y$3:$AB$23,4,0)</f>
        <v>18</v>
      </c>
      <c r="N22" s="270">
        <f>IF(ISNA(VLOOKUP($K22,$Z$3:$AB$23,3,0)),30,VLOOKUP($K22,$Z$3:$AB$23,3,0))</f>
        <v>17</v>
      </c>
      <c r="O22" s="163">
        <f>IF(ISNA(VLOOKUP($K22,$AA$3:$AB$23,2,0)),30,VLOOKUP($K22,$AA$3:$AB$23,2,0))</f>
        <v>19</v>
      </c>
      <c r="P22" s="272">
        <f>SUM(M22:O22)</f>
        <v>54</v>
      </c>
      <c r="Q22" s="273">
        <f>VLOOKUP(M22,$AB$3:$AC$26,2,0)+IF(ISNA(VLOOKUP(O22,$AB$3:$AC$26,2,0)),30,VLOOKUP(O22,$AB$3:$AC$26,2,0))+IF(ISNA(VLOOKUP(N22,$AB$3:$AC$26,2,0)),30,VLOOKUP(N22,$AB$3:$AC$26,2,0))</f>
        <v>84</v>
      </c>
      <c r="R22" s="274">
        <f>VLOOKUP(M22,$AB$3:$AD$26,3,0)+IF(ISNA(VLOOKUP(O22,$AB$3:$AD$26,3,0)),30,VLOOKUP(O22,$AB$3:$AD$26,3,0))+IF(ISNA(VLOOKUP(N22,$AB$3:$AD$26,3,0)),30,VLOOKUP(N22,$AB$3:$AD$26,3,0))</f>
        <v>9</v>
      </c>
      <c r="S22" s="273"/>
      <c r="T22">
        <v>21511102208</v>
      </c>
      <c r="U22">
        <v>21511304017</v>
      </c>
      <c r="V22">
        <v>21511304033</v>
      </c>
      <c r="W22">
        <f t="shared" si="4"/>
        <v>20</v>
      </c>
      <c r="Y22">
        <v>11891101885</v>
      </c>
      <c r="Z22">
        <v>10711101937</v>
      </c>
      <c r="AA22">
        <v>10181102217</v>
      </c>
      <c r="AB22">
        <f t="shared" si="0"/>
        <v>20</v>
      </c>
      <c r="AC22">
        <v>26</v>
      </c>
      <c r="AD22">
        <v>1</v>
      </c>
    </row>
    <row r="23" spans="1:30" x14ac:dyDescent="0.25">
      <c r="A23" s="327">
        <v>10911202641</v>
      </c>
      <c r="B23" s="274" t="str">
        <f>VLOOKUP($A23,'CLS-M'!$A$9:$B$29,2,0)</f>
        <v>Rosato Roberto</v>
      </c>
      <c r="C23" s="327">
        <f t="shared" si="5"/>
        <v>9</v>
      </c>
      <c r="D23" s="278">
        <f t="shared" si="6"/>
        <v>12</v>
      </c>
      <c r="E23" s="328">
        <f t="shared" si="7"/>
        <v>4</v>
      </c>
      <c r="F23" s="327">
        <f t="shared" si="8"/>
        <v>37</v>
      </c>
      <c r="G23" s="278">
        <f t="shared" si="9"/>
        <v>34</v>
      </c>
      <c r="H23" s="328">
        <f t="shared" si="10"/>
        <v>44</v>
      </c>
      <c r="I23" s="330">
        <f>SUM(F23:H23)</f>
        <v>115</v>
      </c>
      <c r="P23" s="271"/>
      <c r="Q23" s="271"/>
      <c r="R23" s="271"/>
      <c r="S23" s="273"/>
      <c r="T23">
        <v>21511303719</v>
      </c>
      <c r="U23">
        <v>21511304033</v>
      </c>
      <c r="V23">
        <v>21511202555</v>
      </c>
      <c r="W23">
        <f t="shared" si="4"/>
        <v>21</v>
      </c>
      <c r="Z23">
        <v>10181102217</v>
      </c>
      <c r="AA23">
        <v>10181000653</v>
      </c>
      <c r="AB23">
        <f t="shared" si="0"/>
        <v>21</v>
      </c>
      <c r="AC23">
        <v>25</v>
      </c>
    </row>
    <row r="24" spans="1:30" x14ac:dyDescent="0.25">
      <c r="A24" s="327">
        <v>10911000230</v>
      </c>
      <c r="B24" s="274" t="str">
        <f>VLOOKUP($A24,'CLS-M'!$A$9:$B$29,2,0)</f>
        <v>Ferrari Tiziano</v>
      </c>
      <c r="C24" s="327">
        <f t="shared" si="5"/>
        <v>14</v>
      </c>
      <c r="D24" s="278">
        <f t="shared" si="6"/>
        <v>9</v>
      </c>
      <c r="E24" s="328">
        <f t="shared" si="7"/>
        <v>3</v>
      </c>
      <c r="F24" s="327">
        <f t="shared" si="8"/>
        <v>32</v>
      </c>
      <c r="G24" s="278">
        <f t="shared" si="9"/>
        <v>37</v>
      </c>
      <c r="H24" s="328">
        <f t="shared" si="10"/>
        <v>46</v>
      </c>
      <c r="I24" s="330">
        <f>SUM(F24:H24)</f>
        <v>115</v>
      </c>
      <c r="U24" t="s">
        <v>25</v>
      </c>
      <c r="Z24">
        <v>11891303750</v>
      </c>
      <c r="AA24">
        <v>11891101885</v>
      </c>
      <c r="AB24">
        <f t="shared" si="0"/>
        <v>22</v>
      </c>
      <c r="AC24">
        <v>24</v>
      </c>
    </row>
    <row r="25" spans="1:30" x14ac:dyDescent="0.25">
      <c r="A25" s="327">
        <v>11511000645</v>
      </c>
      <c r="B25" s="274" t="str">
        <f>VLOOKUP($A25,'CLS-M'!$A$9:$B$29,2,0)</f>
        <v>Shevarutin Dmitriy</v>
      </c>
      <c r="C25" s="327">
        <f t="shared" si="5"/>
        <v>8</v>
      </c>
      <c r="D25" s="278">
        <f t="shared" si="6"/>
        <v>11</v>
      </c>
      <c r="E25" s="328">
        <f t="shared" si="7"/>
        <v>30</v>
      </c>
      <c r="F25" s="327">
        <f t="shared" si="8"/>
        <v>38</v>
      </c>
      <c r="G25" s="278">
        <f t="shared" si="9"/>
        <v>35</v>
      </c>
      <c r="H25" s="328">
        <f t="shared" si="10"/>
        <v>30</v>
      </c>
      <c r="I25" s="330">
        <f>SUM(F25:H25)</f>
        <v>103</v>
      </c>
      <c r="U25">
        <v>21511304031</v>
      </c>
      <c r="Z25">
        <v>11511102197</v>
      </c>
      <c r="AA25">
        <v>11511303588</v>
      </c>
      <c r="AB25">
        <f t="shared" si="0"/>
        <v>23</v>
      </c>
      <c r="AC25">
        <v>23</v>
      </c>
    </row>
    <row r="26" spans="1:30" ht="15.75" thickBot="1" x14ac:dyDescent="0.3">
      <c r="A26" s="332">
        <v>11511202971</v>
      </c>
      <c r="B26" s="337" t="str">
        <f>VLOOKUP($A26,'CLS-M'!$A$9:$B$29,2,0)</f>
        <v>Puzanov Artyom</v>
      </c>
      <c r="C26" s="332">
        <f t="shared" si="5"/>
        <v>13</v>
      </c>
      <c r="D26" s="333">
        <f t="shared" si="6"/>
        <v>8</v>
      </c>
      <c r="E26" s="334">
        <f t="shared" si="7"/>
        <v>30</v>
      </c>
      <c r="F26" s="332">
        <f t="shared" si="8"/>
        <v>33</v>
      </c>
      <c r="G26" s="333">
        <f t="shared" si="9"/>
        <v>38</v>
      </c>
      <c r="H26" s="334">
        <f t="shared" si="10"/>
        <v>30</v>
      </c>
      <c r="I26" s="331">
        <f>SUM(F26:H26)</f>
        <v>101</v>
      </c>
      <c r="U26">
        <v>21511404964</v>
      </c>
      <c r="Z26">
        <v>11511303279</v>
      </c>
      <c r="AA26">
        <v>11511303960</v>
      </c>
      <c r="AB26">
        <v>100</v>
      </c>
      <c r="AC26">
        <v>0</v>
      </c>
      <c r="AD26">
        <v>0</v>
      </c>
    </row>
    <row r="27" spans="1:30" x14ac:dyDescent="0.25">
      <c r="Z27">
        <v>11511404912</v>
      </c>
    </row>
    <row r="28" spans="1:30" ht="19.5" thickBot="1" x14ac:dyDescent="0.35">
      <c r="A28" s="370" t="s">
        <v>240</v>
      </c>
      <c r="B28" s="370"/>
      <c r="C28" s="370"/>
      <c r="D28" s="370"/>
      <c r="E28" s="370"/>
      <c r="F28" s="370"/>
      <c r="G28" s="370"/>
      <c r="H28" s="370"/>
      <c r="I28" s="370"/>
      <c r="Z28">
        <v>11511303588</v>
      </c>
    </row>
    <row r="29" spans="1:30" x14ac:dyDescent="0.25">
      <c r="A29" s="335">
        <v>21511203014</v>
      </c>
      <c r="B29" s="336" t="s">
        <v>211</v>
      </c>
      <c r="C29" s="335">
        <v>1</v>
      </c>
      <c r="D29" s="339">
        <v>7</v>
      </c>
      <c r="E29" s="371">
        <v>3</v>
      </c>
      <c r="F29" s="335">
        <f>VLOOKUP(C29,$AB$3:$AC$26,2,0)</f>
        <v>50</v>
      </c>
      <c r="G29" s="339">
        <f>+IF(ISNA(VLOOKUP(D29,$AB$3:$AC$26,2,0)),30,VLOOKUP(D29,$AB$3:$AC$26,2,0))</f>
        <v>40</v>
      </c>
      <c r="H29" s="371">
        <f>IF(ISNA(VLOOKUP(E29,$AB$3:$AD$26,2,0)),30,VLOOKUP(E29,$AB$3:$AD$26,2,0))</f>
        <v>46</v>
      </c>
      <c r="I29" s="329">
        <f>SUM(F29:H29)</f>
        <v>136</v>
      </c>
      <c r="Z29">
        <v>11511000314</v>
      </c>
    </row>
    <row r="30" spans="1:30" x14ac:dyDescent="0.25">
      <c r="A30" s="327">
        <v>20671000895</v>
      </c>
      <c r="B30" s="274" t="s">
        <v>209</v>
      </c>
      <c r="C30" s="327">
        <v>2</v>
      </c>
      <c r="D30" s="278">
        <v>9</v>
      </c>
      <c r="E30" s="328">
        <v>1</v>
      </c>
      <c r="F30" s="327">
        <f>VLOOKUP(C30,$AB$3:$AC$26,2,0)</f>
        <v>48</v>
      </c>
      <c r="G30" s="278">
        <f>+IF(ISNA(VLOOKUP(D30,$AB$3:$AC$26,2,0)),30,VLOOKUP(D30,$AB$3:$AC$26,2,0))</f>
        <v>37</v>
      </c>
      <c r="H30" s="328">
        <f>IF(ISNA(VLOOKUP(E30,$AB$3:$AD$26,2,0)),30,VLOOKUP(E30,$AB$3:$AD$26,2,0))</f>
        <v>50</v>
      </c>
      <c r="I30" s="330">
        <f>SUM(F30:H30)</f>
        <v>135</v>
      </c>
      <c r="Z30">
        <v>11891202839</v>
      </c>
    </row>
    <row r="31" spans="1:30" ht="15.75" thickBot="1" x14ac:dyDescent="0.3">
      <c r="A31" s="332">
        <v>21511304017</v>
      </c>
      <c r="B31" s="337" t="s">
        <v>212</v>
      </c>
      <c r="C31" s="332">
        <v>3</v>
      </c>
      <c r="D31" s="333">
        <v>19</v>
      </c>
      <c r="E31" s="334">
        <v>2</v>
      </c>
      <c r="F31" s="332">
        <f>VLOOKUP(C31,$AB$3:$AC$26,2,0)</f>
        <v>46</v>
      </c>
      <c r="G31" s="333">
        <f>+IF(ISNA(VLOOKUP(D31,$AB$3:$AC$26,2,0)),30,VLOOKUP(D31,$AB$3:$AC$26,2,0))</f>
        <v>27</v>
      </c>
      <c r="H31" s="334">
        <f>IF(ISNA(VLOOKUP(E31,$AB$3:$AD$26,2,0)),30,VLOOKUP(E31,$AB$3:$AD$26,2,0))</f>
        <v>48</v>
      </c>
      <c r="I31" s="331">
        <f>SUM(F31:H31)</f>
        <v>121</v>
      </c>
      <c r="Z31">
        <v>11511101589</v>
      </c>
    </row>
    <row r="32" spans="1:30" ht="15.75" thickBot="1" x14ac:dyDescent="0.3">
      <c r="Z32">
        <v>11511102193</v>
      </c>
    </row>
    <row r="33" spans="1:26" x14ac:dyDescent="0.25">
      <c r="A33" s="335">
        <v>11511102197</v>
      </c>
      <c r="B33" s="336" t="s">
        <v>216</v>
      </c>
      <c r="C33" s="335">
        <v>2</v>
      </c>
      <c r="D33" s="339">
        <v>17</v>
      </c>
      <c r="E33" s="371">
        <v>1</v>
      </c>
      <c r="F33" s="335">
        <f>VLOOKUP(C33,$AB$3:$AC$26,2,0)</f>
        <v>48</v>
      </c>
      <c r="G33" s="339">
        <f>+IF(ISNA(VLOOKUP(D33,$AB$3:$AC$26,2,0)),30,VLOOKUP(D33,$AB$3:$AC$26,2,0))</f>
        <v>29</v>
      </c>
      <c r="H33" s="371">
        <f>IF(ISNA(VLOOKUP(E33,$AB$3:$AD$26,2,0)),30,VLOOKUP(E33,$AB$3:$AD$26,2,0))</f>
        <v>50</v>
      </c>
      <c r="I33" s="329">
        <f>SUM(F33:H33)</f>
        <v>127</v>
      </c>
      <c r="Z33">
        <v>11511303960</v>
      </c>
    </row>
    <row r="34" spans="1:26" x14ac:dyDescent="0.25">
      <c r="A34" s="327">
        <v>11511102193</v>
      </c>
      <c r="B34" s="274" t="s">
        <v>215</v>
      </c>
      <c r="C34" s="327">
        <v>1</v>
      </c>
      <c r="D34" s="278">
        <v>25</v>
      </c>
      <c r="E34" s="328">
        <v>9</v>
      </c>
      <c r="F34" s="327">
        <f>VLOOKUP(C34,$AB$3:$AC$26,2,0)</f>
        <v>50</v>
      </c>
      <c r="G34" s="278">
        <f>+IF(ISNA(VLOOKUP(D34,$AB$3:$AC$26,2,0)),30,VLOOKUP(D34,$AB$3:$AC$26,2,0))</f>
        <v>30</v>
      </c>
      <c r="H34" s="328">
        <f>IF(ISNA(VLOOKUP(E34,$AB$3:$AD$26,2,0)),30,VLOOKUP(E34,$AB$3:$AD$26,2,0))</f>
        <v>37</v>
      </c>
      <c r="I34" s="330">
        <f>SUM(F34:H34)</f>
        <v>117</v>
      </c>
      <c r="Z34">
        <v>10181303697</v>
      </c>
    </row>
    <row r="35" spans="1:26" ht="15.75" thickBot="1" x14ac:dyDescent="0.3">
      <c r="A35" s="332">
        <v>11511404912</v>
      </c>
      <c r="B35" s="337" t="s">
        <v>217</v>
      </c>
      <c r="C35" s="332">
        <v>5</v>
      </c>
      <c r="D35" s="333">
        <v>25</v>
      </c>
      <c r="E35" s="334">
        <v>7</v>
      </c>
      <c r="F35" s="332">
        <f>VLOOKUP(C35,$AB$3:$AC$26,2,0)</f>
        <v>43</v>
      </c>
      <c r="G35" s="333">
        <f>+IF(ISNA(VLOOKUP(D35,$AB$3:$AC$26,2,0)),30,VLOOKUP(D35,$AB$3:$AC$26,2,0))</f>
        <v>30</v>
      </c>
      <c r="H35" s="334">
        <f>IF(ISNA(VLOOKUP(E35,$AB$3:$AD$26,2,0)),30,VLOOKUP(E35,$AB$3:$AD$26,2,0))</f>
        <v>40</v>
      </c>
      <c r="I35" s="331">
        <f>SUM(F35:H35)</f>
        <v>113</v>
      </c>
    </row>
  </sheetData>
  <sortState ref="K3:R22">
    <sortCondition descending="1" ref="Q3:Q22"/>
  </sortState>
  <mergeCells count="2">
    <mergeCell ref="A1:I1"/>
    <mergeCell ref="A28:I28"/>
  </mergeCells>
  <conditionalFormatting sqref="P3:P22">
    <cfRule type="cellIs" dxfId="5" priority="6" operator="equal">
      <formula>SMALL($P$3:$P$22,1)</formula>
    </cfRule>
  </conditionalFormatting>
  <conditionalFormatting sqref="Q3:Q22">
    <cfRule type="cellIs" dxfId="3" priority="4" operator="equal">
      <formula>LARGE($Q$3:$Q$22,1)</formula>
    </cfRule>
  </conditionalFormatting>
  <conditionalFormatting sqref="R3:R22">
    <cfRule type="cellIs" dxfId="2" priority="3" operator="equal">
      <formula>LARGE($R$3:$R$22,1)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activeCell="P11" sqref="P11"/>
    </sheetView>
  </sheetViews>
  <sheetFormatPr defaultRowHeight="15" x14ac:dyDescent="0.25"/>
  <cols>
    <col min="1" max="1" width="13.7109375" customWidth="1"/>
    <col min="2" max="2" width="22.28515625" bestFit="1" customWidth="1"/>
    <col min="3" max="3" width="12.140625" customWidth="1"/>
    <col min="4" max="4" width="6" customWidth="1"/>
    <col min="5" max="24" width="5.7109375" customWidth="1"/>
    <col min="25" max="25" width="3.28515625" customWidth="1"/>
    <col min="26" max="31" width="5.7109375" customWidth="1"/>
  </cols>
  <sheetData>
    <row r="1" spans="1:31" ht="15.75" customHeight="1" x14ac:dyDescent="0.25">
      <c r="A1" s="293">
        <v>41846</v>
      </c>
      <c r="B1" s="295" t="s">
        <v>0</v>
      </c>
      <c r="C1" s="295"/>
      <c r="D1" s="295"/>
      <c r="E1" s="296"/>
      <c r="F1" s="1"/>
      <c r="Z1" s="2"/>
      <c r="AA1" s="2"/>
      <c r="AB1" s="2"/>
      <c r="AC1" s="2"/>
      <c r="AD1" s="2"/>
      <c r="AE1" s="2"/>
    </row>
    <row r="2" spans="1:31" ht="15.75" x14ac:dyDescent="0.25">
      <c r="A2" s="294"/>
      <c r="B2" s="297"/>
      <c r="C2" s="297"/>
      <c r="D2" s="297"/>
      <c r="E2" s="298"/>
      <c r="F2" s="1"/>
      <c r="Z2" s="2"/>
      <c r="AA2" s="2"/>
      <c r="AB2" s="2"/>
      <c r="AC2" s="2"/>
      <c r="AD2" s="2"/>
      <c r="AE2" s="2"/>
    </row>
    <row r="3" spans="1:31" ht="15.75" thickBot="1" x14ac:dyDescent="0.3">
      <c r="A3" s="299" t="s">
        <v>1</v>
      </c>
      <c r="B3" s="300"/>
      <c r="C3" s="300"/>
      <c r="D3" s="3" t="s">
        <v>2</v>
      </c>
      <c r="E3" s="4" t="s">
        <v>3</v>
      </c>
      <c r="F3" s="5"/>
      <c r="Z3" s="2"/>
      <c r="AA3" s="2"/>
      <c r="AB3" s="2"/>
      <c r="AC3" s="2"/>
      <c r="AD3" s="2"/>
      <c r="AE3" s="2"/>
    </row>
    <row r="4" spans="1:31" ht="15.75" thickBot="1" x14ac:dyDescent="0.3">
      <c r="A4" s="301" t="s">
        <v>4</v>
      </c>
      <c r="B4" s="302"/>
      <c r="C4" s="302"/>
      <c r="D4" s="6" t="s">
        <v>5</v>
      </c>
      <c r="E4" s="7">
        <v>150</v>
      </c>
      <c r="Z4" s="2"/>
      <c r="AA4" s="2"/>
      <c r="AB4" s="2"/>
      <c r="AC4" s="2"/>
      <c r="AD4" s="2"/>
      <c r="AE4" s="2"/>
    </row>
    <row r="5" spans="1:31" x14ac:dyDescent="0.25">
      <c r="A5" s="8"/>
      <c r="Z5" s="303" t="s">
        <v>6</v>
      </c>
      <c r="AA5" s="304"/>
      <c r="AB5" s="304"/>
      <c r="AC5" s="304"/>
      <c r="AD5" s="304"/>
      <c r="AE5" s="305"/>
    </row>
    <row r="6" spans="1:31" ht="15.75" thickBot="1" x14ac:dyDescent="0.3">
      <c r="Z6" s="9"/>
      <c r="AA6" s="9"/>
      <c r="AB6" s="9"/>
      <c r="AC6" s="10"/>
      <c r="AD6" s="10"/>
      <c r="AE6" s="2"/>
    </row>
    <row r="7" spans="1:31" ht="15.75" thickBot="1" x14ac:dyDescent="0.3">
      <c r="A7" s="287" t="s">
        <v>7</v>
      </c>
      <c r="B7" s="289" t="s">
        <v>8</v>
      </c>
      <c r="C7" s="290" t="s">
        <v>9</v>
      </c>
      <c r="D7" s="291" t="s">
        <v>10</v>
      </c>
      <c r="E7" s="292" t="s">
        <v>11</v>
      </c>
      <c r="F7" s="292"/>
      <c r="G7" s="292"/>
      <c r="H7" s="292"/>
      <c r="I7" s="312" t="s">
        <v>12</v>
      </c>
      <c r="J7" s="312"/>
      <c r="K7" s="312"/>
      <c r="L7" s="312"/>
      <c r="M7" s="313" t="s">
        <v>13</v>
      </c>
      <c r="N7" s="313"/>
      <c r="O7" s="313"/>
      <c r="P7" s="313"/>
      <c r="Q7" s="314" t="s">
        <v>14</v>
      </c>
      <c r="R7" s="314"/>
      <c r="S7" s="314"/>
      <c r="T7" s="314"/>
      <c r="U7" s="315" t="s">
        <v>15</v>
      </c>
      <c r="V7" s="315"/>
      <c r="W7" s="315"/>
      <c r="X7" s="315"/>
      <c r="Y7" s="11"/>
      <c r="Z7" s="316" t="s">
        <v>16</v>
      </c>
      <c r="AA7" s="306" t="s">
        <v>17</v>
      </c>
      <c r="AB7" s="306" t="s">
        <v>18</v>
      </c>
      <c r="AC7" s="306" t="s">
        <v>19</v>
      </c>
      <c r="AD7" s="308" t="s">
        <v>20</v>
      </c>
      <c r="AE7" s="310" t="s">
        <v>21</v>
      </c>
    </row>
    <row r="8" spans="1:31" ht="15.75" thickBot="1" x14ac:dyDescent="0.3">
      <c r="A8" s="288"/>
      <c r="B8" s="289"/>
      <c r="C8" s="290"/>
      <c r="D8" s="291"/>
      <c r="E8" s="12" t="s">
        <v>22</v>
      </c>
      <c r="F8" s="13" t="s">
        <v>23</v>
      </c>
      <c r="G8" s="14" t="s">
        <v>24</v>
      </c>
      <c r="H8" s="15" t="s">
        <v>21</v>
      </c>
      <c r="I8" s="12" t="s">
        <v>22</v>
      </c>
      <c r="J8" s="13" t="s">
        <v>23</v>
      </c>
      <c r="K8" s="14" t="s">
        <v>24</v>
      </c>
      <c r="L8" s="15" t="s">
        <v>21</v>
      </c>
      <c r="M8" s="12" t="s">
        <v>22</v>
      </c>
      <c r="N8" s="13" t="s">
        <v>23</v>
      </c>
      <c r="O8" s="14" t="s">
        <v>24</v>
      </c>
      <c r="P8" s="15" t="s">
        <v>21</v>
      </c>
      <c r="Q8" s="12" t="s">
        <v>22</v>
      </c>
      <c r="R8" s="13" t="s">
        <v>23</v>
      </c>
      <c r="S8" s="14" t="s">
        <v>24</v>
      </c>
      <c r="T8" s="15" t="s">
        <v>21</v>
      </c>
      <c r="U8" s="12" t="s">
        <v>22</v>
      </c>
      <c r="V8" s="13" t="s">
        <v>23</v>
      </c>
      <c r="W8" s="14" t="s">
        <v>24</v>
      </c>
      <c r="X8" s="15" t="s">
        <v>21</v>
      </c>
      <c r="Y8" s="11"/>
      <c r="Z8" s="317"/>
      <c r="AA8" s="307"/>
      <c r="AB8" s="307"/>
      <c r="AC8" s="307"/>
      <c r="AD8" s="309"/>
      <c r="AE8" s="311"/>
    </row>
    <row r="9" spans="1:31" x14ac:dyDescent="0.25">
      <c r="A9" s="16">
        <v>21511001011</v>
      </c>
      <c r="B9" s="17" t="s">
        <v>113</v>
      </c>
      <c r="C9" s="18" t="s">
        <v>40</v>
      </c>
      <c r="D9" s="19">
        <v>1.5</v>
      </c>
      <c r="E9" s="20">
        <v>45</v>
      </c>
      <c r="F9" s="21">
        <v>46</v>
      </c>
      <c r="G9" s="22">
        <v>89.5</v>
      </c>
      <c r="H9" s="23">
        <v>1</v>
      </c>
      <c r="I9" s="20">
        <v>47</v>
      </c>
      <c r="J9" s="21">
        <v>46</v>
      </c>
      <c r="K9" s="22">
        <v>91.5</v>
      </c>
      <c r="L9" s="23">
        <v>1</v>
      </c>
      <c r="M9" s="20">
        <v>46</v>
      </c>
      <c r="N9" s="21">
        <v>47</v>
      </c>
      <c r="O9" s="22">
        <v>91.5</v>
      </c>
      <c r="P9" s="23">
        <v>1</v>
      </c>
      <c r="Q9" s="20">
        <v>42</v>
      </c>
      <c r="R9" s="21">
        <v>45</v>
      </c>
      <c r="S9" s="22">
        <v>85.5</v>
      </c>
      <c r="T9" s="23">
        <v>1</v>
      </c>
      <c r="U9" s="20">
        <v>43</v>
      </c>
      <c r="V9" s="21">
        <v>43</v>
      </c>
      <c r="W9" s="22">
        <v>84.5</v>
      </c>
      <c r="X9" s="23">
        <v>1</v>
      </c>
      <c r="Y9" s="24"/>
      <c r="Z9" s="25">
        <v>20</v>
      </c>
      <c r="AA9" s="26" t="s">
        <v>25</v>
      </c>
      <c r="AB9" s="26" t="s">
        <v>25</v>
      </c>
      <c r="AC9" s="26" t="s">
        <v>25</v>
      </c>
      <c r="AD9" s="27" t="s">
        <v>25</v>
      </c>
      <c r="AE9" s="23">
        <v>1</v>
      </c>
    </row>
    <row r="10" spans="1:31" x14ac:dyDescent="0.25">
      <c r="A10" s="28">
        <v>21891001087</v>
      </c>
      <c r="B10" s="29" t="s">
        <v>122</v>
      </c>
      <c r="C10" s="30" t="s">
        <v>80</v>
      </c>
      <c r="D10" s="31">
        <v>2.5</v>
      </c>
      <c r="E10" s="32">
        <v>44</v>
      </c>
      <c r="F10" s="33">
        <v>40</v>
      </c>
      <c r="G10" s="34">
        <v>81.5</v>
      </c>
      <c r="H10" s="35">
        <v>2</v>
      </c>
      <c r="I10" s="32">
        <v>38</v>
      </c>
      <c r="J10" s="33">
        <v>40</v>
      </c>
      <c r="K10" s="34">
        <v>75.5</v>
      </c>
      <c r="L10" s="35">
        <v>2</v>
      </c>
      <c r="M10" s="32">
        <v>44</v>
      </c>
      <c r="N10" s="33">
        <v>45</v>
      </c>
      <c r="O10" s="34">
        <v>86.5</v>
      </c>
      <c r="P10" s="35">
        <v>2</v>
      </c>
      <c r="Q10" s="32">
        <v>30</v>
      </c>
      <c r="R10" s="33">
        <v>35</v>
      </c>
      <c r="S10" s="34">
        <v>62.5</v>
      </c>
      <c r="T10" s="35">
        <v>8</v>
      </c>
      <c r="U10" s="32">
        <v>37</v>
      </c>
      <c r="V10" s="33">
        <v>38</v>
      </c>
      <c r="W10" s="34">
        <v>72.5</v>
      </c>
      <c r="X10" s="35">
        <v>3</v>
      </c>
      <c r="Y10" s="24"/>
      <c r="Z10" s="25">
        <v>19</v>
      </c>
      <c r="AA10" s="26" t="s">
        <v>25</v>
      </c>
      <c r="AB10" s="26" t="s">
        <v>25</v>
      </c>
      <c r="AC10" s="26" t="s">
        <v>25</v>
      </c>
      <c r="AD10" s="27" t="s">
        <v>25</v>
      </c>
      <c r="AE10" s="35">
        <v>2</v>
      </c>
    </row>
    <row r="11" spans="1:31" x14ac:dyDescent="0.25">
      <c r="A11" s="28">
        <v>21511001018</v>
      </c>
      <c r="B11" s="29" t="s">
        <v>132</v>
      </c>
      <c r="C11" s="30" t="s">
        <v>40</v>
      </c>
      <c r="D11" s="31">
        <v>2.5</v>
      </c>
      <c r="E11" s="32">
        <v>41</v>
      </c>
      <c r="F11" s="33">
        <v>38</v>
      </c>
      <c r="G11" s="34">
        <v>76.5</v>
      </c>
      <c r="H11" s="35">
        <v>3</v>
      </c>
      <c r="I11" s="32">
        <v>37</v>
      </c>
      <c r="J11" s="33">
        <v>34</v>
      </c>
      <c r="K11" s="34">
        <v>68.5</v>
      </c>
      <c r="L11" s="35">
        <v>4</v>
      </c>
      <c r="M11" s="32">
        <v>40</v>
      </c>
      <c r="N11" s="33">
        <v>39</v>
      </c>
      <c r="O11" s="34">
        <v>76.5</v>
      </c>
      <c r="P11" s="35">
        <v>4</v>
      </c>
      <c r="Q11" s="32">
        <v>34</v>
      </c>
      <c r="R11" s="33">
        <v>35</v>
      </c>
      <c r="S11" s="34">
        <v>66.5</v>
      </c>
      <c r="T11" s="35">
        <v>4</v>
      </c>
      <c r="U11" s="32">
        <v>35</v>
      </c>
      <c r="V11" s="33">
        <v>35</v>
      </c>
      <c r="W11" s="34">
        <v>67.5</v>
      </c>
      <c r="X11" s="35">
        <v>5</v>
      </c>
      <c r="Y11" s="24"/>
      <c r="Z11" s="25">
        <v>17</v>
      </c>
      <c r="AA11" s="26">
        <v>5</v>
      </c>
      <c r="AB11" s="26">
        <v>187</v>
      </c>
      <c r="AC11" s="26" t="s">
        <v>25</v>
      </c>
      <c r="AD11" s="27" t="s">
        <v>25</v>
      </c>
      <c r="AE11" s="35">
        <v>3</v>
      </c>
    </row>
    <row r="12" spans="1:31" x14ac:dyDescent="0.25">
      <c r="A12" s="28">
        <v>20671000896</v>
      </c>
      <c r="B12" s="29" t="s">
        <v>108</v>
      </c>
      <c r="C12" s="30" t="s">
        <v>39</v>
      </c>
      <c r="D12" s="31">
        <v>1.5</v>
      </c>
      <c r="E12" s="32">
        <v>35</v>
      </c>
      <c r="F12" s="33">
        <v>34</v>
      </c>
      <c r="G12" s="34">
        <v>67.5</v>
      </c>
      <c r="H12" s="35">
        <v>5</v>
      </c>
      <c r="I12" s="32">
        <v>31</v>
      </c>
      <c r="J12" s="33">
        <v>33</v>
      </c>
      <c r="K12" s="34">
        <v>62.5</v>
      </c>
      <c r="L12" s="35">
        <v>7</v>
      </c>
      <c r="M12" s="32">
        <v>42</v>
      </c>
      <c r="N12" s="33">
        <v>42</v>
      </c>
      <c r="O12" s="34">
        <v>82.5</v>
      </c>
      <c r="P12" s="35">
        <v>3</v>
      </c>
      <c r="Q12" s="32">
        <v>33</v>
      </c>
      <c r="R12" s="33">
        <v>34</v>
      </c>
      <c r="S12" s="34">
        <v>65.5</v>
      </c>
      <c r="T12" s="35">
        <v>5</v>
      </c>
      <c r="U12" s="32">
        <v>41</v>
      </c>
      <c r="V12" s="33">
        <v>39</v>
      </c>
      <c r="W12" s="34">
        <v>78.5</v>
      </c>
      <c r="X12" s="35">
        <v>2</v>
      </c>
      <c r="Y12" s="24"/>
      <c r="Z12" s="25">
        <v>17</v>
      </c>
      <c r="AA12" s="26">
        <v>5</v>
      </c>
      <c r="AB12" s="26">
        <v>182</v>
      </c>
      <c r="AC12" s="26" t="s">
        <v>25</v>
      </c>
      <c r="AD12" s="27" t="s">
        <v>25</v>
      </c>
      <c r="AE12" s="35">
        <v>4</v>
      </c>
    </row>
    <row r="13" spans="1:31" x14ac:dyDescent="0.25">
      <c r="A13" s="28">
        <v>21511102204</v>
      </c>
      <c r="B13" s="29" t="s">
        <v>118</v>
      </c>
      <c r="C13" s="30" t="s">
        <v>40</v>
      </c>
      <c r="D13" s="31">
        <v>1</v>
      </c>
      <c r="E13" s="32">
        <v>34</v>
      </c>
      <c r="F13" s="33">
        <v>32</v>
      </c>
      <c r="G13" s="34">
        <v>65</v>
      </c>
      <c r="H13" s="35">
        <v>7</v>
      </c>
      <c r="I13" s="32">
        <v>35</v>
      </c>
      <c r="J13" s="33">
        <v>35</v>
      </c>
      <c r="K13" s="34">
        <v>69</v>
      </c>
      <c r="L13" s="35">
        <v>3</v>
      </c>
      <c r="M13" s="32">
        <v>32</v>
      </c>
      <c r="N13" s="33">
        <v>29</v>
      </c>
      <c r="O13" s="34">
        <v>60</v>
      </c>
      <c r="P13" s="35">
        <v>8</v>
      </c>
      <c r="Q13" s="32">
        <v>35</v>
      </c>
      <c r="R13" s="33">
        <v>38</v>
      </c>
      <c r="S13" s="34">
        <v>72</v>
      </c>
      <c r="T13" s="35">
        <v>2</v>
      </c>
      <c r="U13" s="32">
        <v>35</v>
      </c>
      <c r="V13" s="33">
        <v>37</v>
      </c>
      <c r="W13" s="34">
        <v>71</v>
      </c>
      <c r="X13" s="35">
        <v>4</v>
      </c>
      <c r="Y13" s="24"/>
      <c r="Z13" s="25">
        <v>17</v>
      </c>
      <c r="AA13" s="26">
        <v>5</v>
      </c>
      <c r="AB13" s="26">
        <v>171</v>
      </c>
      <c r="AC13" s="26" t="s">
        <v>25</v>
      </c>
      <c r="AD13" s="27" t="s">
        <v>25</v>
      </c>
      <c r="AE13" s="35">
        <v>5</v>
      </c>
    </row>
    <row r="14" spans="1:31" x14ac:dyDescent="0.25">
      <c r="A14" s="28">
        <v>21461000999</v>
      </c>
      <c r="B14" s="29" t="s">
        <v>116</v>
      </c>
      <c r="C14" s="30" t="s">
        <v>111</v>
      </c>
      <c r="D14" s="31">
        <v>0</v>
      </c>
      <c r="E14" s="32">
        <v>34</v>
      </c>
      <c r="F14" s="33">
        <v>32</v>
      </c>
      <c r="G14" s="34">
        <v>66</v>
      </c>
      <c r="H14" s="35">
        <v>6</v>
      </c>
      <c r="I14" s="32">
        <v>36</v>
      </c>
      <c r="J14" s="33">
        <v>32</v>
      </c>
      <c r="K14" s="34">
        <v>68</v>
      </c>
      <c r="L14" s="35">
        <v>5</v>
      </c>
      <c r="M14" s="32">
        <v>38</v>
      </c>
      <c r="N14" s="33">
        <v>37</v>
      </c>
      <c r="O14" s="34">
        <v>75</v>
      </c>
      <c r="P14" s="35">
        <v>5</v>
      </c>
      <c r="Q14" s="32">
        <v>35</v>
      </c>
      <c r="R14" s="33">
        <v>33</v>
      </c>
      <c r="S14" s="34">
        <v>68</v>
      </c>
      <c r="T14" s="35">
        <v>3</v>
      </c>
      <c r="U14" s="32">
        <v>31</v>
      </c>
      <c r="V14" s="33">
        <v>27</v>
      </c>
      <c r="W14" s="34">
        <v>58</v>
      </c>
      <c r="X14" s="35">
        <v>7</v>
      </c>
      <c r="Y14" s="24"/>
      <c r="Z14" s="25">
        <v>15</v>
      </c>
      <c r="AA14" s="26" t="s">
        <v>25</v>
      </c>
      <c r="AB14" s="26" t="s">
        <v>25</v>
      </c>
      <c r="AC14" s="26" t="s">
        <v>25</v>
      </c>
      <c r="AD14" s="27" t="s">
        <v>25</v>
      </c>
      <c r="AE14" s="35">
        <v>6</v>
      </c>
    </row>
    <row r="15" spans="1:31" x14ac:dyDescent="0.25">
      <c r="A15" s="28">
        <v>21461000988</v>
      </c>
      <c r="B15" s="29" t="s">
        <v>112</v>
      </c>
      <c r="C15" s="30" t="s">
        <v>111</v>
      </c>
      <c r="D15" s="31">
        <v>1</v>
      </c>
      <c r="E15" s="32">
        <v>35</v>
      </c>
      <c r="F15" s="33">
        <v>35</v>
      </c>
      <c r="G15" s="34">
        <v>69</v>
      </c>
      <c r="H15" s="35">
        <v>4</v>
      </c>
      <c r="I15" s="32">
        <v>32</v>
      </c>
      <c r="J15" s="33">
        <v>34</v>
      </c>
      <c r="K15" s="34">
        <v>65</v>
      </c>
      <c r="L15" s="35">
        <v>6</v>
      </c>
      <c r="M15" s="32">
        <v>35</v>
      </c>
      <c r="N15" s="33">
        <v>39</v>
      </c>
      <c r="O15" s="34">
        <v>73</v>
      </c>
      <c r="P15" s="35">
        <v>6</v>
      </c>
      <c r="Q15" s="32">
        <v>31</v>
      </c>
      <c r="R15" s="33">
        <v>34.5</v>
      </c>
      <c r="S15" s="34">
        <v>64.5</v>
      </c>
      <c r="T15" s="35">
        <v>6</v>
      </c>
      <c r="U15" s="32">
        <v>29</v>
      </c>
      <c r="V15" s="33">
        <v>31</v>
      </c>
      <c r="W15" s="34">
        <v>59</v>
      </c>
      <c r="X15" s="35">
        <v>6</v>
      </c>
      <c r="Y15" s="24"/>
      <c r="Z15" s="25">
        <v>14</v>
      </c>
      <c r="AA15" s="26" t="s">
        <v>25</v>
      </c>
      <c r="AB15" s="26" t="s">
        <v>25</v>
      </c>
      <c r="AC15" s="26" t="s">
        <v>25</v>
      </c>
      <c r="AD15" s="27" t="s">
        <v>25</v>
      </c>
      <c r="AE15" s="35">
        <v>7</v>
      </c>
    </row>
    <row r="16" spans="1:31" x14ac:dyDescent="0.25">
      <c r="A16" s="28">
        <v>21511101213</v>
      </c>
      <c r="B16" s="29" t="s">
        <v>131</v>
      </c>
      <c r="C16" s="30" t="s">
        <v>40</v>
      </c>
      <c r="D16" s="31">
        <v>4</v>
      </c>
      <c r="E16" s="32">
        <v>35</v>
      </c>
      <c r="F16" s="33">
        <v>34</v>
      </c>
      <c r="G16" s="34">
        <v>65</v>
      </c>
      <c r="H16" s="35">
        <v>7</v>
      </c>
      <c r="I16" s="32">
        <v>34</v>
      </c>
      <c r="J16" s="33">
        <v>32</v>
      </c>
      <c r="K16" s="34">
        <v>62</v>
      </c>
      <c r="L16" s="35">
        <v>8</v>
      </c>
      <c r="M16" s="32">
        <v>31</v>
      </c>
      <c r="N16" s="33">
        <v>28</v>
      </c>
      <c r="O16" s="34">
        <v>55</v>
      </c>
      <c r="P16" s="35">
        <v>11</v>
      </c>
      <c r="Q16" s="32">
        <v>33</v>
      </c>
      <c r="R16" s="33">
        <v>35</v>
      </c>
      <c r="S16" s="34">
        <v>64</v>
      </c>
      <c r="T16" s="35">
        <v>7</v>
      </c>
      <c r="U16" s="32">
        <v>30</v>
      </c>
      <c r="V16" s="33">
        <v>26</v>
      </c>
      <c r="W16" s="34">
        <v>52</v>
      </c>
      <c r="X16" s="35">
        <v>10</v>
      </c>
      <c r="Y16" s="24"/>
      <c r="Z16" s="25">
        <v>13</v>
      </c>
      <c r="AA16" s="26" t="s">
        <v>25</v>
      </c>
      <c r="AB16" s="26" t="s">
        <v>25</v>
      </c>
      <c r="AC16" s="26" t="s">
        <v>25</v>
      </c>
      <c r="AD16" s="27" t="s">
        <v>25</v>
      </c>
      <c r="AE16" s="35">
        <v>8</v>
      </c>
    </row>
    <row r="17" spans="1:31" x14ac:dyDescent="0.25">
      <c r="A17" s="28">
        <v>21891001092</v>
      </c>
      <c r="B17" s="29" t="s">
        <v>115</v>
      </c>
      <c r="C17" s="30" t="s">
        <v>80</v>
      </c>
      <c r="D17" s="31">
        <v>2.5</v>
      </c>
      <c r="E17" s="32">
        <v>30</v>
      </c>
      <c r="F17" s="33">
        <v>35</v>
      </c>
      <c r="G17" s="34">
        <v>62.5</v>
      </c>
      <c r="H17" s="35">
        <v>9</v>
      </c>
      <c r="I17" s="32">
        <v>24</v>
      </c>
      <c r="J17" s="33">
        <v>28</v>
      </c>
      <c r="K17" s="34">
        <v>49.5</v>
      </c>
      <c r="L17" s="35">
        <v>10</v>
      </c>
      <c r="M17" s="32">
        <v>33</v>
      </c>
      <c r="N17" s="33">
        <v>39</v>
      </c>
      <c r="O17" s="34">
        <v>69.5</v>
      </c>
      <c r="P17" s="35">
        <v>7</v>
      </c>
      <c r="Q17" s="32">
        <v>13</v>
      </c>
      <c r="R17" s="33">
        <v>22</v>
      </c>
      <c r="S17" s="34">
        <v>32.5</v>
      </c>
      <c r="T17" s="35">
        <v>11</v>
      </c>
      <c r="U17" s="32">
        <v>27</v>
      </c>
      <c r="V17" s="33">
        <v>32</v>
      </c>
      <c r="W17" s="34">
        <v>56.5</v>
      </c>
      <c r="X17" s="35">
        <v>8</v>
      </c>
      <c r="Y17" s="24"/>
      <c r="Z17" s="25">
        <v>12</v>
      </c>
      <c r="AA17" s="26" t="s">
        <v>25</v>
      </c>
      <c r="AB17" s="26" t="s">
        <v>25</v>
      </c>
      <c r="AC17" s="26" t="s">
        <v>25</v>
      </c>
      <c r="AD17" s="27" t="s">
        <v>25</v>
      </c>
      <c r="AE17" s="35">
        <v>9</v>
      </c>
    </row>
    <row r="18" spans="1:31" x14ac:dyDescent="0.25">
      <c r="A18" s="28">
        <v>21461000985</v>
      </c>
      <c r="B18" s="29" t="s">
        <v>110</v>
      </c>
      <c r="C18" s="30" t="s">
        <v>111</v>
      </c>
      <c r="D18" s="31">
        <v>2</v>
      </c>
      <c r="E18" s="32">
        <v>32</v>
      </c>
      <c r="F18" s="33">
        <v>32</v>
      </c>
      <c r="G18" s="34">
        <v>62</v>
      </c>
      <c r="H18" s="35">
        <v>10</v>
      </c>
      <c r="I18" s="32">
        <v>28</v>
      </c>
      <c r="J18" s="33">
        <v>26</v>
      </c>
      <c r="K18" s="34">
        <v>52</v>
      </c>
      <c r="L18" s="35">
        <v>9</v>
      </c>
      <c r="M18" s="32">
        <v>29</v>
      </c>
      <c r="N18" s="33">
        <v>29</v>
      </c>
      <c r="O18" s="34">
        <v>56</v>
      </c>
      <c r="P18" s="35">
        <v>9</v>
      </c>
      <c r="Q18" s="32">
        <v>16</v>
      </c>
      <c r="R18" s="33">
        <v>18</v>
      </c>
      <c r="S18" s="34">
        <v>32</v>
      </c>
      <c r="T18" s="35">
        <v>12</v>
      </c>
      <c r="U18" s="32">
        <v>28</v>
      </c>
      <c r="V18" s="33">
        <v>27</v>
      </c>
      <c r="W18" s="34">
        <v>53</v>
      </c>
      <c r="X18" s="35">
        <v>9</v>
      </c>
      <c r="Y18" s="24"/>
      <c r="Z18" s="25">
        <v>11</v>
      </c>
      <c r="AA18" s="26" t="s">
        <v>25</v>
      </c>
      <c r="AB18" s="26" t="s">
        <v>25</v>
      </c>
      <c r="AC18" s="26" t="s">
        <v>25</v>
      </c>
      <c r="AD18" s="27" t="s">
        <v>25</v>
      </c>
      <c r="AE18" s="35">
        <v>10</v>
      </c>
    </row>
    <row r="19" spans="1:31" x14ac:dyDescent="0.25">
      <c r="A19" s="28">
        <v>21511304033</v>
      </c>
      <c r="B19" s="29" t="s">
        <v>126</v>
      </c>
      <c r="C19" s="30" t="s">
        <v>40</v>
      </c>
      <c r="D19" s="31">
        <v>0.5</v>
      </c>
      <c r="E19" s="32">
        <v>26</v>
      </c>
      <c r="F19" s="33">
        <v>27</v>
      </c>
      <c r="G19" s="34">
        <v>52.5</v>
      </c>
      <c r="H19" s="35">
        <v>11</v>
      </c>
      <c r="I19" s="32">
        <v>27</v>
      </c>
      <c r="J19" s="33">
        <v>23</v>
      </c>
      <c r="K19" s="34">
        <v>49.5</v>
      </c>
      <c r="L19" s="35">
        <v>10</v>
      </c>
      <c r="M19" s="32">
        <v>26</v>
      </c>
      <c r="N19" s="33">
        <v>26</v>
      </c>
      <c r="O19" s="34">
        <v>51.5</v>
      </c>
      <c r="P19" s="35">
        <v>12</v>
      </c>
      <c r="Q19" s="32">
        <v>29</v>
      </c>
      <c r="R19" s="33">
        <v>31</v>
      </c>
      <c r="S19" s="34">
        <v>59.5</v>
      </c>
      <c r="T19" s="35">
        <v>9</v>
      </c>
      <c r="U19" s="32">
        <v>23</v>
      </c>
      <c r="V19" s="33">
        <v>20</v>
      </c>
      <c r="W19" s="34">
        <v>42.5</v>
      </c>
      <c r="X19" s="35">
        <v>12</v>
      </c>
      <c r="Y19" s="24"/>
      <c r="Z19" s="25">
        <v>10</v>
      </c>
      <c r="AA19" s="26" t="s">
        <v>25</v>
      </c>
      <c r="AB19" s="26" t="s">
        <v>25</v>
      </c>
      <c r="AC19" s="26" t="s">
        <v>25</v>
      </c>
      <c r="AD19" s="27" t="s">
        <v>25</v>
      </c>
      <c r="AE19" s="35">
        <v>11</v>
      </c>
    </row>
    <row r="20" spans="1:31" x14ac:dyDescent="0.25">
      <c r="A20" s="28">
        <v>21461000983</v>
      </c>
      <c r="B20" s="29" t="s">
        <v>114</v>
      </c>
      <c r="C20" s="30" t="s">
        <v>111</v>
      </c>
      <c r="D20" s="31">
        <v>1.5</v>
      </c>
      <c r="E20" s="32">
        <v>28</v>
      </c>
      <c r="F20" s="33">
        <v>23</v>
      </c>
      <c r="G20" s="34">
        <v>49.5</v>
      </c>
      <c r="H20" s="35">
        <v>12</v>
      </c>
      <c r="I20" s="32">
        <v>26</v>
      </c>
      <c r="J20" s="33">
        <v>25</v>
      </c>
      <c r="K20" s="34">
        <v>49.5</v>
      </c>
      <c r="L20" s="35">
        <v>10</v>
      </c>
      <c r="M20" s="32">
        <v>30</v>
      </c>
      <c r="N20" s="33">
        <v>27</v>
      </c>
      <c r="O20" s="34">
        <v>55.5</v>
      </c>
      <c r="P20" s="35">
        <v>10</v>
      </c>
      <c r="Q20" s="32">
        <v>15</v>
      </c>
      <c r="R20" s="33">
        <v>16</v>
      </c>
      <c r="S20" s="34">
        <v>29.5</v>
      </c>
      <c r="T20" s="35">
        <v>14</v>
      </c>
      <c r="U20" s="32">
        <v>17</v>
      </c>
      <c r="V20" s="33">
        <v>15</v>
      </c>
      <c r="W20" s="34">
        <v>30.5</v>
      </c>
      <c r="X20" s="35">
        <v>13</v>
      </c>
      <c r="Y20" s="24"/>
      <c r="Z20" s="25">
        <v>9</v>
      </c>
      <c r="AA20" s="26" t="s">
        <v>25</v>
      </c>
      <c r="AB20" s="26" t="s">
        <v>25</v>
      </c>
      <c r="AC20" s="26" t="s">
        <v>25</v>
      </c>
      <c r="AD20" s="27" t="s">
        <v>25</v>
      </c>
      <c r="AE20" s="35">
        <v>12</v>
      </c>
    </row>
    <row r="21" spans="1:31" x14ac:dyDescent="0.25">
      <c r="A21" s="28">
        <v>20181102252</v>
      </c>
      <c r="B21" s="29" t="s">
        <v>109</v>
      </c>
      <c r="C21" s="30" t="s">
        <v>73</v>
      </c>
      <c r="D21" s="31">
        <v>2.5</v>
      </c>
      <c r="E21" s="32">
        <v>22</v>
      </c>
      <c r="F21" s="33">
        <v>24</v>
      </c>
      <c r="G21" s="34">
        <v>43.5</v>
      </c>
      <c r="H21" s="35">
        <v>13</v>
      </c>
      <c r="I21" s="32">
        <v>25</v>
      </c>
      <c r="J21" s="33">
        <v>25</v>
      </c>
      <c r="K21" s="34">
        <v>47.5</v>
      </c>
      <c r="L21" s="35">
        <v>13</v>
      </c>
      <c r="M21" s="32">
        <v>26</v>
      </c>
      <c r="N21" s="33">
        <v>28</v>
      </c>
      <c r="O21" s="34">
        <v>51.5</v>
      </c>
      <c r="P21" s="35">
        <v>12</v>
      </c>
      <c r="Q21" s="32">
        <v>20</v>
      </c>
      <c r="R21" s="33">
        <v>21</v>
      </c>
      <c r="S21" s="34">
        <v>38.5</v>
      </c>
      <c r="T21" s="35">
        <v>10</v>
      </c>
      <c r="U21" s="32">
        <v>25</v>
      </c>
      <c r="V21" s="33">
        <v>21</v>
      </c>
      <c r="W21" s="34">
        <v>43.5</v>
      </c>
      <c r="X21" s="35">
        <v>11</v>
      </c>
      <c r="Y21" s="24"/>
      <c r="Z21" s="25">
        <v>8</v>
      </c>
      <c r="AA21" s="26" t="s">
        <v>25</v>
      </c>
      <c r="AB21" s="26" t="s">
        <v>25</v>
      </c>
      <c r="AC21" s="26" t="s">
        <v>25</v>
      </c>
      <c r="AD21" s="27" t="s">
        <v>25</v>
      </c>
      <c r="AE21" s="35">
        <v>13</v>
      </c>
    </row>
    <row r="22" spans="1:31" x14ac:dyDescent="0.25">
      <c r="A22" s="28">
        <v>20911000942</v>
      </c>
      <c r="B22" s="29" t="s">
        <v>106</v>
      </c>
      <c r="C22" s="30" t="s">
        <v>107</v>
      </c>
      <c r="D22" s="31">
        <v>2</v>
      </c>
      <c r="E22" s="32">
        <v>20</v>
      </c>
      <c r="F22" s="33">
        <v>22</v>
      </c>
      <c r="G22" s="34">
        <v>40</v>
      </c>
      <c r="H22" s="35">
        <v>16</v>
      </c>
      <c r="I22" s="32">
        <v>22</v>
      </c>
      <c r="J22" s="33">
        <v>23</v>
      </c>
      <c r="K22" s="34">
        <v>43</v>
      </c>
      <c r="L22" s="35">
        <v>15</v>
      </c>
      <c r="M22" s="32">
        <v>23</v>
      </c>
      <c r="N22" s="33">
        <v>24</v>
      </c>
      <c r="O22" s="34">
        <v>45</v>
      </c>
      <c r="P22" s="35">
        <v>15</v>
      </c>
      <c r="Q22" s="32">
        <v>15</v>
      </c>
      <c r="R22" s="33">
        <v>19</v>
      </c>
      <c r="S22" s="34">
        <v>32</v>
      </c>
      <c r="T22" s="35">
        <v>12</v>
      </c>
      <c r="U22" s="32">
        <v>16</v>
      </c>
      <c r="V22" s="33">
        <v>16</v>
      </c>
      <c r="W22" s="34">
        <v>30</v>
      </c>
      <c r="X22" s="35">
        <v>14</v>
      </c>
      <c r="Y22" s="24"/>
      <c r="Z22" s="25">
        <v>7</v>
      </c>
      <c r="AA22" s="26" t="s">
        <v>25</v>
      </c>
      <c r="AB22" s="26" t="s">
        <v>25</v>
      </c>
      <c r="AC22" s="26" t="s">
        <v>25</v>
      </c>
      <c r="AD22" s="27" t="s">
        <v>25</v>
      </c>
      <c r="AE22" s="35">
        <v>14</v>
      </c>
    </row>
    <row r="23" spans="1:31" x14ac:dyDescent="0.25">
      <c r="A23" s="28">
        <v>21511404992</v>
      </c>
      <c r="B23" s="29" t="s">
        <v>120</v>
      </c>
      <c r="C23" s="30" t="s">
        <v>40</v>
      </c>
      <c r="D23" s="31">
        <v>6</v>
      </c>
      <c r="E23" s="32">
        <v>22</v>
      </c>
      <c r="F23" s="33">
        <v>25</v>
      </c>
      <c r="G23" s="34">
        <v>41</v>
      </c>
      <c r="H23" s="35">
        <v>14</v>
      </c>
      <c r="I23" s="32">
        <v>24</v>
      </c>
      <c r="J23" s="33">
        <v>21</v>
      </c>
      <c r="K23" s="34">
        <v>39</v>
      </c>
      <c r="L23" s="35">
        <v>16</v>
      </c>
      <c r="M23" s="32">
        <v>28</v>
      </c>
      <c r="N23" s="33">
        <v>29</v>
      </c>
      <c r="O23" s="34">
        <v>51</v>
      </c>
      <c r="P23" s="35">
        <v>14</v>
      </c>
      <c r="Q23" s="32">
        <v>16</v>
      </c>
      <c r="R23" s="33">
        <v>19</v>
      </c>
      <c r="S23" s="34">
        <v>29</v>
      </c>
      <c r="T23" s="35">
        <v>15</v>
      </c>
      <c r="U23" s="32">
        <v>16</v>
      </c>
      <c r="V23" s="33">
        <v>11</v>
      </c>
      <c r="W23" s="34">
        <v>21</v>
      </c>
      <c r="X23" s="35">
        <v>15</v>
      </c>
      <c r="Y23" s="24"/>
      <c r="Z23" s="25">
        <v>6</v>
      </c>
      <c r="AA23" s="26" t="s">
        <v>25</v>
      </c>
      <c r="AB23" s="26" t="s">
        <v>25</v>
      </c>
      <c r="AC23" s="26" t="s">
        <v>25</v>
      </c>
      <c r="AD23" s="27" t="s">
        <v>25</v>
      </c>
      <c r="AE23" s="35">
        <v>15</v>
      </c>
    </row>
    <row r="24" spans="1:31" x14ac:dyDescent="0.25">
      <c r="A24" s="28">
        <v>21511303716</v>
      </c>
      <c r="B24" s="29" t="s">
        <v>124</v>
      </c>
      <c r="C24" s="30" t="s">
        <v>40</v>
      </c>
      <c r="D24" s="31">
        <v>2</v>
      </c>
      <c r="E24" s="32">
        <v>20.5</v>
      </c>
      <c r="F24" s="33">
        <v>22</v>
      </c>
      <c r="G24" s="34">
        <v>40.5</v>
      </c>
      <c r="H24" s="35">
        <v>15</v>
      </c>
      <c r="I24" s="32">
        <v>23</v>
      </c>
      <c r="J24" s="33">
        <v>23</v>
      </c>
      <c r="K24" s="34">
        <v>44</v>
      </c>
      <c r="L24" s="35">
        <v>14</v>
      </c>
      <c r="M24" s="32">
        <v>22</v>
      </c>
      <c r="N24" s="33">
        <v>19</v>
      </c>
      <c r="O24" s="34">
        <v>39</v>
      </c>
      <c r="P24" s="35">
        <v>17</v>
      </c>
      <c r="Q24" s="32">
        <v>12</v>
      </c>
      <c r="R24" s="33">
        <v>17</v>
      </c>
      <c r="S24" s="34">
        <v>27</v>
      </c>
      <c r="T24" s="35">
        <v>16</v>
      </c>
      <c r="U24" s="32">
        <v>13</v>
      </c>
      <c r="V24" s="33">
        <v>9</v>
      </c>
      <c r="W24" s="34">
        <v>20</v>
      </c>
      <c r="X24" s="35">
        <v>16</v>
      </c>
      <c r="Y24" s="24"/>
      <c r="Z24" s="25">
        <v>5</v>
      </c>
      <c r="AA24" s="26" t="s">
        <v>25</v>
      </c>
      <c r="AB24" s="26" t="s">
        <v>25</v>
      </c>
      <c r="AC24" s="26" t="s">
        <v>25</v>
      </c>
      <c r="AD24" s="27" t="s">
        <v>25</v>
      </c>
      <c r="AE24" s="35">
        <v>16</v>
      </c>
    </row>
    <row r="25" spans="1:31" x14ac:dyDescent="0.25">
      <c r="A25" s="28">
        <v>21891303718</v>
      </c>
      <c r="B25" s="29" t="s">
        <v>125</v>
      </c>
      <c r="C25" s="30" t="s">
        <v>80</v>
      </c>
      <c r="D25" s="31">
        <v>4.5</v>
      </c>
      <c r="E25" s="32">
        <v>18</v>
      </c>
      <c r="F25" s="33">
        <v>19</v>
      </c>
      <c r="G25" s="34">
        <v>32.5</v>
      </c>
      <c r="H25" s="35">
        <v>17</v>
      </c>
      <c r="I25" s="32">
        <v>20</v>
      </c>
      <c r="J25" s="33">
        <v>19</v>
      </c>
      <c r="K25" s="34">
        <v>34.5</v>
      </c>
      <c r="L25" s="35">
        <v>18</v>
      </c>
      <c r="M25" s="32">
        <v>21</v>
      </c>
      <c r="N25" s="33">
        <v>23</v>
      </c>
      <c r="O25" s="34">
        <v>39.5</v>
      </c>
      <c r="P25" s="35">
        <v>16</v>
      </c>
      <c r="Q25" s="32">
        <v>7</v>
      </c>
      <c r="R25" s="33">
        <v>10</v>
      </c>
      <c r="S25" s="34">
        <v>12.5</v>
      </c>
      <c r="T25" s="35">
        <v>19</v>
      </c>
      <c r="U25" s="32">
        <v>11</v>
      </c>
      <c r="V25" s="33">
        <v>10</v>
      </c>
      <c r="W25" s="34">
        <v>16.5</v>
      </c>
      <c r="X25" s="35">
        <v>17</v>
      </c>
      <c r="Y25" s="24"/>
      <c r="Z25" s="25">
        <v>4</v>
      </c>
      <c r="AA25" s="26" t="s">
        <v>25</v>
      </c>
      <c r="AB25" s="26" t="s">
        <v>25</v>
      </c>
      <c r="AC25" s="26" t="s">
        <v>25</v>
      </c>
      <c r="AD25" s="27" t="s">
        <v>25</v>
      </c>
      <c r="AE25" s="35">
        <v>17</v>
      </c>
    </row>
    <row r="26" spans="1:31" x14ac:dyDescent="0.25">
      <c r="A26" s="28">
        <v>21511202555</v>
      </c>
      <c r="B26" s="29" t="s">
        <v>127</v>
      </c>
      <c r="C26" s="30" t="s">
        <v>40</v>
      </c>
      <c r="D26" s="31">
        <v>2</v>
      </c>
      <c r="E26" s="32">
        <v>16</v>
      </c>
      <c r="F26" s="33">
        <v>18</v>
      </c>
      <c r="G26" s="34">
        <v>32</v>
      </c>
      <c r="H26" s="35">
        <v>18</v>
      </c>
      <c r="I26" s="32">
        <v>16</v>
      </c>
      <c r="J26" s="33">
        <v>20</v>
      </c>
      <c r="K26" s="34">
        <v>34</v>
      </c>
      <c r="L26" s="35">
        <v>19</v>
      </c>
      <c r="M26" s="32">
        <v>15</v>
      </c>
      <c r="N26" s="33">
        <v>11</v>
      </c>
      <c r="O26" s="34">
        <v>24</v>
      </c>
      <c r="P26" s="35">
        <v>19</v>
      </c>
      <c r="Q26" s="32">
        <v>5</v>
      </c>
      <c r="R26" s="33">
        <v>7</v>
      </c>
      <c r="S26" s="34">
        <v>10</v>
      </c>
      <c r="T26" s="35">
        <v>20</v>
      </c>
      <c r="U26" s="32">
        <v>11</v>
      </c>
      <c r="V26" s="33">
        <v>5</v>
      </c>
      <c r="W26" s="34">
        <v>14</v>
      </c>
      <c r="X26" s="35">
        <v>18</v>
      </c>
      <c r="Y26" s="24"/>
      <c r="Z26" s="25">
        <v>3</v>
      </c>
      <c r="AA26" s="26" t="s">
        <v>25</v>
      </c>
      <c r="AB26" s="26" t="s">
        <v>25</v>
      </c>
      <c r="AC26" s="26" t="s">
        <v>25</v>
      </c>
      <c r="AD26" s="27" t="s">
        <v>25</v>
      </c>
      <c r="AE26" s="35">
        <v>18</v>
      </c>
    </row>
    <row r="27" spans="1:31" x14ac:dyDescent="0.25">
      <c r="A27" s="28">
        <v>21511404964</v>
      </c>
      <c r="B27" s="29" t="s">
        <v>128</v>
      </c>
      <c r="C27" s="30" t="s">
        <v>40</v>
      </c>
      <c r="D27" s="31">
        <v>7</v>
      </c>
      <c r="E27" s="32">
        <v>12</v>
      </c>
      <c r="F27" s="33">
        <v>13</v>
      </c>
      <c r="G27" s="34">
        <v>18</v>
      </c>
      <c r="H27" s="35">
        <v>19</v>
      </c>
      <c r="I27" s="32">
        <v>21</v>
      </c>
      <c r="J27" s="33">
        <v>23</v>
      </c>
      <c r="K27" s="34">
        <v>37</v>
      </c>
      <c r="L27" s="35">
        <v>17</v>
      </c>
      <c r="M27" s="32">
        <v>14</v>
      </c>
      <c r="N27" s="33">
        <v>7</v>
      </c>
      <c r="O27" s="34">
        <v>14</v>
      </c>
      <c r="P27" s="35">
        <v>20</v>
      </c>
      <c r="Q27" s="32">
        <v>13</v>
      </c>
      <c r="R27" s="33">
        <v>12</v>
      </c>
      <c r="S27" s="34">
        <v>18</v>
      </c>
      <c r="T27" s="35">
        <v>18</v>
      </c>
      <c r="U27" s="32">
        <v>12</v>
      </c>
      <c r="V27" s="33">
        <v>7</v>
      </c>
      <c r="W27" s="34">
        <v>12</v>
      </c>
      <c r="X27" s="35">
        <v>19</v>
      </c>
      <c r="Y27" s="24"/>
      <c r="Z27" s="25">
        <v>2</v>
      </c>
      <c r="AA27" s="26" t="s">
        <v>25</v>
      </c>
      <c r="AB27" s="26" t="s">
        <v>25</v>
      </c>
      <c r="AC27" s="26" t="s">
        <v>25</v>
      </c>
      <c r="AD27" s="27" t="s">
        <v>25</v>
      </c>
      <c r="AE27" s="35">
        <v>19</v>
      </c>
    </row>
    <row r="28" spans="1:31" x14ac:dyDescent="0.25">
      <c r="A28" s="28">
        <v>21511102208</v>
      </c>
      <c r="B28" s="29" t="s">
        <v>129</v>
      </c>
      <c r="C28" s="30" t="s">
        <v>40</v>
      </c>
      <c r="D28" s="31">
        <v>5.5</v>
      </c>
      <c r="E28" s="32">
        <v>10</v>
      </c>
      <c r="F28" s="33">
        <v>12</v>
      </c>
      <c r="G28" s="34">
        <v>16.5</v>
      </c>
      <c r="H28" s="35">
        <v>20</v>
      </c>
      <c r="I28" s="32">
        <v>18</v>
      </c>
      <c r="J28" s="33">
        <v>14</v>
      </c>
      <c r="K28" s="34">
        <v>26.5</v>
      </c>
      <c r="L28" s="35">
        <v>21</v>
      </c>
      <c r="M28" s="32">
        <v>18</v>
      </c>
      <c r="N28" s="33">
        <v>13</v>
      </c>
      <c r="O28" s="34">
        <v>25.5</v>
      </c>
      <c r="P28" s="35">
        <v>18</v>
      </c>
      <c r="Q28" s="32">
        <v>14</v>
      </c>
      <c r="R28" s="33">
        <v>15</v>
      </c>
      <c r="S28" s="34">
        <v>23.5</v>
      </c>
      <c r="T28" s="35">
        <v>17</v>
      </c>
      <c r="U28" s="32">
        <v>10</v>
      </c>
      <c r="V28" s="33">
        <v>5</v>
      </c>
      <c r="W28" s="34">
        <v>9.5</v>
      </c>
      <c r="X28" s="35">
        <v>20</v>
      </c>
      <c r="Y28" s="24"/>
      <c r="Z28" s="25">
        <v>1</v>
      </c>
      <c r="AA28" s="26" t="s">
        <v>25</v>
      </c>
      <c r="AB28" s="26" t="s">
        <v>25</v>
      </c>
      <c r="AC28" s="26" t="s">
        <v>25</v>
      </c>
      <c r="AD28" s="27" t="s">
        <v>25</v>
      </c>
      <c r="AE28" s="35">
        <v>20</v>
      </c>
    </row>
    <row r="29" spans="1:31" x14ac:dyDescent="0.25">
      <c r="A29" s="28">
        <v>21511303719</v>
      </c>
      <c r="B29" s="29" t="s">
        <v>130</v>
      </c>
      <c r="C29" s="30" t="s">
        <v>40</v>
      </c>
      <c r="D29" s="31">
        <v>14</v>
      </c>
      <c r="E29" s="32">
        <v>16</v>
      </c>
      <c r="F29" s="33">
        <v>14</v>
      </c>
      <c r="G29" s="34">
        <v>16</v>
      </c>
      <c r="H29" s="35">
        <v>21</v>
      </c>
      <c r="I29" s="32">
        <v>22</v>
      </c>
      <c r="J29" s="33">
        <v>21</v>
      </c>
      <c r="K29" s="34">
        <v>29</v>
      </c>
      <c r="L29" s="35">
        <v>20</v>
      </c>
      <c r="M29" s="32">
        <v>12</v>
      </c>
      <c r="N29" s="33">
        <v>13</v>
      </c>
      <c r="O29" s="34">
        <v>11</v>
      </c>
      <c r="P29" s="35">
        <v>21</v>
      </c>
      <c r="Q29" s="32">
        <v>7</v>
      </c>
      <c r="R29" s="33">
        <v>9</v>
      </c>
      <c r="S29" s="34">
        <v>2</v>
      </c>
      <c r="T29" s="35">
        <v>21</v>
      </c>
      <c r="U29" s="32">
        <v>11</v>
      </c>
      <c r="V29" s="33">
        <v>7</v>
      </c>
      <c r="W29" s="34">
        <v>4</v>
      </c>
      <c r="X29" s="35">
        <v>21</v>
      </c>
      <c r="Y29" s="24"/>
      <c r="Z29" s="25">
        <v>0</v>
      </c>
      <c r="AA29" s="26" t="s">
        <v>25</v>
      </c>
      <c r="AB29" s="26" t="s">
        <v>25</v>
      </c>
      <c r="AC29" s="26" t="s">
        <v>25</v>
      </c>
      <c r="AD29" s="27" t="s">
        <v>25</v>
      </c>
      <c r="AE29" s="35">
        <v>21</v>
      </c>
    </row>
  </sheetData>
  <sortState ref="A9:AE29">
    <sortCondition ref="AE9:AE29"/>
  </sortState>
  <mergeCells count="20">
    <mergeCell ref="AB7:AB8"/>
    <mergeCell ref="AC7:AC8"/>
    <mergeCell ref="AD7:AD8"/>
    <mergeCell ref="AE7:AE8"/>
    <mergeCell ref="I7:L7"/>
    <mergeCell ref="M7:P7"/>
    <mergeCell ref="Q7:T7"/>
    <mergeCell ref="U7:X7"/>
    <mergeCell ref="Z7:Z8"/>
    <mergeCell ref="AA7:AA8"/>
    <mergeCell ref="A1:A2"/>
    <mergeCell ref="B1:E2"/>
    <mergeCell ref="A3:C3"/>
    <mergeCell ref="A4:C4"/>
    <mergeCell ref="Z5:AE5"/>
    <mergeCell ref="A7:A8"/>
    <mergeCell ref="B7:B8"/>
    <mergeCell ref="C7:C8"/>
    <mergeCell ref="D7:D8"/>
    <mergeCell ref="E7:H7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A9" sqref="A9:A28"/>
    </sheetView>
  </sheetViews>
  <sheetFormatPr defaultRowHeight="15" x14ac:dyDescent="0.25"/>
  <cols>
    <col min="1" max="1" width="13.7109375" customWidth="1"/>
    <col min="2" max="2" width="24.42578125" customWidth="1"/>
    <col min="3" max="3" width="17.85546875" customWidth="1"/>
    <col min="4" max="4" width="6" customWidth="1"/>
    <col min="5" max="24" width="5.7109375" customWidth="1"/>
    <col min="25" max="25" width="3.28515625" customWidth="1"/>
    <col min="26" max="31" width="5.7109375" customWidth="1"/>
  </cols>
  <sheetData>
    <row r="1" spans="1:31" ht="13.5" customHeight="1" x14ac:dyDescent="0.25">
      <c r="A1" s="293">
        <v>41845</v>
      </c>
      <c r="B1" s="295" t="s">
        <v>0</v>
      </c>
      <c r="C1" s="295"/>
      <c r="D1" s="295"/>
      <c r="E1" s="296"/>
    </row>
    <row r="2" spans="1:31" ht="13.5" customHeight="1" x14ac:dyDescent="0.25">
      <c r="A2" s="294"/>
      <c r="B2" s="297"/>
      <c r="C2" s="297"/>
      <c r="D2" s="297"/>
      <c r="E2" s="298"/>
    </row>
    <row r="3" spans="1:31" ht="13.5" customHeight="1" thickBot="1" x14ac:dyDescent="0.3">
      <c r="A3" s="299" t="s">
        <v>1</v>
      </c>
      <c r="B3" s="300"/>
      <c r="C3" s="300"/>
      <c r="D3" s="3" t="s">
        <v>2</v>
      </c>
      <c r="E3" s="4" t="s">
        <v>3</v>
      </c>
    </row>
    <row r="4" spans="1:31" ht="13.5" customHeight="1" thickBot="1" x14ac:dyDescent="0.3">
      <c r="A4" s="301" t="s">
        <v>4</v>
      </c>
      <c r="B4" s="302"/>
      <c r="C4" s="302"/>
      <c r="D4" s="6" t="s">
        <v>5</v>
      </c>
      <c r="E4" s="7">
        <v>150</v>
      </c>
    </row>
    <row r="5" spans="1:31" ht="13.5" customHeight="1" x14ac:dyDescent="0.25">
      <c r="A5" s="8"/>
      <c r="Z5" s="303" t="s">
        <v>6</v>
      </c>
      <c r="AA5" s="304"/>
      <c r="AB5" s="304"/>
      <c r="AC5" s="304"/>
      <c r="AD5" s="304"/>
      <c r="AE5" s="305"/>
    </row>
    <row r="6" spans="1:31" ht="13.5" customHeight="1" thickBot="1" x14ac:dyDescent="0.3">
      <c r="Z6" s="160"/>
      <c r="AA6" s="160"/>
      <c r="AB6" s="160"/>
      <c r="AC6" s="161"/>
      <c r="AD6" s="161"/>
    </row>
    <row r="7" spans="1:31" ht="13.5" customHeight="1" thickBot="1" x14ac:dyDescent="0.3">
      <c r="A7" s="287" t="s">
        <v>7</v>
      </c>
      <c r="B7" s="289" t="s">
        <v>8</v>
      </c>
      <c r="C7" s="290" t="s">
        <v>9</v>
      </c>
      <c r="D7" s="291" t="s">
        <v>10</v>
      </c>
      <c r="E7" s="292" t="s">
        <v>11</v>
      </c>
      <c r="F7" s="292"/>
      <c r="G7" s="292"/>
      <c r="H7" s="292"/>
      <c r="I7" s="312" t="s">
        <v>12</v>
      </c>
      <c r="J7" s="312"/>
      <c r="K7" s="312"/>
      <c r="L7" s="312"/>
      <c r="M7" s="313" t="s">
        <v>13</v>
      </c>
      <c r="N7" s="313"/>
      <c r="O7" s="313"/>
      <c r="P7" s="313"/>
      <c r="Q7" s="314" t="s">
        <v>14</v>
      </c>
      <c r="R7" s="314"/>
      <c r="S7" s="314"/>
      <c r="T7" s="314"/>
      <c r="U7" s="315" t="s">
        <v>15</v>
      </c>
      <c r="V7" s="315"/>
      <c r="W7" s="315"/>
      <c r="X7" s="315"/>
      <c r="Y7" s="11"/>
      <c r="Z7" s="322" t="s">
        <v>16</v>
      </c>
      <c r="AA7" s="318" t="s">
        <v>17</v>
      </c>
      <c r="AB7" s="318" t="s">
        <v>18</v>
      </c>
      <c r="AC7" s="318" t="s">
        <v>19</v>
      </c>
      <c r="AD7" s="320" t="s">
        <v>20</v>
      </c>
      <c r="AE7" s="310" t="s">
        <v>21</v>
      </c>
    </row>
    <row r="8" spans="1:31" ht="13.5" customHeight="1" thickBot="1" x14ac:dyDescent="0.3">
      <c r="A8" s="288"/>
      <c r="B8" s="289"/>
      <c r="C8" s="290"/>
      <c r="D8" s="291"/>
      <c r="E8" s="12" t="s">
        <v>133</v>
      </c>
      <c r="F8" s="13" t="s">
        <v>23</v>
      </c>
      <c r="G8" s="14" t="s">
        <v>24</v>
      </c>
      <c r="H8" s="15" t="s">
        <v>21</v>
      </c>
      <c r="I8" s="12" t="s">
        <v>133</v>
      </c>
      <c r="J8" s="13" t="s">
        <v>23</v>
      </c>
      <c r="K8" s="14" t="s">
        <v>24</v>
      </c>
      <c r="L8" s="15" t="s">
        <v>21</v>
      </c>
      <c r="M8" s="12" t="s">
        <v>133</v>
      </c>
      <c r="N8" s="13" t="s">
        <v>23</v>
      </c>
      <c r="O8" s="14" t="s">
        <v>24</v>
      </c>
      <c r="P8" s="15" t="s">
        <v>21</v>
      </c>
      <c r="Q8" s="12" t="s">
        <v>22</v>
      </c>
      <c r="R8" s="13" t="s">
        <v>23</v>
      </c>
      <c r="S8" s="14" t="s">
        <v>24</v>
      </c>
      <c r="T8" s="15" t="s">
        <v>21</v>
      </c>
      <c r="U8" s="12" t="s">
        <v>22</v>
      </c>
      <c r="V8" s="13" t="s">
        <v>23</v>
      </c>
      <c r="W8" s="14" t="s">
        <v>24</v>
      </c>
      <c r="X8" s="15" t="s">
        <v>21</v>
      </c>
      <c r="Y8" s="11"/>
      <c r="Z8" s="323"/>
      <c r="AA8" s="319"/>
      <c r="AB8" s="319"/>
      <c r="AC8" s="319"/>
      <c r="AD8" s="321"/>
      <c r="AE8" s="311"/>
    </row>
    <row r="9" spans="1:31" ht="13.5" customHeight="1" x14ac:dyDescent="0.25">
      <c r="A9" s="16">
        <v>11511102194</v>
      </c>
      <c r="B9" s="17" t="s">
        <v>146</v>
      </c>
      <c r="C9" s="18" t="s">
        <v>40</v>
      </c>
      <c r="D9" s="19">
        <v>0.5</v>
      </c>
      <c r="E9" s="20">
        <v>45</v>
      </c>
      <c r="F9" s="21">
        <v>42</v>
      </c>
      <c r="G9" s="22">
        <v>86.5</v>
      </c>
      <c r="H9" s="23">
        <v>1</v>
      </c>
      <c r="I9" s="20">
        <v>48</v>
      </c>
      <c r="J9" s="21">
        <v>46</v>
      </c>
      <c r="K9" s="22">
        <v>93.5</v>
      </c>
      <c r="L9" s="23">
        <v>1</v>
      </c>
      <c r="M9" s="20">
        <v>48</v>
      </c>
      <c r="N9" s="21">
        <v>48</v>
      </c>
      <c r="O9" s="22">
        <v>95.5</v>
      </c>
      <c r="P9" s="23">
        <v>1</v>
      </c>
      <c r="Q9" s="20">
        <v>46</v>
      </c>
      <c r="R9" s="21">
        <v>50</v>
      </c>
      <c r="S9" s="22">
        <v>95.5</v>
      </c>
      <c r="T9" s="23">
        <v>1</v>
      </c>
      <c r="U9" s="20">
        <v>45</v>
      </c>
      <c r="V9" s="21">
        <v>46</v>
      </c>
      <c r="W9" s="22">
        <v>90.5</v>
      </c>
      <c r="X9" s="23">
        <v>1</v>
      </c>
      <c r="Y9" s="24"/>
      <c r="Z9" s="25">
        <v>19</v>
      </c>
      <c r="AA9" s="26" t="s">
        <v>25</v>
      </c>
      <c r="AB9" s="26" t="s">
        <v>25</v>
      </c>
      <c r="AC9" s="26" t="s">
        <v>25</v>
      </c>
      <c r="AD9" s="162" t="s">
        <v>25</v>
      </c>
      <c r="AE9" s="23">
        <v>1</v>
      </c>
    </row>
    <row r="10" spans="1:31" ht="13.5" customHeight="1" x14ac:dyDescent="0.25">
      <c r="A10" s="28">
        <v>10671000150</v>
      </c>
      <c r="B10" s="29" t="s">
        <v>147</v>
      </c>
      <c r="C10" s="30" t="s">
        <v>39</v>
      </c>
      <c r="D10" s="31">
        <v>0.5</v>
      </c>
      <c r="E10" s="32">
        <v>40</v>
      </c>
      <c r="F10" s="33">
        <v>44</v>
      </c>
      <c r="G10" s="34">
        <v>83.5</v>
      </c>
      <c r="H10" s="35">
        <v>3</v>
      </c>
      <c r="I10" s="32">
        <v>43</v>
      </c>
      <c r="J10" s="33">
        <v>47</v>
      </c>
      <c r="K10" s="34">
        <v>89.5</v>
      </c>
      <c r="L10" s="35">
        <v>2</v>
      </c>
      <c r="M10" s="32">
        <v>40</v>
      </c>
      <c r="N10" s="33">
        <v>49</v>
      </c>
      <c r="O10" s="34">
        <v>88.5</v>
      </c>
      <c r="P10" s="35">
        <v>3</v>
      </c>
      <c r="Q10" s="32">
        <v>43</v>
      </c>
      <c r="R10" s="33">
        <v>50</v>
      </c>
      <c r="S10" s="34">
        <v>92.5</v>
      </c>
      <c r="T10" s="35">
        <v>2</v>
      </c>
      <c r="U10" s="32">
        <v>42</v>
      </c>
      <c r="V10" s="33">
        <v>47</v>
      </c>
      <c r="W10" s="34">
        <v>88.5</v>
      </c>
      <c r="X10" s="35">
        <v>2</v>
      </c>
      <c r="Y10" s="24"/>
      <c r="Z10" s="25">
        <v>18</v>
      </c>
      <c r="AA10" s="26" t="s">
        <v>25</v>
      </c>
      <c r="AB10" s="26" t="s">
        <v>25</v>
      </c>
      <c r="AC10" s="26" t="s">
        <v>25</v>
      </c>
      <c r="AD10" s="162" t="s">
        <v>25</v>
      </c>
      <c r="AE10" s="35">
        <v>2</v>
      </c>
    </row>
    <row r="11" spans="1:31" ht="13.5" customHeight="1" x14ac:dyDescent="0.25">
      <c r="A11" s="28">
        <v>10671000417</v>
      </c>
      <c r="B11" s="29" t="s">
        <v>149</v>
      </c>
      <c r="C11" s="30" t="s">
        <v>39</v>
      </c>
      <c r="D11" s="31">
        <v>1</v>
      </c>
      <c r="E11" s="32">
        <v>40</v>
      </c>
      <c r="F11" s="33">
        <v>41</v>
      </c>
      <c r="G11" s="34">
        <v>80</v>
      </c>
      <c r="H11" s="35">
        <v>4</v>
      </c>
      <c r="I11" s="32">
        <v>33</v>
      </c>
      <c r="J11" s="33">
        <v>37</v>
      </c>
      <c r="K11" s="34">
        <v>69</v>
      </c>
      <c r="L11" s="35">
        <v>6</v>
      </c>
      <c r="M11" s="32">
        <v>45</v>
      </c>
      <c r="N11" s="33">
        <v>46</v>
      </c>
      <c r="O11" s="34">
        <v>90</v>
      </c>
      <c r="P11" s="35">
        <v>2</v>
      </c>
      <c r="Q11" s="32">
        <v>42</v>
      </c>
      <c r="R11" s="33">
        <v>44</v>
      </c>
      <c r="S11" s="34">
        <v>85</v>
      </c>
      <c r="T11" s="35">
        <v>4</v>
      </c>
      <c r="U11" s="32">
        <v>41</v>
      </c>
      <c r="V11" s="33">
        <v>40</v>
      </c>
      <c r="W11" s="34">
        <v>80</v>
      </c>
      <c r="X11" s="35">
        <v>3</v>
      </c>
      <c r="Y11" s="24"/>
      <c r="Z11" s="25">
        <v>17</v>
      </c>
      <c r="AA11" s="26" t="s">
        <v>25</v>
      </c>
      <c r="AB11" s="26" t="s">
        <v>25</v>
      </c>
      <c r="AC11" s="26" t="s">
        <v>25</v>
      </c>
      <c r="AD11" s="162" t="s">
        <v>25</v>
      </c>
      <c r="AE11" s="35">
        <v>3</v>
      </c>
    </row>
    <row r="12" spans="1:31" ht="13.5" customHeight="1" x14ac:dyDescent="0.25">
      <c r="A12" s="28">
        <v>11461000679</v>
      </c>
      <c r="B12" s="29" t="s">
        <v>148</v>
      </c>
      <c r="C12" s="30" t="s">
        <v>111</v>
      </c>
      <c r="D12" s="31">
        <v>2</v>
      </c>
      <c r="E12" s="32">
        <v>42</v>
      </c>
      <c r="F12" s="33">
        <v>44</v>
      </c>
      <c r="G12" s="34">
        <v>84</v>
      </c>
      <c r="H12" s="35">
        <v>2</v>
      </c>
      <c r="I12" s="32">
        <v>43</v>
      </c>
      <c r="J12" s="33">
        <v>47</v>
      </c>
      <c r="K12" s="34">
        <v>88</v>
      </c>
      <c r="L12" s="35">
        <v>3</v>
      </c>
      <c r="M12" s="32">
        <v>37</v>
      </c>
      <c r="N12" s="33">
        <v>41</v>
      </c>
      <c r="O12" s="34">
        <v>76</v>
      </c>
      <c r="P12" s="35">
        <v>5</v>
      </c>
      <c r="Q12" s="32">
        <v>40</v>
      </c>
      <c r="R12" s="33">
        <v>44</v>
      </c>
      <c r="S12" s="34">
        <v>82</v>
      </c>
      <c r="T12" s="35">
        <v>5</v>
      </c>
      <c r="U12" s="32">
        <v>37</v>
      </c>
      <c r="V12" s="33">
        <v>40</v>
      </c>
      <c r="W12" s="34">
        <v>75</v>
      </c>
      <c r="X12" s="35">
        <v>4</v>
      </c>
      <c r="Y12" s="24"/>
      <c r="Z12" s="25">
        <v>16</v>
      </c>
      <c r="AA12" s="26" t="s">
        <v>25</v>
      </c>
      <c r="AB12" s="26" t="s">
        <v>25</v>
      </c>
      <c r="AC12" s="26" t="s">
        <v>25</v>
      </c>
      <c r="AD12" s="162" t="s">
        <v>25</v>
      </c>
      <c r="AE12" s="35">
        <v>4</v>
      </c>
    </row>
    <row r="13" spans="1:31" ht="13.5" customHeight="1" x14ac:dyDescent="0.25">
      <c r="A13" s="28">
        <v>11511102195</v>
      </c>
      <c r="B13" s="29" t="s">
        <v>145</v>
      </c>
      <c r="C13" s="30" t="s">
        <v>40</v>
      </c>
      <c r="D13" s="31">
        <v>1.5</v>
      </c>
      <c r="E13" s="32">
        <v>33</v>
      </c>
      <c r="F13" s="33">
        <v>35</v>
      </c>
      <c r="G13" s="34">
        <v>66.5</v>
      </c>
      <c r="H13" s="35">
        <v>6</v>
      </c>
      <c r="I13" s="32">
        <v>36</v>
      </c>
      <c r="J13" s="33">
        <v>36</v>
      </c>
      <c r="K13" s="34">
        <v>70.5</v>
      </c>
      <c r="L13" s="35">
        <v>5</v>
      </c>
      <c r="M13" s="32">
        <v>38</v>
      </c>
      <c r="N13" s="33">
        <v>41</v>
      </c>
      <c r="O13" s="34">
        <v>77.5</v>
      </c>
      <c r="P13" s="35">
        <v>4</v>
      </c>
      <c r="Q13" s="32">
        <v>42</v>
      </c>
      <c r="R13" s="33">
        <v>47</v>
      </c>
      <c r="S13" s="34">
        <v>87.5</v>
      </c>
      <c r="T13" s="35">
        <v>3</v>
      </c>
      <c r="U13" s="32">
        <v>35</v>
      </c>
      <c r="V13" s="33">
        <v>36</v>
      </c>
      <c r="W13" s="34">
        <v>69.5</v>
      </c>
      <c r="X13" s="35">
        <v>5</v>
      </c>
      <c r="Y13" s="24"/>
      <c r="Z13" s="25">
        <v>15</v>
      </c>
      <c r="AA13" s="26" t="s">
        <v>25</v>
      </c>
      <c r="AB13" s="26" t="s">
        <v>25</v>
      </c>
      <c r="AC13" s="26" t="s">
        <v>25</v>
      </c>
      <c r="AD13" s="162" t="s">
        <v>25</v>
      </c>
      <c r="AE13" s="35">
        <v>5</v>
      </c>
    </row>
    <row r="14" spans="1:31" ht="13.5" customHeight="1" x14ac:dyDescent="0.25">
      <c r="A14" s="28">
        <v>11511000725</v>
      </c>
      <c r="B14" s="29" t="s">
        <v>142</v>
      </c>
      <c r="C14" s="30" t="s">
        <v>40</v>
      </c>
      <c r="D14" s="31">
        <v>2</v>
      </c>
      <c r="E14" s="32">
        <v>36</v>
      </c>
      <c r="F14" s="33">
        <v>35</v>
      </c>
      <c r="G14" s="34">
        <v>69</v>
      </c>
      <c r="H14" s="35">
        <v>5</v>
      </c>
      <c r="I14" s="32">
        <v>37</v>
      </c>
      <c r="J14" s="33">
        <v>38</v>
      </c>
      <c r="K14" s="34">
        <v>73</v>
      </c>
      <c r="L14" s="35">
        <v>4</v>
      </c>
      <c r="M14" s="32">
        <v>36</v>
      </c>
      <c r="N14" s="33">
        <v>39</v>
      </c>
      <c r="O14" s="34">
        <v>73</v>
      </c>
      <c r="P14" s="35">
        <v>7</v>
      </c>
      <c r="Q14" s="32">
        <v>36</v>
      </c>
      <c r="R14" s="33">
        <v>40</v>
      </c>
      <c r="S14" s="34">
        <v>74</v>
      </c>
      <c r="T14" s="35">
        <v>6</v>
      </c>
      <c r="U14" s="32">
        <v>28</v>
      </c>
      <c r="V14" s="33">
        <v>29</v>
      </c>
      <c r="W14" s="34">
        <v>55</v>
      </c>
      <c r="X14" s="35">
        <v>7</v>
      </c>
      <c r="Y14" s="24"/>
      <c r="Z14" s="25">
        <v>14</v>
      </c>
      <c r="AA14" s="26" t="s">
        <v>25</v>
      </c>
      <c r="AB14" s="26" t="s">
        <v>25</v>
      </c>
      <c r="AC14" s="26" t="s">
        <v>25</v>
      </c>
      <c r="AD14" s="162" t="s">
        <v>25</v>
      </c>
      <c r="AE14" s="35">
        <v>6</v>
      </c>
    </row>
    <row r="15" spans="1:31" ht="13.5" customHeight="1" x14ac:dyDescent="0.25">
      <c r="A15" s="28">
        <v>10911000283</v>
      </c>
      <c r="B15" s="29" t="s">
        <v>144</v>
      </c>
      <c r="C15" s="30" t="s">
        <v>107</v>
      </c>
      <c r="D15" s="31">
        <v>1</v>
      </c>
      <c r="E15" s="32">
        <v>30</v>
      </c>
      <c r="F15" s="33">
        <v>34</v>
      </c>
      <c r="G15" s="34">
        <v>63</v>
      </c>
      <c r="H15" s="35">
        <v>8</v>
      </c>
      <c r="I15" s="32">
        <v>32</v>
      </c>
      <c r="J15" s="33">
        <v>35</v>
      </c>
      <c r="K15" s="34">
        <v>66</v>
      </c>
      <c r="L15" s="35">
        <v>7</v>
      </c>
      <c r="M15" s="32">
        <v>37</v>
      </c>
      <c r="N15" s="33">
        <v>40</v>
      </c>
      <c r="O15" s="34">
        <v>76</v>
      </c>
      <c r="P15" s="35">
        <v>5</v>
      </c>
      <c r="Q15" s="32">
        <v>34</v>
      </c>
      <c r="R15" s="33">
        <v>38</v>
      </c>
      <c r="S15" s="34">
        <v>71</v>
      </c>
      <c r="T15" s="35">
        <v>8</v>
      </c>
      <c r="U15" s="32">
        <v>33</v>
      </c>
      <c r="V15" s="33">
        <v>34</v>
      </c>
      <c r="W15" s="34">
        <v>66</v>
      </c>
      <c r="X15" s="35">
        <v>6</v>
      </c>
      <c r="Y15" s="24"/>
      <c r="Z15" s="25">
        <v>13</v>
      </c>
      <c r="AA15" s="26" t="s">
        <v>25</v>
      </c>
      <c r="AB15" s="26" t="s">
        <v>25</v>
      </c>
      <c r="AC15" s="26" t="s">
        <v>25</v>
      </c>
      <c r="AD15" s="162" t="s">
        <v>25</v>
      </c>
      <c r="AE15" s="35">
        <v>7</v>
      </c>
    </row>
    <row r="16" spans="1:31" ht="13.5" customHeight="1" x14ac:dyDescent="0.25">
      <c r="A16" s="28">
        <v>11511000645</v>
      </c>
      <c r="B16" s="29" t="s">
        <v>143</v>
      </c>
      <c r="C16" s="30" t="s">
        <v>40</v>
      </c>
      <c r="D16" s="31">
        <v>2</v>
      </c>
      <c r="E16" s="32">
        <v>34</v>
      </c>
      <c r="F16" s="33">
        <v>32</v>
      </c>
      <c r="G16" s="34">
        <v>64</v>
      </c>
      <c r="H16" s="35">
        <v>7</v>
      </c>
      <c r="I16" s="32">
        <v>35</v>
      </c>
      <c r="J16" s="33">
        <v>33</v>
      </c>
      <c r="K16" s="34">
        <v>66</v>
      </c>
      <c r="L16" s="35">
        <v>7</v>
      </c>
      <c r="M16" s="32">
        <v>35</v>
      </c>
      <c r="N16" s="33">
        <v>31</v>
      </c>
      <c r="O16" s="34">
        <v>64</v>
      </c>
      <c r="P16" s="35">
        <v>8</v>
      </c>
      <c r="Q16" s="32">
        <v>35</v>
      </c>
      <c r="R16" s="33">
        <v>33</v>
      </c>
      <c r="S16" s="34">
        <v>66</v>
      </c>
      <c r="T16" s="35">
        <v>12</v>
      </c>
      <c r="U16" s="32">
        <v>30</v>
      </c>
      <c r="V16" s="33">
        <v>25</v>
      </c>
      <c r="W16" s="34">
        <v>53</v>
      </c>
      <c r="X16" s="35">
        <v>8</v>
      </c>
      <c r="Y16" s="24"/>
      <c r="Z16" s="25">
        <v>12</v>
      </c>
      <c r="AA16" s="26" t="s">
        <v>25</v>
      </c>
      <c r="AB16" s="26" t="s">
        <v>25</v>
      </c>
      <c r="AC16" s="26" t="s">
        <v>25</v>
      </c>
      <c r="AD16" s="162" t="s">
        <v>25</v>
      </c>
      <c r="AE16" s="35">
        <v>8</v>
      </c>
    </row>
    <row r="17" spans="1:31" ht="13.5" customHeight="1" x14ac:dyDescent="0.25">
      <c r="A17" s="28">
        <v>10911202641</v>
      </c>
      <c r="B17" s="29" t="s">
        <v>139</v>
      </c>
      <c r="C17" s="30" t="s">
        <v>107</v>
      </c>
      <c r="D17" s="31">
        <v>2.5</v>
      </c>
      <c r="E17" s="32">
        <v>32</v>
      </c>
      <c r="F17" s="33">
        <v>33</v>
      </c>
      <c r="G17" s="34">
        <v>62.5</v>
      </c>
      <c r="H17" s="35">
        <v>9</v>
      </c>
      <c r="I17" s="32">
        <v>28</v>
      </c>
      <c r="J17" s="33">
        <v>26</v>
      </c>
      <c r="K17" s="34">
        <v>51.5</v>
      </c>
      <c r="L17" s="35">
        <v>11</v>
      </c>
      <c r="M17" s="32">
        <v>30</v>
      </c>
      <c r="N17" s="33">
        <v>26</v>
      </c>
      <c r="O17" s="34">
        <v>53.5</v>
      </c>
      <c r="P17" s="35">
        <v>12</v>
      </c>
      <c r="Q17" s="32">
        <v>36</v>
      </c>
      <c r="R17" s="33">
        <v>37</v>
      </c>
      <c r="S17" s="34">
        <v>70.5</v>
      </c>
      <c r="T17" s="35">
        <v>9</v>
      </c>
      <c r="U17" s="32">
        <v>28</v>
      </c>
      <c r="V17" s="33">
        <v>25</v>
      </c>
      <c r="W17" s="34">
        <v>50.5</v>
      </c>
      <c r="X17" s="35">
        <v>9</v>
      </c>
      <c r="Y17" s="24"/>
      <c r="Z17" s="25">
        <v>11</v>
      </c>
      <c r="AA17" s="26" t="s">
        <v>25</v>
      </c>
      <c r="AB17" s="26" t="s">
        <v>25</v>
      </c>
      <c r="AC17" s="26" t="s">
        <v>25</v>
      </c>
      <c r="AD17" s="162" t="s">
        <v>25</v>
      </c>
      <c r="AE17" s="35">
        <v>9</v>
      </c>
    </row>
    <row r="18" spans="1:31" ht="13.5" customHeight="1" x14ac:dyDescent="0.25">
      <c r="A18" s="28">
        <v>11511303279</v>
      </c>
      <c r="B18" s="29" t="s">
        <v>135</v>
      </c>
      <c r="C18" s="30" t="s">
        <v>40</v>
      </c>
      <c r="D18" s="31">
        <v>4</v>
      </c>
      <c r="E18" s="32">
        <v>32</v>
      </c>
      <c r="F18" s="33">
        <v>30</v>
      </c>
      <c r="G18" s="34">
        <v>58</v>
      </c>
      <c r="H18" s="35">
        <v>10</v>
      </c>
      <c r="I18" s="32">
        <v>32</v>
      </c>
      <c r="J18" s="33">
        <v>30</v>
      </c>
      <c r="K18" s="34">
        <v>58</v>
      </c>
      <c r="L18" s="35">
        <v>9</v>
      </c>
      <c r="M18" s="32">
        <v>35</v>
      </c>
      <c r="N18" s="33">
        <v>30</v>
      </c>
      <c r="O18" s="34">
        <v>61</v>
      </c>
      <c r="P18" s="35">
        <v>9</v>
      </c>
      <c r="Q18" s="32">
        <v>35</v>
      </c>
      <c r="R18" s="33">
        <v>32</v>
      </c>
      <c r="S18" s="34">
        <v>63</v>
      </c>
      <c r="T18" s="35">
        <v>13</v>
      </c>
      <c r="U18" s="32">
        <v>28</v>
      </c>
      <c r="V18" s="33">
        <v>23</v>
      </c>
      <c r="W18" s="34">
        <v>47</v>
      </c>
      <c r="X18" s="35">
        <v>13</v>
      </c>
      <c r="Y18" s="24"/>
      <c r="Z18" s="25">
        <v>10</v>
      </c>
      <c r="AA18" s="26" t="s">
        <v>25</v>
      </c>
      <c r="AB18" s="26" t="s">
        <v>25</v>
      </c>
      <c r="AC18" s="26" t="s">
        <v>25</v>
      </c>
      <c r="AD18" s="162" t="s">
        <v>25</v>
      </c>
      <c r="AE18" s="35">
        <v>10</v>
      </c>
    </row>
    <row r="19" spans="1:31" ht="13.5" customHeight="1" x14ac:dyDescent="0.25">
      <c r="A19" s="28">
        <v>11511303451</v>
      </c>
      <c r="B19" s="29" t="s">
        <v>74</v>
      </c>
      <c r="C19" s="30" t="s">
        <v>40</v>
      </c>
      <c r="D19" s="31">
        <v>5.5</v>
      </c>
      <c r="E19" s="32">
        <v>30</v>
      </c>
      <c r="F19" s="33">
        <v>28</v>
      </c>
      <c r="G19" s="34">
        <v>52.5</v>
      </c>
      <c r="H19" s="35">
        <v>11</v>
      </c>
      <c r="I19" s="32">
        <v>29</v>
      </c>
      <c r="J19" s="33">
        <v>27</v>
      </c>
      <c r="K19" s="34">
        <v>50.5</v>
      </c>
      <c r="L19" s="35">
        <v>12</v>
      </c>
      <c r="M19" s="32">
        <v>20</v>
      </c>
      <c r="N19" s="33">
        <v>15</v>
      </c>
      <c r="O19" s="34">
        <v>29.5</v>
      </c>
      <c r="P19" s="35">
        <v>19</v>
      </c>
      <c r="Q19" s="32">
        <v>37</v>
      </c>
      <c r="R19" s="33">
        <v>40</v>
      </c>
      <c r="S19" s="34">
        <v>71.5</v>
      </c>
      <c r="T19" s="35">
        <v>7</v>
      </c>
      <c r="U19" s="32">
        <v>27</v>
      </c>
      <c r="V19" s="33">
        <v>25</v>
      </c>
      <c r="W19" s="34">
        <v>46.5</v>
      </c>
      <c r="X19" s="35">
        <v>14</v>
      </c>
      <c r="Y19" s="24"/>
      <c r="Z19" s="25">
        <v>9</v>
      </c>
      <c r="AA19" s="26" t="s">
        <v>25</v>
      </c>
      <c r="AB19" s="26" t="s">
        <v>25</v>
      </c>
      <c r="AC19" s="26" t="s">
        <v>25</v>
      </c>
      <c r="AD19" s="162" t="s">
        <v>25</v>
      </c>
      <c r="AE19" s="35">
        <v>11</v>
      </c>
    </row>
    <row r="20" spans="1:31" ht="13.5" customHeight="1" x14ac:dyDescent="0.25">
      <c r="A20" s="28">
        <v>10181000653</v>
      </c>
      <c r="B20" s="29" t="s">
        <v>141</v>
      </c>
      <c r="C20" s="30" t="s">
        <v>73</v>
      </c>
      <c r="D20" s="31">
        <v>0.5</v>
      </c>
      <c r="E20" s="32">
        <v>22.5</v>
      </c>
      <c r="F20" s="33">
        <v>23</v>
      </c>
      <c r="G20" s="34">
        <v>45</v>
      </c>
      <c r="H20" s="35">
        <v>15</v>
      </c>
      <c r="I20" s="32">
        <v>25</v>
      </c>
      <c r="J20" s="33">
        <v>24</v>
      </c>
      <c r="K20" s="34">
        <v>48.5</v>
      </c>
      <c r="L20" s="35">
        <v>15</v>
      </c>
      <c r="M20" s="32">
        <v>31</v>
      </c>
      <c r="N20" s="33">
        <v>27</v>
      </c>
      <c r="O20" s="34">
        <v>57.5</v>
      </c>
      <c r="P20" s="35">
        <v>11</v>
      </c>
      <c r="Q20" s="32">
        <v>33</v>
      </c>
      <c r="R20" s="33">
        <v>37</v>
      </c>
      <c r="S20" s="34">
        <v>69.5</v>
      </c>
      <c r="T20" s="35">
        <v>10</v>
      </c>
      <c r="U20" s="32">
        <v>27</v>
      </c>
      <c r="V20" s="33">
        <v>23</v>
      </c>
      <c r="W20" s="34">
        <v>49.5</v>
      </c>
      <c r="X20" s="35">
        <v>10</v>
      </c>
      <c r="Y20" s="24"/>
      <c r="Z20" s="25">
        <v>8</v>
      </c>
      <c r="AA20" s="26" t="s">
        <v>25</v>
      </c>
      <c r="AB20" s="26" t="s">
        <v>25</v>
      </c>
      <c r="AC20" s="26" t="s">
        <v>25</v>
      </c>
      <c r="AD20" s="162" t="s">
        <v>25</v>
      </c>
      <c r="AE20" s="35">
        <v>12</v>
      </c>
    </row>
    <row r="21" spans="1:31" ht="13.5" customHeight="1" x14ac:dyDescent="0.25">
      <c r="A21" s="28">
        <v>11511202971</v>
      </c>
      <c r="B21" s="29" t="s">
        <v>140</v>
      </c>
      <c r="C21" s="30" t="s">
        <v>40</v>
      </c>
      <c r="D21" s="31">
        <v>1.5</v>
      </c>
      <c r="E21" s="32">
        <v>23</v>
      </c>
      <c r="F21" s="33">
        <v>24</v>
      </c>
      <c r="G21" s="34">
        <v>45.5</v>
      </c>
      <c r="H21" s="35">
        <v>13</v>
      </c>
      <c r="I21" s="32">
        <v>30</v>
      </c>
      <c r="J21" s="33">
        <v>24</v>
      </c>
      <c r="K21" s="34">
        <v>52.5</v>
      </c>
      <c r="L21" s="35">
        <v>10</v>
      </c>
      <c r="M21" s="32">
        <v>30</v>
      </c>
      <c r="N21" s="33">
        <v>25</v>
      </c>
      <c r="O21" s="34">
        <v>53.5</v>
      </c>
      <c r="P21" s="35">
        <v>12</v>
      </c>
      <c r="Q21" s="32">
        <v>31</v>
      </c>
      <c r="R21" s="33">
        <v>28</v>
      </c>
      <c r="S21" s="34">
        <v>57.5</v>
      </c>
      <c r="T21" s="35">
        <v>15</v>
      </c>
      <c r="U21" s="32">
        <v>23</v>
      </c>
      <c r="V21" s="33">
        <v>18</v>
      </c>
      <c r="W21" s="34">
        <v>39.5</v>
      </c>
      <c r="X21" s="35">
        <v>17</v>
      </c>
      <c r="Y21" s="24"/>
      <c r="Z21" s="25">
        <v>6</v>
      </c>
      <c r="AA21" s="26">
        <v>3</v>
      </c>
      <c r="AB21" s="26" t="s">
        <v>25</v>
      </c>
      <c r="AC21" s="26" t="s">
        <v>25</v>
      </c>
      <c r="AD21" s="162" t="s">
        <v>25</v>
      </c>
      <c r="AE21" s="35">
        <v>13</v>
      </c>
    </row>
    <row r="22" spans="1:31" ht="13.5" customHeight="1" x14ac:dyDescent="0.25">
      <c r="A22" s="28">
        <v>10911000230</v>
      </c>
      <c r="B22" s="29" t="s">
        <v>138</v>
      </c>
      <c r="C22" s="30" t="s">
        <v>107</v>
      </c>
      <c r="D22" s="31">
        <v>0</v>
      </c>
      <c r="E22" s="32">
        <v>24</v>
      </c>
      <c r="F22" s="33">
        <v>26</v>
      </c>
      <c r="G22" s="34">
        <v>50</v>
      </c>
      <c r="H22" s="35">
        <v>12</v>
      </c>
      <c r="I22" s="32">
        <v>20</v>
      </c>
      <c r="J22" s="33">
        <v>30</v>
      </c>
      <c r="K22" s="34">
        <v>50</v>
      </c>
      <c r="L22" s="35">
        <v>13</v>
      </c>
      <c r="M22" s="32">
        <v>22</v>
      </c>
      <c r="N22" s="33">
        <v>31</v>
      </c>
      <c r="O22" s="34">
        <v>53</v>
      </c>
      <c r="P22" s="35">
        <v>14</v>
      </c>
      <c r="Q22" s="32">
        <v>25</v>
      </c>
      <c r="R22" s="33">
        <v>32</v>
      </c>
      <c r="S22" s="34">
        <v>57</v>
      </c>
      <c r="T22" s="35">
        <v>16</v>
      </c>
      <c r="U22" s="32">
        <v>23</v>
      </c>
      <c r="V22" s="33">
        <v>26</v>
      </c>
      <c r="W22" s="34">
        <v>49</v>
      </c>
      <c r="X22" s="35">
        <v>11</v>
      </c>
      <c r="Y22" s="24"/>
      <c r="Z22" s="25">
        <v>6</v>
      </c>
      <c r="AA22" s="26">
        <v>2</v>
      </c>
      <c r="AB22" s="26" t="s">
        <v>25</v>
      </c>
      <c r="AC22" s="26" t="s">
        <v>25</v>
      </c>
      <c r="AD22" s="162" t="s">
        <v>25</v>
      </c>
      <c r="AE22" s="35">
        <v>14</v>
      </c>
    </row>
    <row r="23" spans="1:31" ht="13.5" customHeight="1" x14ac:dyDescent="0.25">
      <c r="A23" s="28">
        <v>10671101529</v>
      </c>
      <c r="B23" s="29" t="s">
        <v>137</v>
      </c>
      <c r="C23" s="30" t="s">
        <v>39</v>
      </c>
      <c r="D23" s="31">
        <v>2.5</v>
      </c>
      <c r="E23" s="32">
        <v>24</v>
      </c>
      <c r="F23" s="33">
        <v>23</v>
      </c>
      <c r="G23" s="34">
        <v>44.5</v>
      </c>
      <c r="H23" s="35">
        <v>16</v>
      </c>
      <c r="I23" s="32">
        <v>24</v>
      </c>
      <c r="J23" s="33">
        <v>26</v>
      </c>
      <c r="K23" s="34">
        <v>47.5</v>
      </c>
      <c r="L23" s="35">
        <v>16</v>
      </c>
      <c r="M23" s="32">
        <v>29</v>
      </c>
      <c r="N23" s="33">
        <v>26</v>
      </c>
      <c r="O23" s="34">
        <v>52.5</v>
      </c>
      <c r="P23" s="35">
        <v>15</v>
      </c>
      <c r="Q23" s="32">
        <v>35</v>
      </c>
      <c r="R23" s="33">
        <v>36</v>
      </c>
      <c r="S23" s="34">
        <v>68.5</v>
      </c>
      <c r="T23" s="35">
        <v>11</v>
      </c>
      <c r="U23" s="32">
        <v>26</v>
      </c>
      <c r="V23" s="33">
        <v>22</v>
      </c>
      <c r="W23" s="34">
        <v>45.5</v>
      </c>
      <c r="X23" s="35">
        <v>16</v>
      </c>
      <c r="Y23" s="24"/>
      <c r="Z23" s="25">
        <v>5</v>
      </c>
      <c r="AA23" s="26">
        <v>3</v>
      </c>
      <c r="AB23" s="26" t="s">
        <v>25</v>
      </c>
      <c r="AC23" s="26" t="s">
        <v>25</v>
      </c>
      <c r="AD23" s="162" t="s">
        <v>25</v>
      </c>
      <c r="AE23" s="35">
        <v>15</v>
      </c>
    </row>
    <row r="24" spans="1:31" ht="13.5" customHeight="1" x14ac:dyDescent="0.25">
      <c r="A24" s="28">
        <v>10181303697</v>
      </c>
      <c r="B24" s="29" t="s">
        <v>72</v>
      </c>
      <c r="C24" s="30" t="s">
        <v>73</v>
      </c>
      <c r="D24" s="31">
        <v>4.5</v>
      </c>
      <c r="E24" s="32">
        <v>24</v>
      </c>
      <c r="F24" s="33">
        <v>22</v>
      </c>
      <c r="G24" s="34">
        <v>41.5</v>
      </c>
      <c r="H24" s="35">
        <v>19</v>
      </c>
      <c r="I24" s="32">
        <v>26</v>
      </c>
      <c r="J24" s="33">
        <v>24</v>
      </c>
      <c r="K24" s="34">
        <v>45.5</v>
      </c>
      <c r="L24" s="35">
        <v>18</v>
      </c>
      <c r="M24" s="32">
        <v>33</v>
      </c>
      <c r="N24" s="33">
        <v>30</v>
      </c>
      <c r="O24" s="34">
        <v>58.5</v>
      </c>
      <c r="P24" s="35">
        <v>10</v>
      </c>
      <c r="Q24" s="32">
        <v>32</v>
      </c>
      <c r="R24" s="33">
        <v>31</v>
      </c>
      <c r="S24" s="34">
        <v>58.5</v>
      </c>
      <c r="T24" s="35">
        <v>14</v>
      </c>
      <c r="U24" s="32">
        <v>28</v>
      </c>
      <c r="V24" s="33">
        <v>24</v>
      </c>
      <c r="W24" s="34">
        <v>47.5</v>
      </c>
      <c r="X24" s="35">
        <v>12</v>
      </c>
      <c r="Y24" s="24"/>
      <c r="Z24" s="25">
        <v>5</v>
      </c>
      <c r="AA24" s="26">
        <v>2</v>
      </c>
      <c r="AB24" s="26" t="s">
        <v>25</v>
      </c>
      <c r="AC24" s="26" t="s">
        <v>25</v>
      </c>
      <c r="AD24" s="162" t="s">
        <v>25</v>
      </c>
      <c r="AE24" s="35">
        <v>16</v>
      </c>
    </row>
    <row r="25" spans="1:31" ht="13.5" customHeight="1" x14ac:dyDescent="0.25">
      <c r="A25" s="28">
        <v>11511303588</v>
      </c>
      <c r="B25" s="29" t="s">
        <v>76</v>
      </c>
      <c r="C25" s="30" t="s">
        <v>40</v>
      </c>
      <c r="D25" s="31">
        <v>2.5</v>
      </c>
      <c r="E25" s="32">
        <v>25</v>
      </c>
      <c r="F25" s="33">
        <v>23</v>
      </c>
      <c r="G25" s="34">
        <v>45.5</v>
      </c>
      <c r="H25" s="35">
        <v>13</v>
      </c>
      <c r="I25" s="32">
        <v>28</v>
      </c>
      <c r="J25" s="33">
        <v>24</v>
      </c>
      <c r="K25" s="34">
        <v>49.5</v>
      </c>
      <c r="L25" s="35">
        <v>14</v>
      </c>
      <c r="M25" s="32">
        <v>28</v>
      </c>
      <c r="N25" s="33">
        <v>25</v>
      </c>
      <c r="O25" s="34">
        <v>50.5</v>
      </c>
      <c r="P25" s="35">
        <v>16</v>
      </c>
      <c r="Q25" s="32">
        <v>27</v>
      </c>
      <c r="R25" s="33">
        <v>29</v>
      </c>
      <c r="S25" s="34">
        <v>53.5</v>
      </c>
      <c r="T25" s="35">
        <v>17</v>
      </c>
      <c r="U25" s="32">
        <v>22</v>
      </c>
      <c r="V25" s="33">
        <v>19</v>
      </c>
      <c r="W25" s="34">
        <v>38.5</v>
      </c>
      <c r="X25" s="35">
        <v>18</v>
      </c>
      <c r="Y25" s="24"/>
      <c r="Z25" s="25">
        <v>3</v>
      </c>
      <c r="AA25" s="26" t="s">
        <v>25</v>
      </c>
      <c r="AB25" s="26" t="s">
        <v>25</v>
      </c>
      <c r="AC25" s="26" t="s">
        <v>25</v>
      </c>
      <c r="AD25" s="162" t="s">
        <v>25</v>
      </c>
      <c r="AE25" s="35">
        <v>17</v>
      </c>
    </row>
    <row r="26" spans="1:31" ht="13.5" customHeight="1" x14ac:dyDescent="0.25">
      <c r="A26" s="28">
        <v>10671000277</v>
      </c>
      <c r="B26" s="29" t="s">
        <v>75</v>
      </c>
      <c r="C26" s="30" t="s">
        <v>39</v>
      </c>
      <c r="D26" s="31">
        <v>4.5</v>
      </c>
      <c r="E26" s="32">
        <v>23</v>
      </c>
      <c r="F26" s="33">
        <v>25</v>
      </c>
      <c r="G26" s="34">
        <v>43.5</v>
      </c>
      <c r="H26" s="35">
        <v>17</v>
      </c>
      <c r="I26" s="32">
        <v>24</v>
      </c>
      <c r="J26" s="33">
        <v>27</v>
      </c>
      <c r="K26" s="34">
        <v>46.5</v>
      </c>
      <c r="L26" s="35">
        <v>17</v>
      </c>
      <c r="M26" s="32">
        <v>23</v>
      </c>
      <c r="N26" s="33">
        <v>24</v>
      </c>
      <c r="O26" s="34">
        <v>42.5</v>
      </c>
      <c r="P26" s="35">
        <v>17</v>
      </c>
      <c r="Q26" s="32">
        <v>22</v>
      </c>
      <c r="R26" s="33">
        <v>26</v>
      </c>
      <c r="S26" s="34">
        <v>43.5</v>
      </c>
      <c r="T26" s="35">
        <v>18</v>
      </c>
      <c r="U26" s="32">
        <v>25</v>
      </c>
      <c r="V26" s="33">
        <v>26</v>
      </c>
      <c r="W26" s="34">
        <v>46.5</v>
      </c>
      <c r="X26" s="35">
        <v>14</v>
      </c>
      <c r="Y26" s="24"/>
      <c r="Z26" s="25">
        <v>2</v>
      </c>
      <c r="AA26" s="26" t="s">
        <v>25</v>
      </c>
      <c r="AB26" s="26" t="s">
        <v>25</v>
      </c>
      <c r="AC26" s="26" t="s">
        <v>25</v>
      </c>
      <c r="AD26" s="162" t="s">
        <v>25</v>
      </c>
      <c r="AE26" s="35">
        <v>18</v>
      </c>
    </row>
    <row r="27" spans="1:31" ht="13.5" customHeight="1" x14ac:dyDescent="0.25">
      <c r="A27" s="28">
        <v>11511000478</v>
      </c>
      <c r="B27" s="29" t="s">
        <v>136</v>
      </c>
      <c r="C27" s="30" t="s">
        <v>40</v>
      </c>
      <c r="D27" s="31">
        <v>2.5</v>
      </c>
      <c r="E27" s="32">
        <v>22</v>
      </c>
      <c r="F27" s="33">
        <v>23</v>
      </c>
      <c r="G27" s="34">
        <v>42.5</v>
      </c>
      <c r="H27" s="35">
        <v>18</v>
      </c>
      <c r="I27" s="32">
        <v>15</v>
      </c>
      <c r="J27" s="33">
        <v>15</v>
      </c>
      <c r="K27" s="34">
        <v>27.5</v>
      </c>
      <c r="L27" s="35">
        <v>20</v>
      </c>
      <c r="M27" s="32">
        <v>19</v>
      </c>
      <c r="N27" s="33">
        <v>20</v>
      </c>
      <c r="O27" s="34">
        <v>36.5</v>
      </c>
      <c r="P27" s="35">
        <v>18</v>
      </c>
      <c r="Q27" s="32">
        <v>19</v>
      </c>
      <c r="R27" s="33">
        <v>22</v>
      </c>
      <c r="S27" s="34">
        <v>38.5</v>
      </c>
      <c r="T27" s="35">
        <v>19</v>
      </c>
      <c r="U27" s="32">
        <v>20</v>
      </c>
      <c r="V27" s="33">
        <v>18</v>
      </c>
      <c r="W27" s="34">
        <v>35.5</v>
      </c>
      <c r="X27" s="35">
        <v>19</v>
      </c>
      <c r="Y27" s="24"/>
      <c r="Z27" s="25">
        <v>1</v>
      </c>
      <c r="AA27" s="26" t="s">
        <v>25</v>
      </c>
      <c r="AB27" s="26" t="s">
        <v>25</v>
      </c>
      <c r="AC27" s="26" t="s">
        <v>25</v>
      </c>
      <c r="AD27" s="162" t="s">
        <v>25</v>
      </c>
      <c r="AE27" s="35">
        <v>19</v>
      </c>
    </row>
    <row r="28" spans="1:31" ht="13.5" customHeight="1" x14ac:dyDescent="0.25">
      <c r="A28" s="28">
        <v>11891101885</v>
      </c>
      <c r="B28" s="29" t="s">
        <v>134</v>
      </c>
      <c r="C28" s="30" t="s">
        <v>80</v>
      </c>
      <c r="D28" s="31">
        <v>4</v>
      </c>
      <c r="E28" s="32">
        <v>21</v>
      </c>
      <c r="F28" s="33">
        <v>22</v>
      </c>
      <c r="G28" s="34">
        <v>39</v>
      </c>
      <c r="H28" s="35">
        <v>20</v>
      </c>
      <c r="I28" s="32">
        <v>25</v>
      </c>
      <c r="J28" s="33">
        <v>24</v>
      </c>
      <c r="K28" s="34">
        <v>45</v>
      </c>
      <c r="L28" s="35">
        <v>19</v>
      </c>
      <c r="M28" s="32">
        <v>17</v>
      </c>
      <c r="N28" s="33">
        <v>12</v>
      </c>
      <c r="O28" s="34">
        <v>25</v>
      </c>
      <c r="P28" s="35">
        <v>20</v>
      </c>
      <c r="Q28" s="32">
        <v>18</v>
      </c>
      <c r="R28" s="33">
        <v>20</v>
      </c>
      <c r="S28" s="34">
        <v>34</v>
      </c>
      <c r="T28" s="35">
        <v>20</v>
      </c>
      <c r="U28" s="32">
        <v>20</v>
      </c>
      <c r="V28" s="33">
        <v>16</v>
      </c>
      <c r="W28" s="34">
        <v>32</v>
      </c>
      <c r="X28" s="35">
        <v>20</v>
      </c>
      <c r="Y28" s="24"/>
      <c r="Z28" s="25">
        <v>0</v>
      </c>
      <c r="AA28" s="26" t="s">
        <v>25</v>
      </c>
      <c r="AB28" s="26" t="s">
        <v>25</v>
      </c>
      <c r="AC28" s="26" t="s">
        <v>25</v>
      </c>
      <c r="AD28" s="162" t="s">
        <v>25</v>
      </c>
      <c r="AE28" s="35">
        <v>20</v>
      </c>
    </row>
  </sheetData>
  <sortState ref="A9:AE28">
    <sortCondition ref="AE9:AE28"/>
  </sortState>
  <mergeCells count="20">
    <mergeCell ref="A7:A8"/>
    <mergeCell ref="B7:B8"/>
    <mergeCell ref="C7:C8"/>
    <mergeCell ref="D7:D8"/>
    <mergeCell ref="E7:H7"/>
    <mergeCell ref="A1:A2"/>
    <mergeCell ref="B1:E2"/>
    <mergeCell ref="A3:C3"/>
    <mergeCell ref="A4:C4"/>
    <mergeCell ref="Z5:AE5"/>
    <mergeCell ref="AB7:AB8"/>
    <mergeCell ref="AC7:AC8"/>
    <mergeCell ref="AD7:AD8"/>
    <mergeCell ref="AE7:AE8"/>
    <mergeCell ref="I7:L7"/>
    <mergeCell ref="M7:P7"/>
    <mergeCell ref="Q7:T7"/>
    <mergeCell ref="U7:X7"/>
    <mergeCell ref="Z7:Z8"/>
    <mergeCell ref="AA7:AA8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11.7109375" defaultRowHeight="12.75" x14ac:dyDescent="0.2"/>
  <cols>
    <col min="1" max="1" width="4.140625" style="59" customWidth="1"/>
    <col min="2" max="2" width="12.5703125" style="59" customWidth="1"/>
    <col min="3" max="3" width="21.5703125" style="59" customWidth="1"/>
    <col min="4" max="4" width="8.42578125" style="59" customWidth="1"/>
    <col min="5" max="5" width="5.85546875" style="59" customWidth="1"/>
    <col min="6" max="6" width="6.7109375" style="59" customWidth="1"/>
    <col min="7" max="7" width="5.7109375" style="59" customWidth="1"/>
    <col min="8" max="8" width="7.140625" style="59" customWidth="1"/>
    <col min="9" max="9" width="6.140625" style="59" customWidth="1"/>
    <col min="10" max="10" width="5.7109375" style="59" customWidth="1"/>
    <col min="11" max="11" width="7.7109375" style="59" customWidth="1"/>
    <col min="12" max="13" width="6.42578125" style="59" customWidth="1"/>
    <col min="14" max="14" width="5.28515625" style="59" customWidth="1"/>
    <col min="15" max="15" width="11.7109375" style="59"/>
    <col min="16" max="16" width="5.85546875" style="59" customWidth="1"/>
    <col min="17" max="17" width="0" style="59" hidden="1" customWidth="1"/>
    <col min="18" max="18" width="17.28515625" style="59" customWidth="1"/>
    <col min="19" max="19" width="12.5703125" style="59" customWidth="1"/>
    <col min="20" max="20" width="11.7109375" style="59"/>
    <col min="21" max="21" width="6.42578125" style="59" customWidth="1"/>
    <col min="22" max="22" width="5.140625" style="59" customWidth="1"/>
    <col min="23" max="24" width="6.42578125" style="59" customWidth="1"/>
    <col min="25" max="25" width="5" style="59" customWidth="1"/>
    <col min="26" max="27" width="6.42578125" style="59" customWidth="1"/>
    <col min="28" max="28" width="5.140625" style="61" customWidth="1"/>
    <col min="29" max="29" width="6.42578125" style="59" customWidth="1"/>
    <col min="30" max="30" width="5.85546875" style="59" customWidth="1"/>
    <col min="31" max="31" width="11.7109375" style="59"/>
    <col min="32" max="32" width="7.140625" style="59" customWidth="1"/>
    <col min="33" max="33" width="11.7109375" style="59" customWidth="1"/>
    <col min="34" max="34" width="18.7109375" style="59" customWidth="1"/>
    <col min="35" max="35" width="7.7109375" style="59" customWidth="1"/>
    <col min="36" max="36" width="8.7109375" style="59" customWidth="1"/>
    <col min="37" max="38" width="11.7109375" style="59"/>
    <col min="39" max="44" width="4.140625" style="59" hidden="1" customWidth="1"/>
    <col min="45" max="16384" width="11.7109375" style="59"/>
  </cols>
  <sheetData>
    <row r="1" spans="1:44" ht="13.5" customHeight="1" x14ac:dyDescent="0.25">
      <c r="A1"/>
      <c r="B1"/>
      <c r="C1"/>
      <c r="D1" s="139"/>
      <c r="E1" s="139"/>
      <c r="F1" s="139"/>
      <c r="G1" s="139"/>
      <c r="H1"/>
      <c r="I1"/>
      <c r="J1" s="139"/>
      <c r="K1"/>
      <c r="L1"/>
      <c r="M1"/>
      <c r="N1"/>
      <c r="P1" s="137" t="s">
        <v>71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  <c r="AC1" s="137"/>
      <c r="AD1" s="137"/>
      <c r="AE1" s="137"/>
      <c r="AF1" s="137"/>
      <c r="AG1" s="137"/>
      <c r="AH1" s="137"/>
      <c r="AI1" s="137"/>
    </row>
    <row r="2" spans="1:44" ht="13.5" customHeight="1" thickBot="1" x14ac:dyDescent="0.3">
      <c r="A2"/>
      <c r="B2"/>
      <c r="C2"/>
      <c r="D2" s="139"/>
      <c r="E2" s="139"/>
      <c r="F2" s="139"/>
      <c r="G2" s="139"/>
      <c r="H2"/>
      <c r="I2"/>
      <c r="J2" s="139"/>
      <c r="K2"/>
      <c r="L2"/>
      <c r="M2"/>
      <c r="N2"/>
      <c r="P2" s="112"/>
      <c r="Q2" s="112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44" ht="13.5" customHeight="1" x14ac:dyDescent="0.25">
      <c r="A3"/>
      <c r="B3"/>
      <c r="C3"/>
      <c r="D3" s="139"/>
      <c r="E3" s="139"/>
      <c r="F3" s="139"/>
      <c r="G3" s="139"/>
      <c r="H3"/>
      <c r="I3"/>
      <c r="J3" s="139"/>
      <c r="K3"/>
      <c r="L3"/>
      <c r="M3"/>
      <c r="N3"/>
      <c r="P3" s="101" t="s">
        <v>87</v>
      </c>
      <c r="Q3" s="101"/>
      <c r="R3" s="101"/>
      <c r="S3" s="101"/>
      <c r="U3" s="140" t="s">
        <v>69</v>
      </c>
      <c r="V3" s="135"/>
      <c r="W3" s="134"/>
      <c r="X3" s="134"/>
      <c r="Y3" s="134">
        <v>1</v>
      </c>
      <c r="Z3" s="134">
        <v>2</v>
      </c>
      <c r="AA3" s="134"/>
      <c r="AB3" s="133"/>
      <c r="AF3" s="101" t="s">
        <v>70</v>
      </c>
      <c r="AG3" s="101"/>
      <c r="AH3" s="101"/>
      <c r="AI3" s="101"/>
      <c r="AM3" s="132">
        <v>4</v>
      </c>
      <c r="AN3" s="60"/>
      <c r="AO3" s="60"/>
      <c r="AP3" s="60"/>
      <c r="AQ3" s="60"/>
      <c r="AR3" s="60"/>
    </row>
    <row r="4" spans="1:44" ht="13.5" customHeight="1" thickBot="1" x14ac:dyDescent="0.3">
      <c r="A4"/>
      <c r="B4"/>
      <c r="C4"/>
      <c r="D4" s="139"/>
      <c r="E4" s="139"/>
      <c r="F4" s="139"/>
      <c r="G4" s="139"/>
      <c r="H4"/>
      <c r="I4"/>
      <c r="J4" s="139"/>
      <c r="K4"/>
      <c r="L4"/>
      <c r="M4"/>
      <c r="N4"/>
      <c r="P4" s="101"/>
      <c r="Q4" s="101"/>
      <c r="R4" s="101"/>
      <c r="S4" s="101"/>
      <c r="U4" s="131" t="s">
        <v>68</v>
      </c>
      <c r="V4" s="141">
        <v>1</v>
      </c>
      <c r="W4" s="130">
        <v>2</v>
      </c>
      <c r="X4" s="129">
        <v>3</v>
      </c>
      <c r="Y4" s="128">
        <v>4</v>
      </c>
      <c r="Z4" s="127">
        <v>5</v>
      </c>
      <c r="AA4" s="126">
        <v>6</v>
      </c>
      <c r="AB4" s="125">
        <v>7</v>
      </c>
      <c r="AM4" s="124">
        <v>5</v>
      </c>
      <c r="AN4" s="60"/>
      <c r="AO4" s="60"/>
      <c r="AP4" s="60"/>
      <c r="AQ4" s="60"/>
      <c r="AR4" s="60"/>
    </row>
    <row r="5" spans="1:44" ht="13.5" customHeight="1" x14ac:dyDescent="0.25">
      <c r="A5"/>
      <c r="B5"/>
      <c r="C5"/>
      <c r="D5" s="139"/>
      <c r="E5" s="139"/>
      <c r="F5" s="139"/>
      <c r="G5" s="139"/>
      <c r="H5"/>
      <c r="I5"/>
      <c r="J5" s="139"/>
      <c r="K5"/>
      <c r="L5"/>
      <c r="M5"/>
      <c r="N5"/>
      <c r="P5" s="101"/>
      <c r="Q5" s="101"/>
      <c r="R5" s="101"/>
      <c r="S5" s="101"/>
      <c r="V5" s="62"/>
      <c r="W5" s="60"/>
      <c r="AM5" s="60"/>
      <c r="AN5" s="60"/>
      <c r="AO5" s="60"/>
      <c r="AP5" s="60"/>
      <c r="AQ5" s="60"/>
      <c r="AR5" s="60"/>
    </row>
    <row r="6" spans="1:44" ht="13.5" customHeight="1" thickBot="1" x14ac:dyDescent="0.3">
      <c r="A6"/>
      <c r="B6" s="36" t="s">
        <v>26</v>
      </c>
      <c r="C6" s="324" t="s">
        <v>27</v>
      </c>
      <c r="D6" s="324"/>
      <c r="E6" s="324"/>
      <c r="F6" s="324"/>
      <c r="G6" s="324"/>
      <c r="H6" s="324"/>
      <c r="I6" s="37"/>
      <c r="J6" s="37"/>
      <c r="K6" s="37"/>
      <c r="L6"/>
      <c r="M6"/>
      <c r="N6"/>
      <c r="P6" s="142"/>
      <c r="Q6" s="142"/>
      <c r="R6" s="142"/>
      <c r="S6" s="142"/>
      <c r="V6" s="123"/>
      <c r="W6" s="60"/>
      <c r="Y6" s="123"/>
      <c r="AB6" s="123"/>
      <c r="AM6" s="60"/>
      <c r="AN6" s="60"/>
      <c r="AO6" s="60"/>
      <c r="AP6" s="60"/>
      <c r="AQ6" s="60"/>
      <c r="AR6" s="60"/>
    </row>
    <row r="7" spans="1:44" ht="13.5" customHeight="1" thickBot="1" x14ac:dyDescent="0.3">
      <c r="A7"/>
      <c r="B7" s="36" t="s">
        <v>28</v>
      </c>
      <c r="C7" s="38">
        <v>41480</v>
      </c>
      <c r="D7" s="139"/>
      <c r="E7" s="139"/>
      <c r="F7" s="139"/>
      <c r="G7"/>
      <c r="H7"/>
      <c r="I7" s="139"/>
      <c r="J7"/>
      <c r="K7"/>
      <c r="L7"/>
      <c r="M7"/>
      <c r="N7"/>
      <c r="P7" s="69" t="s">
        <v>88</v>
      </c>
      <c r="Q7" s="69"/>
      <c r="R7" s="62"/>
      <c r="S7" s="60"/>
      <c r="U7" s="95" t="s">
        <v>32</v>
      </c>
      <c r="V7" s="93" t="s">
        <v>10</v>
      </c>
      <c r="W7" s="93" t="s">
        <v>45</v>
      </c>
      <c r="X7" s="94" t="s">
        <v>34</v>
      </c>
      <c r="Y7" s="93" t="s">
        <v>10</v>
      </c>
      <c r="Z7" s="93" t="s">
        <v>44</v>
      </c>
      <c r="AA7" s="94" t="s">
        <v>43</v>
      </c>
      <c r="AB7" s="93" t="s">
        <v>10</v>
      </c>
      <c r="AC7" s="122" t="s">
        <v>42</v>
      </c>
      <c r="AD7" s="91" t="s">
        <v>41</v>
      </c>
      <c r="AM7" s="83">
        <v>0</v>
      </c>
      <c r="AN7" s="72">
        <v>0</v>
      </c>
      <c r="AO7" s="82">
        <v>0</v>
      </c>
      <c r="AP7" s="60"/>
      <c r="AQ7" s="60"/>
      <c r="AR7" s="60"/>
    </row>
    <row r="8" spans="1:44" ht="13.5" customHeight="1" x14ac:dyDescent="0.25">
      <c r="A8"/>
      <c r="B8" s="8" t="s">
        <v>29</v>
      </c>
      <c r="C8" s="325" t="s">
        <v>207</v>
      </c>
      <c r="D8" s="325"/>
      <c r="E8" s="139"/>
      <c r="F8" s="139"/>
      <c r="G8"/>
      <c r="H8"/>
      <c r="I8" s="139"/>
      <c r="J8"/>
      <c r="K8"/>
      <c r="L8"/>
      <c r="M8"/>
      <c r="N8"/>
      <c r="P8" s="117">
        <v>1</v>
      </c>
      <c r="Q8" s="105">
        <v>21511001014</v>
      </c>
      <c r="R8" s="105" t="s">
        <v>105</v>
      </c>
      <c r="S8" s="116" t="s">
        <v>40</v>
      </c>
      <c r="T8" s="79"/>
      <c r="U8" s="78">
        <v>6.39</v>
      </c>
      <c r="V8" s="63"/>
      <c r="W8" s="78">
        <v>6.39</v>
      </c>
      <c r="X8" s="78">
        <v>6.444</v>
      </c>
      <c r="Y8" s="63"/>
      <c r="Z8" s="78">
        <v>6.444</v>
      </c>
      <c r="AA8" s="78"/>
      <c r="AB8" s="63"/>
      <c r="AC8" s="78">
        <v>0</v>
      </c>
      <c r="AD8" s="84">
        <v>2</v>
      </c>
      <c r="AH8" s="62"/>
      <c r="AI8" s="60"/>
      <c r="AM8" s="83">
        <v>4</v>
      </c>
      <c r="AN8" s="72">
        <v>5</v>
      </c>
      <c r="AO8" s="82">
        <v>4</v>
      </c>
      <c r="AP8" s="72">
        <v>1</v>
      </c>
      <c r="AQ8" s="72">
        <v>1</v>
      </c>
      <c r="AR8" s="82">
        <v>0</v>
      </c>
    </row>
    <row r="9" spans="1:44" ht="13.5" customHeight="1" thickBot="1" x14ac:dyDescent="0.3">
      <c r="A9"/>
      <c r="B9" s="8" t="s">
        <v>206</v>
      </c>
      <c r="C9" s="139"/>
      <c r="D9" s="139"/>
      <c r="E9" s="139"/>
      <c r="F9" s="139"/>
      <c r="G9"/>
      <c r="H9"/>
      <c r="I9" s="139"/>
      <c r="J9"/>
      <c r="K9"/>
      <c r="L9"/>
      <c r="M9"/>
      <c r="N9"/>
      <c r="P9" s="115">
        <v>16</v>
      </c>
      <c r="Q9" s="114">
        <v>21891001087</v>
      </c>
      <c r="R9" s="114" t="s">
        <v>122</v>
      </c>
      <c r="S9" s="113" t="s">
        <v>80</v>
      </c>
      <c r="T9" s="79"/>
      <c r="U9" s="78">
        <v>100</v>
      </c>
      <c r="V9" s="63"/>
      <c r="W9" s="78">
        <v>100</v>
      </c>
      <c r="X9" s="78">
        <v>100</v>
      </c>
      <c r="Y9" s="63"/>
      <c r="Z9" s="78">
        <v>100</v>
      </c>
      <c r="AA9" s="78"/>
      <c r="AB9" s="63"/>
      <c r="AC9" s="78">
        <v>0</v>
      </c>
      <c r="AD9" s="77">
        <v>0</v>
      </c>
      <c r="AF9" s="69" t="s">
        <v>67</v>
      </c>
      <c r="AG9" s="69"/>
      <c r="AH9" s="62"/>
      <c r="AI9" s="60"/>
      <c r="AM9" s="76">
        <v>5</v>
      </c>
      <c r="AN9" s="75">
        <v>4</v>
      </c>
      <c r="AO9" s="74">
        <v>5</v>
      </c>
      <c r="AP9" s="75">
        <v>0</v>
      </c>
      <c r="AQ9" s="75">
        <v>0</v>
      </c>
      <c r="AR9" s="74">
        <v>0</v>
      </c>
    </row>
    <row r="10" spans="1:44" ht="13.5" customHeight="1" thickBot="1" x14ac:dyDescent="0.3">
      <c r="A10"/>
      <c r="B10" s="39" t="s">
        <v>30</v>
      </c>
      <c r="C10" s="39" t="s">
        <v>8</v>
      </c>
      <c r="D10" s="40" t="s">
        <v>31</v>
      </c>
      <c r="E10" s="41" t="s">
        <v>104</v>
      </c>
      <c r="F10" s="42" t="s">
        <v>32</v>
      </c>
      <c r="G10" s="40" t="s">
        <v>10</v>
      </c>
      <c r="H10" s="41" t="s">
        <v>33</v>
      </c>
      <c r="I10" s="40" t="s">
        <v>34</v>
      </c>
      <c r="J10" s="40" t="s">
        <v>10</v>
      </c>
      <c r="K10" s="40" t="s">
        <v>35</v>
      </c>
      <c r="L10" s="41" t="s">
        <v>36</v>
      </c>
      <c r="M10" s="42" t="s">
        <v>37</v>
      </c>
      <c r="N10" s="43" t="s">
        <v>38</v>
      </c>
      <c r="R10" s="62"/>
      <c r="S10" s="60"/>
      <c r="U10" s="119"/>
      <c r="V10" s="120"/>
      <c r="W10" s="121"/>
      <c r="X10" s="119"/>
      <c r="Y10" s="120"/>
      <c r="Z10" s="119"/>
      <c r="AA10" s="119"/>
      <c r="AB10" s="120"/>
      <c r="AC10" s="119"/>
      <c r="AF10" s="117" t="s">
        <v>66</v>
      </c>
      <c r="AG10" s="105">
        <v>21511001014</v>
      </c>
      <c r="AH10" s="105" t="s">
        <v>105</v>
      </c>
      <c r="AI10" s="116" t="s">
        <v>40</v>
      </c>
      <c r="AM10" s="60"/>
      <c r="AN10" s="60"/>
      <c r="AO10" s="60"/>
      <c r="AP10" s="60"/>
      <c r="AQ10" s="60"/>
      <c r="AR10" s="60"/>
    </row>
    <row r="11" spans="1:44" ht="13.5" customHeight="1" thickBot="1" x14ac:dyDescent="0.3">
      <c r="A11" s="44">
        <v>1</v>
      </c>
      <c r="B11" s="45">
        <v>21511001014</v>
      </c>
      <c r="C11" s="45" t="s">
        <v>105</v>
      </c>
      <c r="D11" s="46" t="s">
        <v>40</v>
      </c>
      <c r="E11" s="47">
        <v>10</v>
      </c>
      <c r="F11" s="48">
        <v>4.9960000000000004</v>
      </c>
      <c r="G11" s="46"/>
      <c r="H11" s="49">
        <v>4.9960000000000004</v>
      </c>
      <c r="I11" s="50">
        <v>4.9989999999999997</v>
      </c>
      <c r="J11" s="46"/>
      <c r="K11" s="52">
        <v>4.9989999999999997</v>
      </c>
      <c r="L11" s="53">
        <v>4.9960000000000004</v>
      </c>
      <c r="M11" s="54">
        <v>4.9989999999999997</v>
      </c>
      <c r="N11" s="55">
        <v>1</v>
      </c>
      <c r="P11" s="69" t="s">
        <v>89</v>
      </c>
      <c r="Q11" s="69"/>
      <c r="R11" s="62"/>
      <c r="S11" s="60"/>
      <c r="U11" s="95" t="s">
        <v>32</v>
      </c>
      <c r="V11" s="93" t="s">
        <v>10</v>
      </c>
      <c r="W11" s="94" t="s">
        <v>45</v>
      </c>
      <c r="X11" s="94" t="s">
        <v>34</v>
      </c>
      <c r="Y11" s="93" t="s">
        <v>10</v>
      </c>
      <c r="Z11" s="94" t="s">
        <v>44</v>
      </c>
      <c r="AA11" s="94" t="s">
        <v>43</v>
      </c>
      <c r="AB11" s="93" t="s">
        <v>10</v>
      </c>
      <c r="AC11" s="92" t="s">
        <v>42</v>
      </c>
      <c r="AD11" s="91" t="s">
        <v>41</v>
      </c>
      <c r="AF11" s="115" t="s">
        <v>65</v>
      </c>
      <c r="AG11" s="114">
        <v>21891001092</v>
      </c>
      <c r="AH11" s="114" t="s">
        <v>115</v>
      </c>
      <c r="AI11" s="113" t="s">
        <v>111</v>
      </c>
      <c r="AM11" s="83">
        <v>0</v>
      </c>
      <c r="AN11" s="72">
        <v>0</v>
      </c>
      <c r="AO11" s="82">
        <v>0</v>
      </c>
      <c r="AP11" s="60"/>
      <c r="AQ11" s="60"/>
      <c r="AR11" s="60"/>
    </row>
    <row r="12" spans="1:44" ht="13.5" customHeight="1" x14ac:dyDescent="0.25">
      <c r="A12" s="44">
        <v>2</v>
      </c>
      <c r="B12" s="56">
        <v>20911000942</v>
      </c>
      <c r="C12" s="56" t="s">
        <v>106</v>
      </c>
      <c r="D12" s="46" t="s">
        <v>107</v>
      </c>
      <c r="E12" s="47">
        <v>1</v>
      </c>
      <c r="F12" s="48">
        <v>100</v>
      </c>
      <c r="G12" s="46"/>
      <c r="H12" s="49">
        <v>100</v>
      </c>
      <c r="I12" s="50">
        <v>5.0060000000000002</v>
      </c>
      <c r="J12" s="46">
        <v>1</v>
      </c>
      <c r="K12" s="52">
        <v>5.2060000000000004</v>
      </c>
      <c r="L12" s="45">
        <v>5.2060000000000004</v>
      </c>
      <c r="M12" s="54">
        <v>100</v>
      </c>
      <c r="N12" s="57">
        <v>2</v>
      </c>
      <c r="P12" s="117">
        <v>8</v>
      </c>
      <c r="Q12" s="105">
        <v>21461000983</v>
      </c>
      <c r="R12" s="105" t="s">
        <v>114</v>
      </c>
      <c r="S12" s="116" t="s">
        <v>111</v>
      </c>
      <c r="T12" s="79"/>
      <c r="U12" s="78">
        <v>6.2249999999999996</v>
      </c>
      <c r="V12" s="63">
        <v>4</v>
      </c>
      <c r="W12" s="78">
        <v>7.0249999999999995</v>
      </c>
      <c r="X12" s="78">
        <v>100</v>
      </c>
      <c r="Y12" s="63"/>
      <c r="Z12" s="78">
        <v>100</v>
      </c>
      <c r="AA12" s="78"/>
      <c r="AB12" s="63"/>
      <c r="AC12" s="78">
        <v>0</v>
      </c>
      <c r="AD12" s="84">
        <v>0</v>
      </c>
      <c r="AM12" s="83">
        <v>4</v>
      </c>
      <c r="AN12" s="72">
        <v>5</v>
      </c>
      <c r="AO12" s="82">
        <v>4</v>
      </c>
      <c r="AP12" s="72">
        <v>0</v>
      </c>
      <c r="AQ12" s="72">
        <v>0</v>
      </c>
      <c r="AR12" s="82">
        <v>0</v>
      </c>
    </row>
    <row r="13" spans="1:44" ht="13.5" customHeight="1" thickBot="1" x14ac:dyDescent="0.3">
      <c r="A13" s="44">
        <v>3</v>
      </c>
      <c r="B13" s="56">
        <v>20671000896</v>
      </c>
      <c r="C13" s="56" t="s">
        <v>108</v>
      </c>
      <c r="D13" s="46" t="s">
        <v>39</v>
      </c>
      <c r="E13" s="47">
        <v>4</v>
      </c>
      <c r="F13" s="48">
        <v>5.0860000000000003</v>
      </c>
      <c r="G13" s="46">
        <v>1</v>
      </c>
      <c r="H13" s="49">
        <v>5.2860000000000005</v>
      </c>
      <c r="I13" s="155">
        <v>100</v>
      </c>
      <c r="J13" s="46"/>
      <c r="K13" s="52">
        <v>100</v>
      </c>
      <c r="L13" s="45">
        <v>5.2860000000000005</v>
      </c>
      <c r="M13" s="54">
        <v>100</v>
      </c>
      <c r="N13" s="57">
        <v>3</v>
      </c>
      <c r="P13" s="115">
        <v>9</v>
      </c>
      <c r="Q13" s="114">
        <v>21891001092</v>
      </c>
      <c r="R13" s="114" t="s">
        <v>115</v>
      </c>
      <c r="S13" s="113" t="s">
        <v>80</v>
      </c>
      <c r="T13" s="79"/>
      <c r="U13" s="78">
        <v>6.359</v>
      </c>
      <c r="V13" s="63"/>
      <c r="W13" s="78">
        <v>6.359</v>
      </c>
      <c r="X13" s="78">
        <v>6.16</v>
      </c>
      <c r="Y13" s="63">
        <v>1</v>
      </c>
      <c r="Z13" s="78">
        <v>6.36</v>
      </c>
      <c r="AA13" s="78"/>
      <c r="AB13" s="63"/>
      <c r="AC13" s="78">
        <v>0</v>
      </c>
      <c r="AD13" s="77">
        <v>2</v>
      </c>
      <c r="AH13" s="62"/>
      <c r="AI13" s="60"/>
      <c r="AM13" s="76">
        <v>5</v>
      </c>
      <c r="AN13" s="75">
        <v>4</v>
      </c>
      <c r="AO13" s="74">
        <v>5</v>
      </c>
      <c r="AP13" s="75">
        <v>1</v>
      </c>
      <c r="AQ13" s="75">
        <v>1</v>
      </c>
      <c r="AR13" s="74">
        <v>0</v>
      </c>
    </row>
    <row r="14" spans="1:44" ht="13.5" customHeight="1" thickBot="1" x14ac:dyDescent="0.3">
      <c r="A14" s="44">
        <v>4</v>
      </c>
      <c r="B14" s="56">
        <v>20181102252</v>
      </c>
      <c r="C14" s="56" t="s">
        <v>109</v>
      </c>
      <c r="D14" s="46" t="s">
        <v>73</v>
      </c>
      <c r="E14" s="47">
        <v>52</v>
      </c>
      <c r="F14" s="48">
        <v>5.4690000000000003</v>
      </c>
      <c r="G14" s="46">
        <v>1</v>
      </c>
      <c r="H14" s="49">
        <v>5.6690000000000005</v>
      </c>
      <c r="I14" s="155">
        <v>5.3659999999999997</v>
      </c>
      <c r="J14" s="46">
        <v>0</v>
      </c>
      <c r="K14" s="52">
        <v>5.3659999999999997</v>
      </c>
      <c r="L14" s="45">
        <v>5.3659999999999997</v>
      </c>
      <c r="M14" s="54">
        <v>5.6690000000000005</v>
      </c>
      <c r="N14" s="57">
        <v>4</v>
      </c>
      <c r="P14" s="78"/>
      <c r="Q14" s="78"/>
      <c r="R14" s="62"/>
      <c r="S14" s="63"/>
      <c r="U14" s="119"/>
      <c r="V14" s="120"/>
      <c r="W14" s="121"/>
      <c r="X14" s="119"/>
      <c r="Y14" s="120"/>
      <c r="Z14" s="119"/>
      <c r="AA14" s="119"/>
      <c r="AB14" s="120"/>
      <c r="AC14" s="119"/>
      <c r="AH14" s="62"/>
      <c r="AI14" s="60"/>
      <c r="AM14" s="60"/>
      <c r="AN14" s="60"/>
      <c r="AO14" s="60"/>
      <c r="AP14" s="60"/>
      <c r="AQ14" s="60"/>
      <c r="AR14" s="60"/>
    </row>
    <row r="15" spans="1:44" ht="13.5" customHeight="1" thickBot="1" x14ac:dyDescent="0.3">
      <c r="A15" s="44">
        <v>5</v>
      </c>
      <c r="B15" s="56">
        <v>21461000985</v>
      </c>
      <c r="C15" s="56" t="s">
        <v>110</v>
      </c>
      <c r="D15" s="51" t="s">
        <v>111</v>
      </c>
      <c r="E15" s="47">
        <v>25</v>
      </c>
      <c r="F15" s="48">
        <v>5.6180000000000003</v>
      </c>
      <c r="G15" s="51">
        <v>1</v>
      </c>
      <c r="H15" s="49">
        <v>5.8180000000000005</v>
      </c>
      <c r="I15" s="156">
        <v>5.4020000000000001</v>
      </c>
      <c r="J15" s="51">
        <v>0</v>
      </c>
      <c r="K15" s="52">
        <v>5.4020000000000001</v>
      </c>
      <c r="L15" s="45">
        <v>5.4020000000000001</v>
      </c>
      <c r="M15" s="54">
        <v>5.8180000000000005</v>
      </c>
      <c r="N15" s="57">
        <v>5</v>
      </c>
      <c r="P15" s="69" t="s">
        <v>90</v>
      </c>
      <c r="Q15" s="69"/>
      <c r="R15" s="62"/>
      <c r="S15" s="60"/>
      <c r="U15" s="95" t="s">
        <v>32</v>
      </c>
      <c r="V15" s="93" t="s">
        <v>10</v>
      </c>
      <c r="W15" s="94" t="s">
        <v>45</v>
      </c>
      <c r="X15" s="94" t="s">
        <v>34</v>
      </c>
      <c r="Y15" s="93" t="s">
        <v>10</v>
      </c>
      <c r="Z15" s="94" t="s">
        <v>44</v>
      </c>
      <c r="AA15" s="94" t="s">
        <v>43</v>
      </c>
      <c r="AB15" s="93" t="s">
        <v>10</v>
      </c>
      <c r="AC15" s="92" t="s">
        <v>42</v>
      </c>
      <c r="AD15" s="91" t="s">
        <v>41</v>
      </c>
      <c r="AH15" s="62"/>
      <c r="AI15" s="60"/>
      <c r="AM15" s="83">
        <v>0</v>
      </c>
      <c r="AN15" s="72">
        <v>0</v>
      </c>
      <c r="AO15" s="82">
        <v>0</v>
      </c>
      <c r="AP15" s="60"/>
      <c r="AQ15" s="60"/>
      <c r="AR15" s="60"/>
    </row>
    <row r="16" spans="1:44" ht="13.5" customHeight="1" x14ac:dyDescent="0.25">
      <c r="A16" s="44">
        <v>6</v>
      </c>
      <c r="B16" s="56">
        <v>21461000988</v>
      </c>
      <c r="C16" s="56" t="s">
        <v>112</v>
      </c>
      <c r="D16" s="51" t="s">
        <v>111</v>
      </c>
      <c r="E16" s="47">
        <v>3</v>
      </c>
      <c r="F16" s="48">
        <v>5.25</v>
      </c>
      <c r="G16" s="51">
        <v>1</v>
      </c>
      <c r="H16" s="49">
        <v>5.45</v>
      </c>
      <c r="I16" s="156">
        <v>5.2750000000000004</v>
      </c>
      <c r="J16" s="51">
        <v>1</v>
      </c>
      <c r="K16" s="52">
        <v>5.4750000000000005</v>
      </c>
      <c r="L16" s="45">
        <v>5.45</v>
      </c>
      <c r="M16" s="54">
        <v>5.4750000000000005</v>
      </c>
      <c r="N16" s="57">
        <v>6</v>
      </c>
      <c r="P16" s="117">
        <v>5</v>
      </c>
      <c r="Q16" s="105">
        <v>21461000985</v>
      </c>
      <c r="R16" s="105" t="s">
        <v>110</v>
      </c>
      <c r="S16" s="116" t="s">
        <v>111</v>
      </c>
      <c r="T16" s="79"/>
      <c r="U16" s="78">
        <v>6.5979999999999999</v>
      </c>
      <c r="V16" s="63"/>
      <c r="W16" s="78">
        <v>6.5979999999999999</v>
      </c>
      <c r="X16" s="78">
        <v>6.5339999999999998</v>
      </c>
      <c r="Y16" s="63"/>
      <c r="Z16" s="78">
        <v>6.5339999999999998</v>
      </c>
      <c r="AA16" s="78"/>
      <c r="AB16" s="63"/>
      <c r="AC16" s="78">
        <v>0</v>
      </c>
      <c r="AD16" s="84">
        <v>2</v>
      </c>
      <c r="AH16" s="62"/>
      <c r="AI16" s="60"/>
      <c r="AM16" s="83">
        <v>4</v>
      </c>
      <c r="AN16" s="72">
        <v>5</v>
      </c>
      <c r="AO16" s="82">
        <v>4</v>
      </c>
      <c r="AP16" s="72">
        <v>1</v>
      </c>
      <c r="AQ16" s="72">
        <v>1</v>
      </c>
      <c r="AR16" s="82">
        <v>0</v>
      </c>
    </row>
    <row r="17" spans="1:44" ht="13.5" customHeight="1" thickBot="1" x14ac:dyDescent="0.3">
      <c r="A17" s="44">
        <v>7</v>
      </c>
      <c r="B17" s="56">
        <v>21511001011</v>
      </c>
      <c r="C17" s="56" t="s">
        <v>113</v>
      </c>
      <c r="D17" s="51" t="s">
        <v>40</v>
      </c>
      <c r="E17" s="47">
        <v>14</v>
      </c>
      <c r="F17" s="48">
        <v>5.4630000000000001</v>
      </c>
      <c r="G17" s="51">
        <v>0</v>
      </c>
      <c r="H17" s="49">
        <v>5.4630000000000001</v>
      </c>
      <c r="I17" s="50">
        <v>5.4139999999999997</v>
      </c>
      <c r="J17" s="51">
        <v>3</v>
      </c>
      <c r="K17" s="52">
        <v>6.0139999999999993</v>
      </c>
      <c r="L17" s="45">
        <v>5.4630000000000001</v>
      </c>
      <c r="M17" s="54">
        <v>6.0139999999999993</v>
      </c>
      <c r="N17" s="57">
        <v>7</v>
      </c>
      <c r="P17" s="115">
        <v>12</v>
      </c>
      <c r="Q17" s="114">
        <v>21511102204</v>
      </c>
      <c r="R17" s="114" t="s">
        <v>118</v>
      </c>
      <c r="S17" s="113" t="s">
        <v>40</v>
      </c>
      <c r="T17" s="79"/>
      <c r="U17" s="78">
        <v>6.9210000000000003</v>
      </c>
      <c r="V17" s="63"/>
      <c r="W17" s="78">
        <v>6.9210000000000003</v>
      </c>
      <c r="X17" s="78">
        <v>6.9359999999999999</v>
      </c>
      <c r="Y17" s="63">
        <v>2</v>
      </c>
      <c r="Z17" s="78">
        <v>7.3360000000000003</v>
      </c>
      <c r="AA17" s="78"/>
      <c r="AB17" s="63"/>
      <c r="AC17" s="78">
        <v>0</v>
      </c>
      <c r="AD17" s="77">
        <v>0</v>
      </c>
      <c r="AF17" s="69" t="s">
        <v>63</v>
      </c>
      <c r="AG17" s="69"/>
      <c r="AH17" s="62"/>
      <c r="AI17" s="60"/>
      <c r="AM17" s="76">
        <v>5</v>
      </c>
      <c r="AN17" s="75">
        <v>4</v>
      </c>
      <c r="AO17" s="74">
        <v>5</v>
      </c>
      <c r="AP17" s="75">
        <v>0</v>
      </c>
      <c r="AQ17" s="75">
        <v>0</v>
      </c>
      <c r="AR17" s="74">
        <v>0</v>
      </c>
    </row>
    <row r="18" spans="1:44" ht="13.5" customHeight="1" thickBot="1" x14ac:dyDescent="0.3">
      <c r="A18" s="44">
        <v>8</v>
      </c>
      <c r="B18" s="56">
        <v>21461000983</v>
      </c>
      <c r="C18" s="56" t="s">
        <v>114</v>
      </c>
      <c r="D18" s="51" t="s">
        <v>111</v>
      </c>
      <c r="E18" s="47">
        <v>8</v>
      </c>
      <c r="F18" s="48">
        <v>5.2469999999999999</v>
      </c>
      <c r="G18" s="51">
        <v>4</v>
      </c>
      <c r="H18" s="49">
        <v>6.0469999999999997</v>
      </c>
      <c r="I18" s="52">
        <v>5.4119999999999999</v>
      </c>
      <c r="J18" s="157">
        <v>1</v>
      </c>
      <c r="K18" s="52">
        <v>5.6120000000000001</v>
      </c>
      <c r="L18" s="45">
        <v>5.6120000000000001</v>
      </c>
      <c r="M18" s="54">
        <v>6.0469999999999997</v>
      </c>
      <c r="N18" s="57">
        <v>8</v>
      </c>
      <c r="R18" s="62"/>
      <c r="S18" s="60"/>
      <c r="U18" s="119"/>
      <c r="V18" s="120"/>
      <c r="W18" s="121"/>
      <c r="X18" s="119"/>
      <c r="Y18" s="120"/>
      <c r="Z18" s="119"/>
      <c r="AA18" s="119"/>
      <c r="AB18" s="120"/>
      <c r="AC18" s="119"/>
      <c r="AF18" s="117" t="s">
        <v>62</v>
      </c>
      <c r="AG18" s="105">
        <v>21461000985</v>
      </c>
      <c r="AH18" s="105" t="s">
        <v>110</v>
      </c>
      <c r="AI18" s="116" t="s">
        <v>111</v>
      </c>
      <c r="AM18" s="60"/>
      <c r="AN18" s="60"/>
      <c r="AO18" s="60"/>
      <c r="AP18" s="60"/>
      <c r="AQ18" s="60"/>
      <c r="AR18" s="60"/>
    </row>
    <row r="19" spans="1:44" ht="13.5" customHeight="1" thickBot="1" x14ac:dyDescent="0.3">
      <c r="A19" s="58">
        <v>9</v>
      </c>
      <c r="B19" s="56">
        <v>21891001092</v>
      </c>
      <c r="C19" s="56" t="s">
        <v>115</v>
      </c>
      <c r="D19" s="46" t="s">
        <v>80</v>
      </c>
      <c r="E19" s="47">
        <v>13</v>
      </c>
      <c r="F19" s="48">
        <v>5.4409999999999998</v>
      </c>
      <c r="G19" s="46">
        <v>1</v>
      </c>
      <c r="H19" s="49">
        <v>5.641</v>
      </c>
      <c r="I19" s="50">
        <v>5.4169999999999998</v>
      </c>
      <c r="J19" s="46">
        <v>2</v>
      </c>
      <c r="K19" s="52">
        <v>5.8170000000000002</v>
      </c>
      <c r="L19" s="45">
        <v>5.641</v>
      </c>
      <c r="M19" s="54">
        <v>5.8170000000000002</v>
      </c>
      <c r="N19" s="57">
        <v>9</v>
      </c>
      <c r="P19" s="69" t="s">
        <v>91</v>
      </c>
      <c r="Q19" s="69"/>
      <c r="R19" s="62"/>
      <c r="S19" s="60"/>
      <c r="U19" s="95" t="s">
        <v>32</v>
      </c>
      <c r="V19" s="93" t="s">
        <v>10</v>
      </c>
      <c r="W19" s="94" t="s">
        <v>45</v>
      </c>
      <c r="X19" s="94" t="s">
        <v>34</v>
      </c>
      <c r="Y19" s="93" t="s">
        <v>10</v>
      </c>
      <c r="Z19" s="94" t="s">
        <v>44</v>
      </c>
      <c r="AA19" s="94" t="s">
        <v>43</v>
      </c>
      <c r="AB19" s="93" t="s">
        <v>10</v>
      </c>
      <c r="AC19" s="92" t="s">
        <v>42</v>
      </c>
      <c r="AD19" s="91" t="s">
        <v>41</v>
      </c>
      <c r="AF19" s="115" t="s">
        <v>60</v>
      </c>
      <c r="AG19" s="114">
        <v>20181102252</v>
      </c>
      <c r="AH19" s="114" t="s">
        <v>109</v>
      </c>
      <c r="AI19" s="113" t="s">
        <v>73</v>
      </c>
      <c r="AM19" s="83">
        <v>0</v>
      </c>
      <c r="AN19" s="72">
        <v>0</v>
      </c>
      <c r="AO19" s="82">
        <v>0</v>
      </c>
      <c r="AP19" s="60"/>
      <c r="AQ19" s="60"/>
      <c r="AR19" s="60"/>
    </row>
    <row r="20" spans="1:44" ht="13.5" customHeight="1" x14ac:dyDescent="0.25">
      <c r="A20" s="58">
        <v>10</v>
      </c>
      <c r="B20" s="56">
        <v>21461000999</v>
      </c>
      <c r="C20" s="56" t="s">
        <v>116</v>
      </c>
      <c r="D20" s="51" t="s">
        <v>111</v>
      </c>
      <c r="E20" s="47">
        <v>12</v>
      </c>
      <c r="F20" s="48">
        <v>5.77</v>
      </c>
      <c r="G20" s="51">
        <v>0</v>
      </c>
      <c r="H20" s="49">
        <v>5.77</v>
      </c>
      <c r="I20" s="50">
        <v>5.4509999999999996</v>
      </c>
      <c r="J20" s="51">
        <v>1</v>
      </c>
      <c r="K20" s="52">
        <v>5.6509999999999998</v>
      </c>
      <c r="L20" s="45">
        <v>5.6509999999999998</v>
      </c>
      <c r="M20" s="54">
        <v>5.77</v>
      </c>
      <c r="N20" s="57">
        <v>10</v>
      </c>
      <c r="P20" s="117">
        <v>4</v>
      </c>
      <c r="Q20" s="105">
        <v>20181102252</v>
      </c>
      <c r="R20" s="105" t="s">
        <v>109</v>
      </c>
      <c r="S20" s="116" t="s">
        <v>73</v>
      </c>
      <c r="T20" s="79"/>
      <c r="U20" s="78">
        <v>6.3810000000000002</v>
      </c>
      <c r="V20" s="63"/>
      <c r="W20" s="78">
        <v>6.3810000000000002</v>
      </c>
      <c r="X20" s="78">
        <v>6.3470000000000004</v>
      </c>
      <c r="Y20" s="63">
        <v>1</v>
      </c>
      <c r="Z20" s="78">
        <v>6.5470000000000006</v>
      </c>
      <c r="AA20" s="78"/>
      <c r="AB20" s="63"/>
      <c r="AC20" s="78">
        <v>0</v>
      </c>
      <c r="AD20" s="84">
        <v>2</v>
      </c>
      <c r="AM20" s="83">
        <v>4</v>
      </c>
      <c r="AN20" s="72">
        <v>5</v>
      </c>
      <c r="AO20" s="82">
        <v>4</v>
      </c>
      <c r="AP20" s="72">
        <v>1</v>
      </c>
      <c r="AQ20" s="72">
        <v>1</v>
      </c>
      <c r="AR20" s="82">
        <v>0</v>
      </c>
    </row>
    <row r="21" spans="1:44" ht="13.5" customHeight="1" thickBot="1" x14ac:dyDescent="0.3">
      <c r="A21" s="58">
        <v>11</v>
      </c>
      <c r="B21" s="56">
        <v>21511102207</v>
      </c>
      <c r="C21" s="56" t="s">
        <v>117</v>
      </c>
      <c r="D21" s="51" t="s">
        <v>40</v>
      </c>
      <c r="E21" s="47">
        <v>27</v>
      </c>
      <c r="F21" s="48">
        <v>100</v>
      </c>
      <c r="G21" s="51">
        <v>0</v>
      </c>
      <c r="H21" s="49">
        <v>100</v>
      </c>
      <c r="I21" s="50">
        <v>5.2229999999999999</v>
      </c>
      <c r="J21" s="51">
        <v>3</v>
      </c>
      <c r="K21" s="52">
        <v>5.8230000000000004</v>
      </c>
      <c r="L21" s="45">
        <v>5.8230000000000004</v>
      </c>
      <c r="M21" s="54">
        <v>100</v>
      </c>
      <c r="N21" s="57">
        <v>11</v>
      </c>
      <c r="P21" s="115">
        <v>13</v>
      </c>
      <c r="Q21" s="114">
        <v>21511101833</v>
      </c>
      <c r="R21" s="114" t="s">
        <v>119</v>
      </c>
      <c r="S21" s="113" t="s">
        <v>40</v>
      </c>
      <c r="T21" s="79"/>
      <c r="U21" s="78">
        <v>6.6449999999999996</v>
      </c>
      <c r="V21" s="63">
        <v>2</v>
      </c>
      <c r="W21" s="78">
        <v>7.0449999999999999</v>
      </c>
      <c r="X21" s="78">
        <v>6.89</v>
      </c>
      <c r="Y21" s="63">
        <v>2</v>
      </c>
      <c r="Z21" s="78">
        <v>7.29</v>
      </c>
      <c r="AA21" s="78"/>
      <c r="AB21" s="63"/>
      <c r="AC21" s="78">
        <v>0</v>
      </c>
      <c r="AD21" s="143">
        <v>0</v>
      </c>
      <c r="AH21" s="62"/>
      <c r="AI21" s="60"/>
      <c r="AM21" s="76">
        <v>5</v>
      </c>
      <c r="AN21" s="75">
        <v>4</v>
      </c>
      <c r="AO21" s="74">
        <v>5</v>
      </c>
      <c r="AP21" s="75">
        <v>0</v>
      </c>
      <c r="AQ21" s="75">
        <v>0</v>
      </c>
      <c r="AR21" s="74">
        <v>0</v>
      </c>
    </row>
    <row r="22" spans="1:44" ht="13.5" customHeight="1" thickBot="1" x14ac:dyDescent="0.3">
      <c r="A22" s="58">
        <v>12</v>
      </c>
      <c r="B22" s="45">
        <v>21511102204</v>
      </c>
      <c r="C22" s="45" t="s">
        <v>118</v>
      </c>
      <c r="D22" s="46" t="s">
        <v>40</v>
      </c>
      <c r="E22" s="47">
        <v>44</v>
      </c>
      <c r="F22" s="48">
        <v>5.8760000000000003</v>
      </c>
      <c r="G22" s="46">
        <v>1</v>
      </c>
      <c r="H22" s="49">
        <v>6.0760000000000005</v>
      </c>
      <c r="I22" s="50">
        <v>5.84</v>
      </c>
      <c r="J22" s="46">
        <v>0</v>
      </c>
      <c r="K22" s="52">
        <v>5.84</v>
      </c>
      <c r="L22" s="45">
        <v>5.84</v>
      </c>
      <c r="M22" s="54">
        <v>6.0760000000000005</v>
      </c>
      <c r="N22" s="57">
        <v>12</v>
      </c>
      <c r="R22" s="62"/>
      <c r="S22" s="60"/>
      <c r="U22" s="119"/>
      <c r="V22" s="120"/>
      <c r="W22" s="121"/>
      <c r="X22" s="119"/>
      <c r="Y22" s="120"/>
      <c r="Z22" s="119"/>
      <c r="AA22" s="119"/>
      <c r="AB22" s="120"/>
      <c r="AC22" s="119"/>
      <c r="AD22" s="119"/>
      <c r="AH22" s="62"/>
      <c r="AI22" s="60"/>
    </row>
    <row r="23" spans="1:44" ht="13.5" customHeight="1" thickBot="1" x14ac:dyDescent="0.3">
      <c r="A23" s="58">
        <v>13</v>
      </c>
      <c r="B23" s="45">
        <v>21511101833</v>
      </c>
      <c r="C23" s="45" t="s">
        <v>119</v>
      </c>
      <c r="D23" s="46" t="s">
        <v>40</v>
      </c>
      <c r="E23" s="47">
        <v>26</v>
      </c>
      <c r="F23" s="48">
        <v>5.8620000000000001</v>
      </c>
      <c r="G23" s="46">
        <v>0</v>
      </c>
      <c r="H23" s="49">
        <v>5.8620000000000001</v>
      </c>
      <c r="I23" s="50">
        <v>5.7290000000000001</v>
      </c>
      <c r="J23" s="46">
        <v>4</v>
      </c>
      <c r="K23" s="52">
        <v>6.5289999999999999</v>
      </c>
      <c r="L23" s="45">
        <v>5.8620000000000001</v>
      </c>
      <c r="M23" s="54">
        <v>6.5289999999999999</v>
      </c>
      <c r="N23" s="57">
        <v>13</v>
      </c>
      <c r="P23" s="69" t="s">
        <v>92</v>
      </c>
      <c r="Q23" s="69"/>
      <c r="R23" s="62"/>
      <c r="S23" s="60"/>
      <c r="U23" s="95" t="s">
        <v>32</v>
      </c>
      <c r="V23" s="93" t="s">
        <v>10</v>
      </c>
      <c r="W23" s="94" t="s">
        <v>45</v>
      </c>
      <c r="X23" s="94" t="s">
        <v>34</v>
      </c>
      <c r="Y23" s="93" t="s">
        <v>10</v>
      </c>
      <c r="Z23" s="94" t="s">
        <v>44</v>
      </c>
      <c r="AA23" s="94" t="s">
        <v>43</v>
      </c>
      <c r="AB23" s="93" t="s">
        <v>10</v>
      </c>
      <c r="AC23" s="92" t="s">
        <v>42</v>
      </c>
      <c r="AD23" s="91" t="s">
        <v>41</v>
      </c>
      <c r="AH23" s="62"/>
      <c r="AI23" s="60"/>
      <c r="AM23" s="83">
        <v>0</v>
      </c>
      <c r="AN23" s="72">
        <v>0</v>
      </c>
      <c r="AO23" s="82">
        <v>0</v>
      </c>
      <c r="AP23" s="60"/>
      <c r="AQ23" s="60"/>
      <c r="AR23" s="60"/>
    </row>
    <row r="24" spans="1:44" ht="13.5" customHeight="1" x14ac:dyDescent="0.25">
      <c r="A24" s="58">
        <v>14</v>
      </c>
      <c r="B24" s="56">
        <v>21511404992</v>
      </c>
      <c r="C24" s="56" t="s">
        <v>120</v>
      </c>
      <c r="D24" s="51" t="s">
        <v>40</v>
      </c>
      <c r="E24" s="47">
        <v>365</v>
      </c>
      <c r="F24" s="48">
        <v>6.0209999999999999</v>
      </c>
      <c r="G24" s="51">
        <v>0</v>
      </c>
      <c r="H24" s="49">
        <v>6.0209999999999999</v>
      </c>
      <c r="I24" s="50">
        <v>5.915</v>
      </c>
      <c r="J24" s="51">
        <v>2</v>
      </c>
      <c r="K24" s="52">
        <v>6.3150000000000004</v>
      </c>
      <c r="L24" s="45">
        <v>6.0209999999999999</v>
      </c>
      <c r="M24" s="54">
        <v>6.3150000000000004</v>
      </c>
      <c r="N24" s="57">
        <v>14</v>
      </c>
      <c r="P24" s="117">
        <v>3</v>
      </c>
      <c r="Q24" s="105">
        <v>20671000896</v>
      </c>
      <c r="R24" s="105" t="s">
        <v>108</v>
      </c>
      <c r="S24" s="116" t="s">
        <v>39</v>
      </c>
      <c r="T24" s="79"/>
      <c r="U24" s="78">
        <v>6.0209999999999999</v>
      </c>
      <c r="V24" s="63"/>
      <c r="W24" s="78">
        <v>6.0209999999999999</v>
      </c>
      <c r="X24" s="78">
        <v>5.94</v>
      </c>
      <c r="Y24" s="63"/>
      <c r="Z24" s="78">
        <v>5.94</v>
      </c>
      <c r="AA24" s="78"/>
      <c r="AB24" s="63"/>
      <c r="AC24" s="78">
        <v>0</v>
      </c>
      <c r="AD24" s="84">
        <v>2</v>
      </c>
      <c r="AH24" s="62"/>
      <c r="AI24" s="60"/>
      <c r="AM24" s="83">
        <v>4</v>
      </c>
      <c r="AN24" s="72">
        <v>5</v>
      </c>
      <c r="AO24" s="82">
        <v>4</v>
      </c>
      <c r="AP24" s="72">
        <v>1</v>
      </c>
      <c r="AQ24" s="72">
        <v>1</v>
      </c>
      <c r="AR24" s="82">
        <v>0</v>
      </c>
    </row>
    <row r="25" spans="1:44" ht="13.5" customHeight="1" thickBot="1" x14ac:dyDescent="0.3">
      <c r="A25" s="58">
        <v>15</v>
      </c>
      <c r="B25" s="56">
        <v>21511101895</v>
      </c>
      <c r="C25" s="56" t="s">
        <v>121</v>
      </c>
      <c r="D25" s="46" t="s">
        <v>40</v>
      </c>
      <c r="E25" s="47">
        <v>28</v>
      </c>
      <c r="F25" s="48">
        <v>6.0330000000000004</v>
      </c>
      <c r="G25" s="46">
        <v>0</v>
      </c>
      <c r="H25" s="49">
        <v>6.0330000000000004</v>
      </c>
      <c r="I25" s="50">
        <v>5.9260000000000002</v>
      </c>
      <c r="J25" s="46">
        <v>1</v>
      </c>
      <c r="K25" s="52">
        <v>6.1260000000000003</v>
      </c>
      <c r="L25" s="45">
        <v>6.0330000000000004</v>
      </c>
      <c r="M25" s="54">
        <v>6.1260000000000003</v>
      </c>
      <c r="N25" s="57">
        <v>15</v>
      </c>
      <c r="P25" s="115">
        <v>14</v>
      </c>
      <c r="Q25" s="114">
        <v>21511404992</v>
      </c>
      <c r="R25" s="114" t="s">
        <v>120</v>
      </c>
      <c r="S25" s="113" t="s">
        <v>40</v>
      </c>
      <c r="T25" s="79"/>
      <c r="U25" s="78">
        <v>6.681</v>
      </c>
      <c r="V25" s="63">
        <v>1</v>
      </c>
      <c r="W25" s="78">
        <v>6.8810000000000002</v>
      </c>
      <c r="X25" s="78">
        <v>6.5839999999999996</v>
      </c>
      <c r="Y25" s="63">
        <v>4</v>
      </c>
      <c r="Z25" s="78">
        <v>7.3839999999999995</v>
      </c>
      <c r="AA25" s="78"/>
      <c r="AB25" s="63"/>
      <c r="AC25" s="78">
        <v>0</v>
      </c>
      <c r="AD25" s="77">
        <v>0</v>
      </c>
      <c r="AF25" s="69" t="s">
        <v>64</v>
      </c>
      <c r="AG25" s="69"/>
      <c r="AH25" s="62"/>
      <c r="AI25" s="60"/>
      <c r="AM25" s="76">
        <v>5</v>
      </c>
      <c r="AN25" s="75">
        <v>4</v>
      </c>
      <c r="AO25" s="74">
        <v>5</v>
      </c>
      <c r="AP25" s="75">
        <v>0</v>
      </c>
      <c r="AQ25" s="75">
        <v>0</v>
      </c>
      <c r="AR25" s="74">
        <v>0</v>
      </c>
    </row>
    <row r="26" spans="1:44" ht="13.5" customHeight="1" thickBot="1" x14ac:dyDescent="0.3">
      <c r="A26" s="58">
        <v>16</v>
      </c>
      <c r="B26" s="45">
        <v>21891001087</v>
      </c>
      <c r="C26" s="45" t="s">
        <v>122</v>
      </c>
      <c r="D26" s="46" t="s">
        <v>80</v>
      </c>
      <c r="E26" s="47">
        <v>20</v>
      </c>
      <c r="F26" s="48">
        <v>5.843</v>
      </c>
      <c r="G26" s="46">
        <v>2</v>
      </c>
      <c r="H26" s="49">
        <v>6.2430000000000003</v>
      </c>
      <c r="I26" s="50">
        <v>100</v>
      </c>
      <c r="J26" s="46">
        <v>0</v>
      </c>
      <c r="K26" s="52">
        <v>100</v>
      </c>
      <c r="L26" s="45">
        <v>6.2430000000000003</v>
      </c>
      <c r="M26" s="54">
        <v>100</v>
      </c>
      <c r="N26" s="57">
        <v>16</v>
      </c>
      <c r="P26" s="69"/>
      <c r="Q26" s="69"/>
      <c r="R26" s="62"/>
      <c r="S26" s="60"/>
      <c r="U26" s="119"/>
      <c r="V26" s="120"/>
      <c r="W26" s="121"/>
      <c r="X26" s="119"/>
      <c r="Y26" s="120"/>
      <c r="Z26" s="119"/>
      <c r="AA26" s="119"/>
      <c r="AB26" s="120"/>
      <c r="AC26" s="119"/>
      <c r="AF26" s="117" t="s">
        <v>93</v>
      </c>
      <c r="AG26" s="105">
        <v>20671000896</v>
      </c>
      <c r="AH26" s="105" t="s">
        <v>108</v>
      </c>
      <c r="AI26" s="116" t="s">
        <v>39</v>
      </c>
      <c r="AM26" s="60"/>
      <c r="AN26" s="60"/>
      <c r="AO26" s="60"/>
      <c r="AP26" s="60"/>
      <c r="AQ26" s="60"/>
      <c r="AR26" s="60"/>
    </row>
    <row r="27" spans="1:44" ht="13.5" customHeight="1" thickBot="1" x14ac:dyDescent="0.3">
      <c r="A27" s="158">
        <v>17</v>
      </c>
      <c r="B27" s="56">
        <v>21511102209</v>
      </c>
      <c r="C27" s="56" t="s">
        <v>123</v>
      </c>
      <c r="D27" s="51" t="s">
        <v>40</v>
      </c>
      <c r="E27" s="47">
        <v>34</v>
      </c>
      <c r="F27" s="48">
        <v>5.6070000000000002</v>
      </c>
      <c r="G27" s="51">
        <v>4</v>
      </c>
      <c r="H27" s="49">
        <v>6.407</v>
      </c>
      <c r="I27" s="50">
        <v>100</v>
      </c>
      <c r="J27" s="51">
        <v>0</v>
      </c>
      <c r="K27" s="52">
        <v>100</v>
      </c>
      <c r="L27" s="45">
        <v>6.407</v>
      </c>
      <c r="M27" s="54">
        <v>100</v>
      </c>
      <c r="N27" s="57">
        <v>17</v>
      </c>
      <c r="P27" s="69" t="s">
        <v>94</v>
      </c>
      <c r="Q27" s="69"/>
      <c r="R27" s="62"/>
      <c r="S27" s="60"/>
      <c r="U27" s="95" t="s">
        <v>32</v>
      </c>
      <c r="V27" s="93" t="s">
        <v>10</v>
      </c>
      <c r="W27" s="94" t="s">
        <v>45</v>
      </c>
      <c r="X27" s="94" t="s">
        <v>34</v>
      </c>
      <c r="Y27" s="93" t="s">
        <v>10</v>
      </c>
      <c r="Z27" s="94" t="s">
        <v>44</v>
      </c>
      <c r="AA27" s="94" t="s">
        <v>43</v>
      </c>
      <c r="AB27" s="93" t="s">
        <v>10</v>
      </c>
      <c r="AC27" s="92" t="s">
        <v>42</v>
      </c>
      <c r="AD27" s="91" t="s">
        <v>41</v>
      </c>
      <c r="AF27" s="115" t="s">
        <v>95</v>
      </c>
      <c r="AG27" s="114">
        <v>21461000988</v>
      </c>
      <c r="AH27" s="114" t="s">
        <v>112</v>
      </c>
      <c r="AI27" s="113" t="s">
        <v>111</v>
      </c>
      <c r="AM27" s="83">
        <v>0</v>
      </c>
      <c r="AN27" s="72">
        <v>0</v>
      </c>
      <c r="AO27" s="82">
        <v>0</v>
      </c>
      <c r="AP27" s="60"/>
      <c r="AQ27" s="60"/>
      <c r="AR27" s="60"/>
    </row>
    <row r="28" spans="1:44" ht="13.5" customHeight="1" x14ac:dyDescent="0.25">
      <c r="A28" s="158">
        <v>18</v>
      </c>
      <c r="B28" s="56">
        <v>21511303716</v>
      </c>
      <c r="C28" s="56" t="s">
        <v>124</v>
      </c>
      <c r="D28" s="51" t="s">
        <v>40</v>
      </c>
      <c r="E28" s="47">
        <v>79</v>
      </c>
      <c r="F28" s="48">
        <v>100</v>
      </c>
      <c r="G28" s="51">
        <v>0</v>
      </c>
      <c r="H28" s="49">
        <v>100</v>
      </c>
      <c r="I28" s="50">
        <v>5.9139999999999997</v>
      </c>
      <c r="J28" s="51">
        <v>4</v>
      </c>
      <c r="K28" s="52">
        <v>6.7139999999999995</v>
      </c>
      <c r="L28" s="45">
        <v>6.7139999999999995</v>
      </c>
      <c r="M28" s="54">
        <v>100</v>
      </c>
      <c r="N28" s="57">
        <v>18</v>
      </c>
      <c r="P28" s="117">
        <v>6</v>
      </c>
      <c r="Q28" s="105">
        <v>21461000988</v>
      </c>
      <c r="R28" s="105" t="s">
        <v>112</v>
      </c>
      <c r="S28" s="116" t="s">
        <v>111</v>
      </c>
      <c r="T28" s="79"/>
      <c r="U28" s="78">
        <v>6.585</v>
      </c>
      <c r="V28" s="63"/>
      <c r="W28" s="78">
        <v>6.585</v>
      </c>
      <c r="X28" s="78">
        <v>6.4039999999999999</v>
      </c>
      <c r="Y28" s="63"/>
      <c r="Z28" s="78">
        <v>6.4039999999999999</v>
      </c>
      <c r="AA28" s="78">
        <v>6.1070000000000002</v>
      </c>
      <c r="AB28" s="63"/>
      <c r="AC28" s="78">
        <v>6.1070000000000002</v>
      </c>
      <c r="AD28" s="84">
        <v>2</v>
      </c>
      <c r="AM28" s="83">
        <v>4</v>
      </c>
      <c r="AN28" s="72">
        <v>5</v>
      </c>
      <c r="AO28" s="82">
        <v>4</v>
      </c>
      <c r="AP28" s="72">
        <v>1</v>
      </c>
      <c r="AQ28" s="72">
        <v>0</v>
      </c>
      <c r="AR28" s="82">
        <v>1</v>
      </c>
    </row>
    <row r="29" spans="1:44" ht="13.5" customHeight="1" thickBot="1" x14ac:dyDescent="0.3">
      <c r="A29" s="158">
        <v>19</v>
      </c>
      <c r="B29" s="56">
        <v>21891303718</v>
      </c>
      <c r="C29" s="56" t="s">
        <v>125</v>
      </c>
      <c r="D29" s="51" t="s">
        <v>80</v>
      </c>
      <c r="E29" s="47">
        <v>107</v>
      </c>
      <c r="F29" s="48">
        <v>100</v>
      </c>
      <c r="G29" s="51">
        <v>0</v>
      </c>
      <c r="H29" s="49">
        <v>100</v>
      </c>
      <c r="I29" s="50">
        <v>6.6559999999999997</v>
      </c>
      <c r="J29" s="51">
        <v>1</v>
      </c>
      <c r="K29" s="52">
        <v>6.8559999999999999</v>
      </c>
      <c r="L29" s="45">
        <v>6.8559999999999999</v>
      </c>
      <c r="M29" s="54">
        <v>100</v>
      </c>
      <c r="N29" s="57">
        <v>19</v>
      </c>
      <c r="P29" s="115">
        <v>11</v>
      </c>
      <c r="Q29" s="114">
        <v>21511102207</v>
      </c>
      <c r="R29" s="114" t="s">
        <v>117</v>
      </c>
      <c r="S29" s="113" t="s">
        <v>40</v>
      </c>
      <c r="T29" s="79"/>
      <c r="U29" s="78">
        <v>100</v>
      </c>
      <c r="V29" s="63"/>
      <c r="W29" s="78">
        <v>100</v>
      </c>
      <c r="X29" s="78">
        <v>6.173</v>
      </c>
      <c r="Y29" s="63"/>
      <c r="Z29" s="78">
        <v>6.173</v>
      </c>
      <c r="AA29" s="78">
        <v>100</v>
      </c>
      <c r="AB29" s="63"/>
      <c r="AC29" s="78">
        <v>100</v>
      </c>
      <c r="AD29" s="77">
        <v>1</v>
      </c>
      <c r="AM29" s="76">
        <v>5</v>
      </c>
      <c r="AN29" s="75">
        <v>4</v>
      </c>
      <c r="AO29" s="74">
        <v>5</v>
      </c>
      <c r="AP29" s="75">
        <v>0</v>
      </c>
      <c r="AQ29" s="75">
        <v>1</v>
      </c>
      <c r="AR29" s="74">
        <v>0</v>
      </c>
    </row>
    <row r="30" spans="1:44" ht="13.5" customHeight="1" thickBot="1" x14ac:dyDescent="0.3">
      <c r="A30" s="158">
        <v>20</v>
      </c>
      <c r="B30" s="56">
        <v>21511304033</v>
      </c>
      <c r="C30" s="56" t="s">
        <v>126</v>
      </c>
      <c r="D30" s="51" t="s">
        <v>40</v>
      </c>
      <c r="E30" s="47">
        <v>2000</v>
      </c>
      <c r="F30" s="48">
        <v>100</v>
      </c>
      <c r="G30" s="51">
        <v>0</v>
      </c>
      <c r="H30" s="49">
        <v>100</v>
      </c>
      <c r="I30" s="50">
        <v>6.2869999999999999</v>
      </c>
      <c r="J30" s="51">
        <v>3</v>
      </c>
      <c r="K30" s="52">
        <v>6.8870000000000005</v>
      </c>
      <c r="L30" s="45">
        <v>6.8870000000000005</v>
      </c>
      <c r="M30" s="54">
        <v>100</v>
      </c>
      <c r="N30" s="57">
        <v>20</v>
      </c>
      <c r="R30" s="62"/>
      <c r="S30" s="60"/>
      <c r="U30" s="119"/>
      <c r="V30" s="120"/>
      <c r="W30" s="121"/>
      <c r="X30" s="119"/>
      <c r="Y30" s="120"/>
      <c r="Z30" s="119"/>
      <c r="AA30" s="119"/>
      <c r="AB30" s="120"/>
      <c r="AC30" s="119"/>
      <c r="AM30" s="60"/>
      <c r="AN30" s="60"/>
      <c r="AO30" s="60"/>
      <c r="AP30" s="60"/>
      <c r="AQ30" s="60"/>
      <c r="AR30" s="60"/>
    </row>
    <row r="31" spans="1:44" ht="13.5" customHeight="1" thickBot="1" x14ac:dyDescent="0.3">
      <c r="A31" s="158">
        <v>21</v>
      </c>
      <c r="B31" s="56">
        <v>21511202555</v>
      </c>
      <c r="C31" s="56" t="s">
        <v>127</v>
      </c>
      <c r="D31" s="51" t="s">
        <v>40</v>
      </c>
      <c r="E31" s="47">
        <v>49</v>
      </c>
      <c r="F31" s="48">
        <v>7.0529999999999999</v>
      </c>
      <c r="G31" s="51">
        <v>4</v>
      </c>
      <c r="H31" s="49">
        <v>7.8529999999999998</v>
      </c>
      <c r="I31" s="50">
        <v>7.1749999999999998</v>
      </c>
      <c r="J31" s="51">
        <v>3</v>
      </c>
      <c r="K31" s="52">
        <v>7.7750000000000004</v>
      </c>
      <c r="L31" s="45">
        <v>7.7750000000000004</v>
      </c>
      <c r="M31" s="54">
        <v>7.8529999999999998</v>
      </c>
      <c r="N31" s="57">
        <v>21</v>
      </c>
      <c r="P31" s="69" t="s">
        <v>96</v>
      </c>
      <c r="Q31" s="69"/>
      <c r="R31" s="62"/>
      <c r="S31" s="60"/>
      <c r="U31" s="95" t="s">
        <v>32</v>
      </c>
      <c r="V31" s="93" t="s">
        <v>10</v>
      </c>
      <c r="W31" s="94" t="s">
        <v>45</v>
      </c>
      <c r="X31" s="94" t="s">
        <v>34</v>
      </c>
      <c r="Y31" s="93" t="s">
        <v>10</v>
      </c>
      <c r="Z31" s="94" t="s">
        <v>44</v>
      </c>
      <c r="AA31" s="94" t="s">
        <v>43</v>
      </c>
      <c r="AB31" s="93" t="s">
        <v>10</v>
      </c>
      <c r="AC31" s="92" t="s">
        <v>42</v>
      </c>
      <c r="AD31" s="91" t="s">
        <v>41</v>
      </c>
      <c r="AM31" s="83">
        <v>0</v>
      </c>
      <c r="AN31" s="72">
        <v>0</v>
      </c>
      <c r="AO31" s="82">
        <v>0</v>
      </c>
      <c r="AP31" s="60"/>
      <c r="AQ31" s="60"/>
      <c r="AR31" s="60"/>
    </row>
    <row r="32" spans="1:44" ht="13.5" customHeight="1" x14ac:dyDescent="0.2">
      <c r="P32" s="117">
        <v>7</v>
      </c>
      <c r="Q32" s="105">
        <v>21511001011</v>
      </c>
      <c r="R32" s="105" t="s">
        <v>113</v>
      </c>
      <c r="S32" s="116" t="s">
        <v>40</v>
      </c>
      <c r="T32" s="79"/>
      <c r="U32" s="78">
        <v>6.181</v>
      </c>
      <c r="V32" s="63"/>
      <c r="W32" s="78">
        <v>6.181</v>
      </c>
      <c r="X32" s="78">
        <v>6.1429999999999998</v>
      </c>
      <c r="Y32" s="63">
        <v>3</v>
      </c>
      <c r="Z32" s="78">
        <v>6.7430000000000003</v>
      </c>
      <c r="AA32" s="78"/>
      <c r="AB32" s="63"/>
      <c r="AC32" s="78">
        <v>0</v>
      </c>
      <c r="AD32" s="84">
        <v>2</v>
      </c>
      <c r="AH32" s="62"/>
      <c r="AI32" s="60"/>
      <c r="AM32" s="83">
        <v>4</v>
      </c>
      <c r="AN32" s="72">
        <v>5</v>
      </c>
      <c r="AO32" s="82">
        <v>4</v>
      </c>
      <c r="AP32" s="72">
        <v>1</v>
      </c>
      <c r="AQ32" s="72">
        <v>1</v>
      </c>
      <c r="AR32" s="82">
        <v>0</v>
      </c>
    </row>
    <row r="33" spans="16:44" ht="13.5" customHeight="1" thickBot="1" x14ac:dyDescent="0.25">
      <c r="P33" s="115">
        <v>10</v>
      </c>
      <c r="Q33" s="114">
        <v>21461000999</v>
      </c>
      <c r="R33" s="114" t="s">
        <v>116</v>
      </c>
      <c r="S33" s="113" t="s">
        <v>111</v>
      </c>
      <c r="T33" s="79"/>
      <c r="U33" s="78">
        <v>6.5659999999999998</v>
      </c>
      <c r="V33" s="63"/>
      <c r="W33" s="78">
        <v>6.5659999999999998</v>
      </c>
      <c r="X33" s="78">
        <v>6.4560000000000004</v>
      </c>
      <c r="Y33" s="63">
        <v>2</v>
      </c>
      <c r="Z33" s="78">
        <v>6.8560000000000008</v>
      </c>
      <c r="AA33" s="78"/>
      <c r="AB33" s="63"/>
      <c r="AC33" s="78">
        <v>0</v>
      </c>
      <c r="AD33" s="77">
        <v>0</v>
      </c>
      <c r="AF33" s="69" t="s">
        <v>61</v>
      </c>
      <c r="AG33" s="69"/>
      <c r="AH33" s="62"/>
      <c r="AI33" s="60"/>
      <c r="AM33" s="76">
        <v>5</v>
      </c>
      <c r="AN33" s="75">
        <v>4</v>
      </c>
      <c r="AO33" s="74">
        <v>5</v>
      </c>
      <c r="AP33" s="75">
        <v>0</v>
      </c>
      <c r="AQ33" s="75">
        <v>0</v>
      </c>
      <c r="AR33" s="74">
        <v>0</v>
      </c>
    </row>
    <row r="34" spans="16:44" ht="13.5" customHeight="1" thickBot="1" x14ac:dyDescent="0.25">
      <c r="R34" s="62"/>
      <c r="S34" s="60"/>
      <c r="U34" s="119"/>
      <c r="V34" s="120"/>
      <c r="W34" s="121"/>
      <c r="X34" s="119"/>
      <c r="Y34" s="120"/>
      <c r="Z34" s="119"/>
      <c r="AA34" s="119"/>
      <c r="AB34" s="120"/>
      <c r="AC34" s="119"/>
      <c r="AF34" s="117" t="s">
        <v>97</v>
      </c>
      <c r="AG34" s="105">
        <v>21511001011</v>
      </c>
      <c r="AH34" s="105" t="s">
        <v>113</v>
      </c>
      <c r="AI34" s="116" t="s">
        <v>40</v>
      </c>
      <c r="AM34" s="60"/>
      <c r="AN34" s="60"/>
      <c r="AO34" s="60"/>
      <c r="AP34" s="60"/>
      <c r="AQ34" s="60"/>
      <c r="AR34" s="60"/>
    </row>
    <row r="35" spans="16:44" ht="13.5" customHeight="1" thickBot="1" x14ac:dyDescent="0.25">
      <c r="P35" s="69" t="s">
        <v>98</v>
      </c>
      <c r="Q35" s="69"/>
      <c r="R35" s="62"/>
      <c r="S35" s="60"/>
      <c r="U35" s="95" t="s">
        <v>32</v>
      </c>
      <c r="V35" s="93" t="s">
        <v>10</v>
      </c>
      <c r="W35" s="94" t="s">
        <v>45</v>
      </c>
      <c r="X35" s="94" t="s">
        <v>34</v>
      </c>
      <c r="Y35" s="93" t="s">
        <v>10</v>
      </c>
      <c r="Z35" s="94" t="s">
        <v>44</v>
      </c>
      <c r="AA35" s="94" t="s">
        <v>43</v>
      </c>
      <c r="AB35" s="93" t="s">
        <v>10</v>
      </c>
      <c r="AC35" s="92" t="s">
        <v>42</v>
      </c>
      <c r="AD35" s="91" t="s">
        <v>41</v>
      </c>
      <c r="AF35" s="115" t="s">
        <v>99</v>
      </c>
      <c r="AG35" s="114">
        <v>20911000942</v>
      </c>
      <c r="AH35" s="114" t="s">
        <v>106</v>
      </c>
      <c r="AI35" s="113" t="s">
        <v>107</v>
      </c>
      <c r="AM35" s="83">
        <v>0</v>
      </c>
      <c r="AN35" s="72">
        <v>0</v>
      </c>
      <c r="AO35" s="82">
        <v>0</v>
      </c>
      <c r="AP35" s="60"/>
      <c r="AQ35" s="60"/>
      <c r="AR35" s="60"/>
    </row>
    <row r="36" spans="16:44" ht="13.5" customHeight="1" x14ac:dyDescent="0.2">
      <c r="P36" s="117">
        <v>2</v>
      </c>
      <c r="Q36" s="105">
        <v>20911000942</v>
      </c>
      <c r="R36" s="105" t="s">
        <v>106</v>
      </c>
      <c r="S36" s="116" t="s">
        <v>107</v>
      </c>
      <c r="T36" s="79"/>
      <c r="U36" s="78">
        <v>5.694</v>
      </c>
      <c r="V36" s="63"/>
      <c r="W36" s="78">
        <v>5.694</v>
      </c>
      <c r="X36" s="78">
        <v>5.6580000000000004</v>
      </c>
      <c r="Y36" s="63">
        <v>1</v>
      </c>
      <c r="Z36" s="78">
        <v>5.8580000000000005</v>
      </c>
      <c r="AA36" s="78"/>
      <c r="AB36" s="63"/>
      <c r="AC36" s="78">
        <v>0</v>
      </c>
      <c r="AD36" s="84">
        <v>2</v>
      </c>
      <c r="AM36" s="83">
        <v>4</v>
      </c>
      <c r="AN36" s="72">
        <v>5</v>
      </c>
      <c r="AO36" s="82">
        <v>4</v>
      </c>
      <c r="AP36" s="72">
        <v>1</v>
      </c>
      <c r="AQ36" s="72">
        <v>1</v>
      </c>
      <c r="AR36" s="82">
        <v>0</v>
      </c>
    </row>
    <row r="37" spans="16:44" ht="13.5" customHeight="1" thickBot="1" x14ac:dyDescent="0.25">
      <c r="P37" s="115">
        <v>15</v>
      </c>
      <c r="Q37" s="114">
        <v>21511101895</v>
      </c>
      <c r="R37" s="114" t="s">
        <v>121</v>
      </c>
      <c r="S37" s="113" t="s">
        <v>40</v>
      </c>
      <c r="T37" s="79"/>
      <c r="U37" s="78">
        <v>100</v>
      </c>
      <c r="V37" s="63"/>
      <c r="W37" s="78">
        <v>100</v>
      </c>
      <c r="X37" s="78">
        <v>6.9550000000000001</v>
      </c>
      <c r="Y37" s="63">
        <v>3</v>
      </c>
      <c r="Z37" s="78">
        <v>7.5549999999999997</v>
      </c>
      <c r="AA37" s="78"/>
      <c r="AB37" s="63"/>
      <c r="AC37" s="78">
        <v>0</v>
      </c>
      <c r="AD37" s="143">
        <v>0</v>
      </c>
      <c r="AM37" s="76">
        <v>5</v>
      </c>
      <c r="AN37" s="75">
        <v>4</v>
      </c>
      <c r="AO37" s="74">
        <v>5</v>
      </c>
      <c r="AP37" s="75">
        <v>0</v>
      </c>
      <c r="AQ37" s="75">
        <v>0</v>
      </c>
      <c r="AR37" s="74">
        <v>0</v>
      </c>
    </row>
    <row r="38" spans="16:44" ht="13.5" customHeight="1" x14ac:dyDescent="0.2">
      <c r="R38" s="62"/>
      <c r="S38" s="60"/>
      <c r="U38" s="144"/>
      <c r="V38" s="73"/>
      <c r="W38" s="72"/>
      <c r="X38" s="70"/>
      <c r="Y38" s="70"/>
      <c r="Z38" s="73"/>
      <c r="AA38" s="72"/>
      <c r="AB38" s="71"/>
      <c r="AC38" s="70"/>
      <c r="AD38" s="70"/>
    </row>
    <row r="39" spans="16:44" ht="13.5" customHeight="1" thickBot="1" x14ac:dyDescent="0.25">
      <c r="P39" s="112"/>
      <c r="Q39" s="112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10"/>
      <c r="AD39" s="110"/>
      <c r="AE39" s="110"/>
      <c r="AF39" s="110"/>
      <c r="AG39" s="110"/>
      <c r="AH39" s="110"/>
      <c r="AI39" s="110"/>
      <c r="AJ39" s="110"/>
      <c r="AK39" s="110"/>
    </row>
    <row r="40" spans="16:44" ht="13.5" customHeight="1" thickBot="1" x14ac:dyDescent="0.3">
      <c r="P40" s="101" t="s">
        <v>70</v>
      </c>
      <c r="Q40" s="101"/>
      <c r="R40" s="101"/>
      <c r="S40" s="101"/>
      <c r="U40" s="119"/>
      <c r="V40" s="120"/>
      <c r="W40" s="121"/>
      <c r="X40" s="119"/>
      <c r="Y40" s="120"/>
      <c r="Z40" s="119"/>
      <c r="AA40" s="119"/>
      <c r="AB40" s="120"/>
      <c r="AC40" s="119"/>
      <c r="AD40" s="119"/>
      <c r="AF40" s="101" t="s">
        <v>59</v>
      </c>
      <c r="AG40" s="101"/>
      <c r="AH40" s="101"/>
      <c r="AI40" s="101"/>
    </row>
    <row r="41" spans="16:44" ht="13.5" customHeight="1" thickBot="1" x14ac:dyDescent="0.25">
      <c r="P41" s="118" t="s">
        <v>67</v>
      </c>
      <c r="Q41" s="118"/>
      <c r="R41" s="62"/>
      <c r="S41" s="60"/>
      <c r="U41" s="95" t="s">
        <v>32</v>
      </c>
      <c r="V41" s="93" t="s">
        <v>10</v>
      </c>
      <c r="W41" s="94" t="s">
        <v>45</v>
      </c>
      <c r="X41" s="94" t="s">
        <v>34</v>
      </c>
      <c r="Y41" s="93" t="s">
        <v>10</v>
      </c>
      <c r="Z41" s="94" t="s">
        <v>44</v>
      </c>
      <c r="AA41" s="94" t="s">
        <v>43</v>
      </c>
      <c r="AB41" s="93" t="s">
        <v>10</v>
      </c>
      <c r="AC41" s="92" t="s">
        <v>42</v>
      </c>
      <c r="AD41" s="91" t="s">
        <v>41</v>
      </c>
      <c r="AM41" s="83">
        <v>0</v>
      </c>
      <c r="AN41" s="72">
        <v>0</v>
      </c>
      <c r="AO41" s="82">
        <v>0</v>
      </c>
      <c r="AP41" s="60"/>
      <c r="AQ41" s="60"/>
      <c r="AR41" s="60"/>
    </row>
    <row r="42" spans="16:44" ht="13.5" customHeight="1" x14ac:dyDescent="0.2">
      <c r="P42" s="145" t="s">
        <v>66</v>
      </c>
      <c r="Q42" s="105">
        <v>21511001014</v>
      </c>
      <c r="R42" s="105" t="s">
        <v>105</v>
      </c>
      <c r="S42" s="104" t="s">
        <v>40</v>
      </c>
      <c r="T42" s="79"/>
      <c r="U42" s="78">
        <v>5.92</v>
      </c>
      <c r="V42" s="63"/>
      <c r="W42" s="78">
        <v>5.92</v>
      </c>
      <c r="X42" s="78">
        <v>6.0039999999999996</v>
      </c>
      <c r="Y42" s="63"/>
      <c r="Z42" s="78">
        <v>6.0039999999999996</v>
      </c>
      <c r="AA42" s="78"/>
      <c r="AB42" s="63"/>
      <c r="AC42" s="78">
        <v>0</v>
      </c>
      <c r="AD42" s="84">
        <v>2</v>
      </c>
      <c r="AH42" s="62"/>
      <c r="AI42" s="60"/>
      <c r="AM42" s="83">
        <v>4</v>
      </c>
      <c r="AN42" s="72">
        <v>5</v>
      </c>
      <c r="AO42" s="82">
        <v>4</v>
      </c>
      <c r="AP42" s="72">
        <v>1</v>
      </c>
      <c r="AQ42" s="72">
        <v>1</v>
      </c>
      <c r="AR42" s="82">
        <v>0</v>
      </c>
    </row>
    <row r="43" spans="16:44" ht="13.5" customHeight="1" thickBot="1" x14ac:dyDescent="0.25">
      <c r="P43" s="146" t="s">
        <v>65</v>
      </c>
      <c r="Q43" s="103">
        <v>21891001092</v>
      </c>
      <c r="R43" s="103" t="s">
        <v>115</v>
      </c>
      <c r="S43" s="102" t="s">
        <v>111</v>
      </c>
      <c r="T43" s="79"/>
      <c r="U43" s="78">
        <v>6.1040000000000001</v>
      </c>
      <c r="V43" s="63"/>
      <c r="W43" s="78">
        <v>6.1040000000000001</v>
      </c>
      <c r="X43" s="78">
        <v>6.258</v>
      </c>
      <c r="Y43" s="63"/>
      <c r="Z43" s="78">
        <v>6.258</v>
      </c>
      <c r="AA43" s="78"/>
      <c r="AB43" s="63"/>
      <c r="AC43" s="78">
        <v>0</v>
      </c>
      <c r="AD43" s="77">
        <v>0</v>
      </c>
      <c r="AF43" s="69" t="s">
        <v>57</v>
      </c>
      <c r="AG43" s="69"/>
      <c r="AH43" s="62"/>
      <c r="AI43" s="60"/>
      <c r="AM43" s="76">
        <v>5</v>
      </c>
      <c r="AN43" s="75">
        <v>4</v>
      </c>
      <c r="AO43" s="74">
        <v>5</v>
      </c>
      <c r="AP43" s="75">
        <v>0</v>
      </c>
      <c r="AQ43" s="75">
        <v>0</v>
      </c>
      <c r="AR43" s="74">
        <v>0</v>
      </c>
    </row>
    <row r="44" spans="16:44" ht="13.5" customHeight="1" thickBot="1" x14ac:dyDescent="0.25">
      <c r="P44" s="62"/>
      <c r="Q44" s="62"/>
      <c r="R44" s="62"/>
      <c r="S44" s="60"/>
      <c r="U44" s="119"/>
      <c r="V44" s="120"/>
      <c r="W44" s="121"/>
      <c r="X44" s="119"/>
      <c r="Y44" s="120"/>
      <c r="Z44" s="119"/>
      <c r="AA44" s="119"/>
      <c r="AB44" s="120"/>
      <c r="AC44" s="119"/>
      <c r="AF44" s="117" t="s">
        <v>100</v>
      </c>
      <c r="AG44" s="105">
        <v>21511001014</v>
      </c>
      <c r="AH44" s="105" t="s">
        <v>105</v>
      </c>
      <c r="AI44" s="116" t="s">
        <v>40</v>
      </c>
      <c r="AM44" s="60"/>
      <c r="AN44" s="60"/>
      <c r="AO44" s="60"/>
      <c r="AP44" s="60"/>
      <c r="AQ44" s="60"/>
      <c r="AR44" s="60"/>
    </row>
    <row r="45" spans="16:44" ht="13.5" customHeight="1" thickBot="1" x14ac:dyDescent="0.25">
      <c r="P45" s="118" t="s">
        <v>63</v>
      </c>
      <c r="Q45" s="118"/>
      <c r="R45" s="62"/>
      <c r="S45" s="60"/>
      <c r="U45" s="95" t="s">
        <v>32</v>
      </c>
      <c r="V45" s="93" t="s">
        <v>10</v>
      </c>
      <c r="W45" s="94" t="s">
        <v>45</v>
      </c>
      <c r="X45" s="94" t="s">
        <v>34</v>
      </c>
      <c r="Y45" s="93" t="s">
        <v>10</v>
      </c>
      <c r="Z45" s="94" t="s">
        <v>44</v>
      </c>
      <c r="AA45" s="94" t="s">
        <v>43</v>
      </c>
      <c r="AB45" s="93" t="s">
        <v>10</v>
      </c>
      <c r="AC45" s="92" t="s">
        <v>42</v>
      </c>
      <c r="AD45" s="91" t="s">
        <v>41</v>
      </c>
      <c r="AF45" s="115" t="s">
        <v>101</v>
      </c>
      <c r="AG45" s="114">
        <v>21461000985</v>
      </c>
      <c r="AH45" s="114" t="s">
        <v>110</v>
      </c>
      <c r="AI45" s="113" t="s">
        <v>111</v>
      </c>
      <c r="AM45" s="83">
        <v>0</v>
      </c>
      <c r="AN45" s="72">
        <v>0</v>
      </c>
      <c r="AO45" s="82">
        <v>0</v>
      </c>
      <c r="AP45" s="60"/>
      <c r="AQ45" s="60"/>
      <c r="AR45" s="60"/>
    </row>
    <row r="46" spans="16:44" ht="13.5" customHeight="1" x14ac:dyDescent="0.2">
      <c r="P46" s="147" t="s">
        <v>62</v>
      </c>
      <c r="Q46" s="86">
        <v>21461000985</v>
      </c>
      <c r="R46" s="86" t="s">
        <v>110</v>
      </c>
      <c r="S46" s="85" t="s">
        <v>111</v>
      </c>
      <c r="T46" s="79"/>
      <c r="U46" s="78">
        <v>6.2</v>
      </c>
      <c r="V46" s="63"/>
      <c r="W46" s="78">
        <v>6.2</v>
      </c>
      <c r="X46" s="78">
        <v>6.2489999999999997</v>
      </c>
      <c r="Y46" s="63">
        <v>3</v>
      </c>
      <c r="Z46" s="78">
        <v>6.8490000000000002</v>
      </c>
      <c r="AA46" s="78">
        <v>6.18</v>
      </c>
      <c r="AB46" s="63">
        <v>1</v>
      </c>
      <c r="AC46" s="78">
        <v>6.38</v>
      </c>
      <c r="AD46" s="84">
        <v>2</v>
      </c>
      <c r="AM46" s="83">
        <v>4</v>
      </c>
      <c r="AN46" s="72">
        <v>5</v>
      </c>
      <c r="AO46" s="82">
        <v>4</v>
      </c>
      <c r="AP46" s="72">
        <v>1</v>
      </c>
      <c r="AQ46" s="72">
        <v>0</v>
      </c>
      <c r="AR46" s="82">
        <v>1</v>
      </c>
    </row>
    <row r="47" spans="16:44" ht="13.5" customHeight="1" thickBot="1" x14ac:dyDescent="0.25">
      <c r="P47" s="148" t="s">
        <v>60</v>
      </c>
      <c r="Q47" s="81">
        <v>20181102252</v>
      </c>
      <c r="R47" s="81" t="s">
        <v>109</v>
      </c>
      <c r="S47" s="80" t="s">
        <v>73</v>
      </c>
      <c r="T47" s="79"/>
      <c r="U47" s="78">
        <v>100</v>
      </c>
      <c r="V47" s="63"/>
      <c r="W47" s="78">
        <v>100</v>
      </c>
      <c r="X47" s="78">
        <v>6.1260000000000003</v>
      </c>
      <c r="Y47" s="63">
        <v>1</v>
      </c>
      <c r="Z47" s="78">
        <v>6.3260000000000005</v>
      </c>
      <c r="AA47" s="78">
        <v>100</v>
      </c>
      <c r="AB47" s="63"/>
      <c r="AC47" s="78">
        <v>100</v>
      </c>
      <c r="AD47" s="77">
        <v>1</v>
      </c>
      <c r="AH47" s="62"/>
      <c r="AI47" s="60"/>
      <c r="AM47" s="76">
        <v>5</v>
      </c>
      <c r="AN47" s="75">
        <v>4</v>
      </c>
      <c r="AO47" s="74">
        <v>5</v>
      </c>
      <c r="AP47" s="75">
        <v>0</v>
      </c>
      <c r="AQ47" s="75">
        <v>1</v>
      </c>
      <c r="AR47" s="74">
        <v>0</v>
      </c>
    </row>
    <row r="48" spans="16:44" ht="13.5" customHeight="1" thickBot="1" x14ac:dyDescent="0.25">
      <c r="P48" s="62"/>
      <c r="Q48" s="62"/>
      <c r="U48" s="119"/>
      <c r="V48" s="120"/>
      <c r="W48" s="121"/>
      <c r="X48" s="119"/>
      <c r="Y48" s="120"/>
      <c r="Z48" s="119"/>
      <c r="AA48" s="119"/>
      <c r="AB48" s="120"/>
      <c r="AC48" s="119"/>
      <c r="AH48" s="62"/>
      <c r="AI48" s="60"/>
      <c r="AM48" s="60"/>
      <c r="AN48" s="60"/>
      <c r="AO48" s="60"/>
      <c r="AP48" s="60"/>
      <c r="AQ48" s="60"/>
      <c r="AR48" s="60"/>
    </row>
    <row r="49" spans="16:44" ht="13.5" customHeight="1" thickBot="1" x14ac:dyDescent="0.25">
      <c r="P49" s="118" t="s">
        <v>64</v>
      </c>
      <c r="Q49" s="118"/>
      <c r="R49" s="62"/>
      <c r="S49" s="60"/>
      <c r="U49" s="95" t="s">
        <v>32</v>
      </c>
      <c r="V49" s="93" t="s">
        <v>10</v>
      </c>
      <c r="W49" s="94" t="s">
        <v>45</v>
      </c>
      <c r="X49" s="94" t="s">
        <v>34</v>
      </c>
      <c r="Y49" s="93" t="s">
        <v>10</v>
      </c>
      <c r="Z49" s="94" t="s">
        <v>44</v>
      </c>
      <c r="AA49" s="94" t="s">
        <v>43</v>
      </c>
      <c r="AB49" s="93" t="s">
        <v>10</v>
      </c>
      <c r="AC49" s="92" t="s">
        <v>42</v>
      </c>
      <c r="AD49" s="91" t="s">
        <v>41</v>
      </c>
      <c r="AH49" s="62"/>
      <c r="AI49" s="60"/>
      <c r="AM49" s="83">
        <v>0</v>
      </c>
      <c r="AN49" s="72">
        <v>0</v>
      </c>
      <c r="AO49" s="82">
        <v>0</v>
      </c>
      <c r="AP49" s="60"/>
      <c r="AQ49" s="60"/>
      <c r="AR49" s="60"/>
    </row>
    <row r="50" spans="16:44" ht="13.5" customHeight="1" x14ac:dyDescent="0.2">
      <c r="P50" s="145" t="s">
        <v>93</v>
      </c>
      <c r="Q50" s="105">
        <v>20671000896</v>
      </c>
      <c r="R50" s="105" t="s">
        <v>108</v>
      </c>
      <c r="S50" s="104" t="s">
        <v>39</v>
      </c>
      <c r="T50" s="79"/>
      <c r="U50" s="78">
        <v>5.93</v>
      </c>
      <c r="V50" s="63"/>
      <c r="W50" s="78">
        <v>5.93</v>
      </c>
      <c r="X50" s="78">
        <v>5.7859999999999996</v>
      </c>
      <c r="Y50" s="63"/>
      <c r="Z50" s="78">
        <v>5.7859999999999996</v>
      </c>
      <c r="AA50" s="78"/>
      <c r="AB50" s="63"/>
      <c r="AC50" s="78">
        <v>0</v>
      </c>
      <c r="AD50" s="84">
        <v>2</v>
      </c>
      <c r="AH50" s="62"/>
      <c r="AI50" s="60"/>
      <c r="AM50" s="83">
        <v>4</v>
      </c>
      <c r="AN50" s="72">
        <v>5</v>
      </c>
      <c r="AO50" s="82">
        <v>4</v>
      </c>
      <c r="AP50" s="72">
        <v>1</v>
      </c>
      <c r="AQ50" s="72">
        <v>1</v>
      </c>
      <c r="AR50" s="82">
        <v>0</v>
      </c>
    </row>
    <row r="51" spans="16:44" ht="13.5" customHeight="1" thickBot="1" x14ac:dyDescent="0.25">
      <c r="P51" s="146" t="s">
        <v>95</v>
      </c>
      <c r="Q51" s="103">
        <v>21461000988</v>
      </c>
      <c r="R51" s="103" t="s">
        <v>112</v>
      </c>
      <c r="S51" s="102" t="s">
        <v>111</v>
      </c>
      <c r="T51" s="79"/>
      <c r="U51" s="78">
        <v>6.04</v>
      </c>
      <c r="V51" s="63"/>
      <c r="W51" s="78">
        <v>6.04</v>
      </c>
      <c r="X51" s="78">
        <v>6.1820000000000004</v>
      </c>
      <c r="Y51" s="63"/>
      <c r="Z51" s="78">
        <v>6.1820000000000004</v>
      </c>
      <c r="AA51" s="78"/>
      <c r="AB51" s="63"/>
      <c r="AC51" s="78">
        <v>0</v>
      </c>
      <c r="AD51" s="77">
        <v>0</v>
      </c>
      <c r="AF51" s="69" t="s">
        <v>54</v>
      </c>
      <c r="AG51" s="69"/>
      <c r="AH51" s="62"/>
      <c r="AI51" s="60"/>
      <c r="AM51" s="76">
        <v>5</v>
      </c>
      <c r="AN51" s="75">
        <v>4</v>
      </c>
      <c r="AO51" s="74">
        <v>5</v>
      </c>
      <c r="AP51" s="75">
        <v>0</v>
      </c>
      <c r="AQ51" s="75">
        <v>0</v>
      </c>
      <c r="AR51" s="74">
        <v>0</v>
      </c>
    </row>
    <row r="52" spans="16:44" ht="13.5" customHeight="1" thickBot="1" x14ac:dyDescent="0.25">
      <c r="P52" s="149"/>
      <c r="Q52" s="149"/>
      <c r="R52" s="68"/>
      <c r="S52" s="63"/>
      <c r="U52" s="119"/>
      <c r="V52" s="120"/>
      <c r="W52" s="121"/>
      <c r="X52" s="119"/>
      <c r="Y52" s="120"/>
      <c r="Z52" s="119"/>
      <c r="AA52" s="119"/>
      <c r="AB52" s="120"/>
      <c r="AC52" s="119"/>
      <c r="AF52" s="117" t="s">
        <v>102</v>
      </c>
      <c r="AG52" s="105">
        <v>20671000896</v>
      </c>
      <c r="AH52" s="105" t="s">
        <v>108</v>
      </c>
      <c r="AI52" s="116" t="s">
        <v>39</v>
      </c>
      <c r="AM52" s="60"/>
      <c r="AN52" s="60"/>
      <c r="AO52" s="60"/>
      <c r="AP52" s="60"/>
      <c r="AQ52" s="60"/>
      <c r="AR52" s="60"/>
    </row>
    <row r="53" spans="16:44" ht="13.5" customHeight="1" thickBot="1" x14ac:dyDescent="0.25">
      <c r="P53" s="118" t="s">
        <v>61</v>
      </c>
      <c r="Q53" s="118"/>
      <c r="R53" s="62"/>
      <c r="S53" s="60"/>
      <c r="U53" s="95" t="s">
        <v>32</v>
      </c>
      <c r="V53" s="93" t="s">
        <v>10</v>
      </c>
      <c r="W53" s="94" t="s">
        <v>45</v>
      </c>
      <c r="X53" s="94" t="s">
        <v>34</v>
      </c>
      <c r="Y53" s="93" t="s">
        <v>10</v>
      </c>
      <c r="Z53" s="94" t="s">
        <v>44</v>
      </c>
      <c r="AA53" s="94" t="s">
        <v>43</v>
      </c>
      <c r="AB53" s="93" t="s">
        <v>10</v>
      </c>
      <c r="AC53" s="92" t="s">
        <v>42</v>
      </c>
      <c r="AD53" s="91" t="s">
        <v>41</v>
      </c>
      <c r="AF53" s="115" t="s">
        <v>103</v>
      </c>
      <c r="AG53" s="114">
        <v>20911000942</v>
      </c>
      <c r="AH53" s="114" t="s">
        <v>106</v>
      </c>
      <c r="AI53" s="113" t="s">
        <v>107</v>
      </c>
      <c r="AM53" s="83">
        <v>0</v>
      </c>
      <c r="AN53" s="72">
        <v>0</v>
      </c>
      <c r="AO53" s="82">
        <v>0</v>
      </c>
      <c r="AP53" s="60"/>
      <c r="AQ53" s="60"/>
      <c r="AR53" s="60"/>
    </row>
    <row r="54" spans="16:44" ht="13.5" customHeight="1" x14ac:dyDescent="0.2">
      <c r="P54" s="145" t="s">
        <v>97</v>
      </c>
      <c r="Q54" s="105">
        <v>21511001011</v>
      </c>
      <c r="R54" s="105" t="s">
        <v>113</v>
      </c>
      <c r="S54" s="104" t="s">
        <v>40</v>
      </c>
      <c r="T54" s="79"/>
      <c r="U54" s="78">
        <v>100</v>
      </c>
      <c r="V54" s="63"/>
      <c r="W54" s="78">
        <v>100</v>
      </c>
      <c r="X54" s="78">
        <v>100</v>
      </c>
      <c r="Y54" s="63"/>
      <c r="Z54" s="78">
        <v>100</v>
      </c>
      <c r="AA54" s="78"/>
      <c r="AB54" s="63"/>
      <c r="AC54" s="78">
        <v>0</v>
      </c>
      <c r="AD54" s="84">
        <v>0</v>
      </c>
      <c r="AM54" s="83">
        <v>4</v>
      </c>
      <c r="AN54" s="72">
        <v>5</v>
      </c>
      <c r="AO54" s="82">
        <v>4</v>
      </c>
      <c r="AP54" s="72">
        <v>0</v>
      </c>
      <c r="AQ54" s="72">
        <v>0</v>
      </c>
      <c r="AR54" s="82">
        <v>0</v>
      </c>
    </row>
    <row r="55" spans="16:44" ht="13.5" customHeight="1" thickBot="1" x14ac:dyDescent="0.25">
      <c r="P55" s="146" t="s">
        <v>99</v>
      </c>
      <c r="Q55" s="103">
        <v>20911000942</v>
      </c>
      <c r="R55" s="103" t="s">
        <v>106</v>
      </c>
      <c r="S55" s="102" t="s">
        <v>107</v>
      </c>
      <c r="T55" s="79"/>
      <c r="U55" s="78">
        <v>5.7220000000000004</v>
      </c>
      <c r="V55" s="63"/>
      <c r="W55" s="78">
        <v>5.7220000000000004</v>
      </c>
      <c r="X55" s="78">
        <v>5.5890000000000004</v>
      </c>
      <c r="Y55" s="63"/>
      <c r="Z55" s="78">
        <v>5.5890000000000004</v>
      </c>
      <c r="AA55" s="78"/>
      <c r="AB55" s="63"/>
      <c r="AC55" s="78">
        <v>0</v>
      </c>
      <c r="AD55" s="143">
        <v>2</v>
      </c>
      <c r="AH55" s="62"/>
      <c r="AI55" s="60"/>
      <c r="AM55" s="76">
        <v>5</v>
      </c>
      <c r="AN55" s="75">
        <v>4</v>
      </c>
      <c r="AO55" s="74">
        <v>5</v>
      </c>
      <c r="AP55" s="75">
        <v>1</v>
      </c>
      <c r="AQ55" s="75">
        <v>1</v>
      </c>
      <c r="AR55" s="74">
        <v>0</v>
      </c>
    </row>
    <row r="56" spans="16:44" ht="13.5" customHeight="1" x14ac:dyDescent="0.2">
      <c r="P56" s="62"/>
      <c r="Q56" s="62"/>
      <c r="U56" s="144"/>
      <c r="V56" s="73"/>
      <c r="W56" s="72"/>
      <c r="X56" s="70"/>
      <c r="Y56" s="70"/>
      <c r="Z56" s="73"/>
      <c r="AA56" s="72"/>
      <c r="AB56" s="71"/>
      <c r="AC56" s="70"/>
      <c r="AD56" s="70"/>
    </row>
    <row r="57" spans="16:44" ht="13.5" customHeight="1" thickBot="1" x14ac:dyDescent="0.25">
      <c r="P57" s="112"/>
      <c r="Q57" s="112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110"/>
      <c r="AD57" s="110"/>
      <c r="AE57" s="110"/>
      <c r="AF57" s="110"/>
      <c r="AG57" s="110"/>
      <c r="AH57" s="110"/>
      <c r="AI57" s="110"/>
      <c r="AJ57" s="110"/>
      <c r="AK57" s="110"/>
    </row>
    <row r="58" spans="16:44" ht="13.5" customHeight="1" thickBot="1" x14ac:dyDescent="0.3">
      <c r="P58" s="101" t="s">
        <v>59</v>
      </c>
      <c r="Q58" s="101"/>
      <c r="R58" s="101"/>
      <c r="S58" s="101"/>
      <c r="U58" s="119"/>
      <c r="V58" s="120"/>
      <c r="W58" s="121"/>
      <c r="X58" s="119"/>
      <c r="Y58" s="120"/>
      <c r="Z58" s="119"/>
      <c r="AA58" s="119"/>
      <c r="AB58" s="120"/>
      <c r="AC58" s="119"/>
      <c r="AF58" s="101" t="s">
        <v>58</v>
      </c>
      <c r="AG58" s="101"/>
      <c r="AH58" s="101"/>
      <c r="AI58" s="101"/>
    </row>
    <row r="59" spans="16:44" ht="13.5" customHeight="1" thickBot="1" x14ac:dyDescent="0.25">
      <c r="P59" s="118" t="s">
        <v>57</v>
      </c>
      <c r="Q59" s="118"/>
      <c r="R59" s="62"/>
      <c r="S59" s="60"/>
      <c r="U59" s="95" t="s">
        <v>32</v>
      </c>
      <c r="V59" s="93" t="s">
        <v>10</v>
      </c>
      <c r="W59" s="94" t="s">
        <v>45</v>
      </c>
      <c r="X59" s="94" t="s">
        <v>34</v>
      </c>
      <c r="Y59" s="93" t="s">
        <v>10</v>
      </c>
      <c r="Z59" s="94" t="s">
        <v>44</v>
      </c>
      <c r="AA59" s="94" t="s">
        <v>43</v>
      </c>
      <c r="AB59" s="93" t="s">
        <v>10</v>
      </c>
      <c r="AC59" s="92" t="s">
        <v>42</v>
      </c>
      <c r="AD59" s="91" t="s">
        <v>41</v>
      </c>
      <c r="AM59" s="83">
        <v>0</v>
      </c>
      <c r="AN59" s="72">
        <v>0</v>
      </c>
      <c r="AO59" s="82">
        <v>0</v>
      </c>
      <c r="AP59" s="60"/>
      <c r="AQ59" s="60"/>
      <c r="AR59" s="60"/>
    </row>
    <row r="60" spans="16:44" ht="13.5" customHeight="1" x14ac:dyDescent="0.2">
      <c r="P60" s="145" t="s">
        <v>100</v>
      </c>
      <c r="Q60" s="105">
        <v>21511001014</v>
      </c>
      <c r="R60" s="105" t="s">
        <v>105</v>
      </c>
      <c r="S60" s="104" t="s">
        <v>40</v>
      </c>
      <c r="T60" s="79"/>
      <c r="U60" s="78">
        <v>5.87</v>
      </c>
      <c r="V60" s="63"/>
      <c r="W60" s="78">
        <v>5.87</v>
      </c>
      <c r="X60" s="78">
        <v>5.8920000000000003</v>
      </c>
      <c r="Y60" s="63"/>
      <c r="Z60" s="78">
        <v>5.8920000000000003</v>
      </c>
      <c r="AA60" s="78"/>
      <c r="AB60" s="63"/>
      <c r="AC60" s="78">
        <v>0</v>
      </c>
      <c r="AD60" s="84">
        <v>2</v>
      </c>
      <c r="AH60" s="62"/>
      <c r="AI60" s="60"/>
      <c r="AM60" s="83">
        <v>4</v>
      </c>
      <c r="AN60" s="72">
        <v>5</v>
      </c>
      <c r="AO60" s="82">
        <v>4</v>
      </c>
      <c r="AP60" s="72">
        <v>1</v>
      </c>
      <c r="AQ60" s="72">
        <v>1</v>
      </c>
      <c r="AR60" s="82">
        <v>0</v>
      </c>
    </row>
    <row r="61" spans="16:44" ht="13.5" customHeight="1" thickBot="1" x14ac:dyDescent="0.25">
      <c r="P61" s="146" t="s">
        <v>101</v>
      </c>
      <c r="Q61" s="103">
        <v>21461000985</v>
      </c>
      <c r="R61" s="103" t="s">
        <v>110</v>
      </c>
      <c r="S61" s="102" t="s">
        <v>111</v>
      </c>
      <c r="T61" s="79"/>
      <c r="U61" s="78">
        <v>6.0430000000000001</v>
      </c>
      <c r="V61" s="63">
        <v>3</v>
      </c>
      <c r="W61" s="78">
        <v>6.6430000000000007</v>
      </c>
      <c r="X61" s="78">
        <v>5.9969999999999999</v>
      </c>
      <c r="Y61" s="63"/>
      <c r="Z61" s="78">
        <v>5.9969999999999999</v>
      </c>
      <c r="AA61" s="78"/>
      <c r="AB61" s="63"/>
      <c r="AC61" s="78">
        <v>0</v>
      </c>
      <c r="AD61" s="77">
        <v>0</v>
      </c>
      <c r="AF61" s="69" t="s">
        <v>56</v>
      </c>
      <c r="AG61" s="69"/>
      <c r="AH61" s="62"/>
      <c r="AI61" s="60"/>
      <c r="AM61" s="76">
        <v>5</v>
      </c>
      <c r="AN61" s="75">
        <v>4</v>
      </c>
      <c r="AO61" s="74">
        <v>5</v>
      </c>
      <c r="AP61" s="75">
        <v>0</v>
      </c>
      <c r="AQ61" s="75">
        <v>0</v>
      </c>
      <c r="AR61" s="74">
        <v>0</v>
      </c>
    </row>
    <row r="62" spans="16:44" ht="13.5" customHeight="1" thickBot="1" x14ac:dyDescent="0.25">
      <c r="P62" s="62"/>
      <c r="Q62" s="62"/>
      <c r="R62" s="62"/>
      <c r="S62" s="60"/>
      <c r="U62" s="119"/>
      <c r="V62" s="120"/>
      <c r="W62" s="121"/>
      <c r="X62" s="119"/>
      <c r="Y62" s="120"/>
      <c r="Z62" s="119"/>
      <c r="AA62" s="119"/>
      <c r="AB62" s="120"/>
      <c r="AC62" s="119"/>
      <c r="AF62" s="117" t="s">
        <v>55</v>
      </c>
      <c r="AG62" s="105">
        <v>21511001014</v>
      </c>
      <c r="AH62" s="105" t="s">
        <v>105</v>
      </c>
      <c r="AI62" s="116" t="s">
        <v>40</v>
      </c>
      <c r="AM62" s="60"/>
      <c r="AN62" s="60"/>
      <c r="AO62" s="60"/>
      <c r="AP62" s="60"/>
      <c r="AQ62" s="60"/>
      <c r="AR62" s="60"/>
    </row>
    <row r="63" spans="16:44" ht="13.5" customHeight="1" thickBot="1" x14ac:dyDescent="0.25">
      <c r="P63" s="118" t="s">
        <v>54</v>
      </c>
      <c r="Q63" s="118"/>
      <c r="R63" s="62"/>
      <c r="S63" s="60"/>
      <c r="U63" s="95" t="s">
        <v>32</v>
      </c>
      <c r="V63" s="93" t="s">
        <v>10</v>
      </c>
      <c r="W63" s="94" t="s">
        <v>45</v>
      </c>
      <c r="X63" s="94" t="s">
        <v>34</v>
      </c>
      <c r="Y63" s="93" t="s">
        <v>10</v>
      </c>
      <c r="Z63" s="94" t="s">
        <v>44</v>
      </c>
      <c r="AA63" s="94" t="s">
        <v>43</v>
      </c>
      <c r="AB63" s="93" t="s">
        <v>10</v>
      </c>
      <c r="AC63" s="92" t="s">
        <v>42</v>
      </c>
      <c r="AD63" s="91" t="s">
        <v>41</v>
      </c>
      <c r="AF63" s="115" t="s">
        <v>53</v>
      </c>
      <c r="AG63" s="114">
        <v>20671000896</v>
      </c>
      <c r="AH63" s="114" t="s">
        <v>108</v>
      </c>
      <c r="AI63" s="113" t="s">
        <v>39</v>
      </c>
      <c r="AM63" s="83">
        <v>0</v>
      </c>
      <c r="AN63" s="72">
        <v>0</v>
      </c>
      <c r="AO63" s="82">
        <v>0</v>
      </c>
      <c r="AP63" s="60"/>
      <c r="AQ63" s="60"/>
      <c r="AR63" s="60"/>
    </row>
    <row r="64" spans="16:44" ht="13.5" customHeight="1" x14ac:dyDescent="0.2">
      <c r="P64" s="147" t="s">
        <v>102</v>
      </c>
      <c r="Q64" s="86">
        <v>20671000896</v>
      </c>
      <c r="R64" s="86" t="s">
        <v>108</v>
      </c>
      <c r="S64" s="85" t="s">
        <v>39</v>
      </c>
      <c r="T64" s="79"/>
      <c r="U64" s="78">
        <v>5.77</v>
      </c>
      <c r="V64" s="63"/>
      <c r="W64" s="78">
        <v>5.77</v>
      </c>
      <c r="X64" s="78">
        <v>5.7709999999999999</v>
      </c>
      <c r="Y64" s="63">
        <v>1</v>
      </c>
      <c r="Z64" s="78">
        <v>5.9710000000000001</v>
      </c>
      <c r="AA64" s="78">
        <v>5.7709999999999999</v>
      </c>
      <c r="AB64" s="63">
        <v>1</v>
      </c>
      <c r="AC64" s="78">
        <v>5.9710000000000001</v>
      </c>
      <c r="AD64" s="84">
        <v>2</v>
      </c>
      <c r="AM64" s="83">
        <v>4</v>
      </c>
      <c r="AN64" s="72">
        <v>5</v>
      </c>
      <c r="AO64" s="82">
        <v>4</v>
      </c>
      <c r="AP64" s="72">
        <v>1</v>
      </c>
      <c r="AQ64" s="72">
        <v>0</v>
      </c>
      <c r="AR64" s="82">
        <v>1</v>
      </c>
    </row>
    <row r="65" spans="16:44" ht="13.5" customHeight="1" thickBot="1" x14ac:dyDescent="0.25">
      <c r="P65" s="148" t="s">
        <v>103</v>
      </c>
      <c r="Q65" s="81">
        <v>20911000942</v>
      </c>
      <c r="R65" s="81" t="s">
        <v>106</v>
      </c>
      <c r="S65" s="80" t="s">
        <v>107</v>
      </c>
      <c r="T65" s="79"/>
      <c r="U65" s="78">
        <v>5.6319999999999997</v>
      </c>
      <c r="V65" s="63">
        <v>2</v>
      </c>
      <c r="W65" s="78">
        <v>6.032</v>
      </c>
      <c r="X65" s="78">
        <v>5.6040000000000001</v>
      </c>
      <c r="Y65" s="63"/>
      <c r="Z65" s="78">
        <v>5.6040000000000001</v>
      </c>
      <c r="AA65" s="78">
        <v>100</v>
      </c>
      <c r="AB65" s="63"/>
      <c r="AC65" s="78">
        <v>100</v>
      </c>
      <c r="AD65" s="143">
        <v>1</v>
      </c>
      <c r="AF65" s="69" t="s">
        <v>52</v>
      </c>
      <c r="AG65" s="69"/>
      <c r="AH65" s="62"/>
      <c r="AI65" s="60"/>
      <c r="AM65" s="76">
        <v>5</v>
      </c>
      <c r="AN65" s="75">
        <v>4</v>
      </c>
      <c r="AO65" s="74">
        <v>5</v>
      </c>
      <c r="AP65" s="75">
        <v>0</v>
      </c>
      <c r="AQ65" s="75">
        <v>1</v>
      </c>
      <c r="AR65" s="74">
        <v>0</v>
      </c>
    </row>
    <row r="66" spans="16:44" ht="13.5" customHeight="1" x14ac:dyDescent="0.2">
      <c r="P66" s="62"/>
      <c r="Q66" s="62"/>
      <c r="U66" s="144"/>
      <c r="V66" s="73"/>
      <c r="W66" s="72"/>
      <c r="X66" s="70"/>
      <c r="Y66" s="70"/>
      <c r="Z66" s="73"/>
      <c r="AA66" s="72"/>
      <c r="AB66" s="71"/>
      <c r="AC66" s="70"/>
      <c r="AD66" s="70"/>
      <c r="AF66" s="117" t="s">
        <v>51</v>
      </c>
      <c r="AG66" s="105">
        <v>21461000985</v>
      </c>
      <c r="AH66" s="105" t="s">
        <v>110</v>
      </c>
      <c r="AI66" s="116" t="s">
        <v>111</v>
      </c>
    </row>
    <row r="67" spans="16:44" ht="13.5" customHeight="1" x14ac:dyDescent="0.2">
      <c r="P67" s="62"/>
      <c r="Q67" s="62"/>
      <c r="AF67" s="115" t="s">
        <v>50</v>
      </c>
      <c r="AG67" s="114">
        <v>20911000942</v>
      </c>
      <c r="AH67" s="114" t="s">
        <v>106</v>
      </c>
      <c r="AI67" s="113" t="s">
        <v>107</v>
      </c>
    </row>
    <row r="68" spans="16:44" ht="13.5" customHeight="1" x14ac:dyDescent="0.2">
      <c r="P68" s="62"/>
      <c r="Q68" s="62"/>
      <c r="AF68" s="115"/>
      <c r="AG68" s="150"/>
      <c r="AH68" s="114"/>
      <c r="AI68" s="113"/>
    </row>
    <row r="69" spans="16:44" ht="13.5" customHeight="1" x14ac:dyDescent="0.2">
      <c r="P69" s="112"/>
      <c r="Q69" s="112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  <c r="AC69" s="110"/>
      <c r="AD69" s="110"/>
      <c r="AE69" s="110"/>
      <c r="AF69" s="110"/>
      <c r="AG69" s="110"/>
      <c r="AH69" s="110"/>
      <c r="AI69" s="110"/>
      <c r="AJ69" s="110"/>
    </row>
    <row r="70" spans="16:44" ht="13.5" customHeight="1" x14ac:dyDescent="0.25">
      <c r="P70" s="151"/>
      <c r="Q70" s="151"/>
      <c r="R70" s="136"/>
      <c r="S70" s="136"/>
      <c r="T70" s="136"/>
      <c r="U70" s="152"/>
      <c r="V70" s="152"/>
      <c r="W70" s="152"/>
      <c r="X70" s="152"/>
      <c r="Y70" s="152"/>
      <c r="Z70" s="152"/>
      <c r="AA70" s="152"/>
      <c r="AB70" s="153"/>
      <c r="AC70" s="152"/>
      <c r="AD70" s="136"/>
      <c r="AE70" s="136"/>
      <c r="AF70" s="154" t="s">
        <v>48</v>
      </c>
      <c r="AG70" s="154"/>
      <c r="AH70" s="154"/>
      <c r="AI70" s="154"/>
      <c r="AJ70" s="136"/>
      <c r="AK70" s="136"/>
    </row>
    <row r="71" spans="16:44" ht="17.25" customHeight="1" thickBot="1" x14ac:dyDescent="0.3">
      <c r="P71" s="101" t="s">
        <v>49</v>
      </c>
      <c r="Q71" s="101"/>
      <c r="R71" s="101"/>
      <c r="S71" s="101"/>
      <c r="U71" s="98"/>
      <c r="V71" s="99"/>
      <c r="W71" s="100"/>
      <c r="X71" s="98"/>
      <c r="Y71" s="99"/>
      <c r="Z71" s="98"/>
      <c r="AA71" s="98"/>
      <c r="AB71" s="99"/>
      <c r="AC71" s="98"/>
      <c r="AF71" s="109" t="s">
        <v>38</v>
      </c>
      <c r="AG71" s="108"/>
      <c r="AH71" s="107" t="s">
        <v>8</v>
      </c>
      <c r="AI71" s="106" t="s">
        <v>31</v>
      </c>
    </row>
    <row r="72" spans="16:44" ht="13.5" customHeight="1" thickBot="1" x14ac:dyDescent="0.25">
      <c r="R72" s="62"/>
      <c r="S72" s="60"/>
      <c r="U72" s="95" t="s">
        <v>32</v>
      </c>
      <c r="V72" s="93" t="s">
        <v>10</v>
      </c>
      <c r="W72" s="94" t="s">
        <v>45</v>
      </c>
      <c r="X72" s="94" t="s">
        <v>34</v>
      </c>
      <c r="Y72" s="93" t="s">
        <v>10</v>
      </c>
      <c r="Z72" s="94" t="s">
        <v>44</v>
      </c>
      <c r="AA72" s="94" t="s">
        <v>43</v>
      </c>
      <c r="AB72" s="93" t="s">
        <v>10</v>
      </c>
      <c r="AC72" s="92" t="s">
        <v>42</v>
      </c>
      <c r="AD72" s="91" t="s">
        <v>41</v>
      </c>
      <c r="AF72" s="97">
        <v>1</v>
      </c>
      <c r="AG72" s="66">
        <v>21511001014</v>
      </c>
      <c r="AH72" s="66" t="s">
        <v>105</v>
      </c>
      <c r="AI72" s="65" t="s">
        <v>40</v>
      </c>
      <c r="AM72" s="83">
        <v>0</v>
      </c>
      <c r="AN72" s="72">
        <v>0</v>
      </c>
      <c r="AO72" s="82">
        <v>0</v>
      </c>
      <c r="AP72" s="60"/>
      <c r="AQ72" s="60"/>
      <c r="AR72" s="60"/>
    </row>
    <row r="73" spans="16:44" ht="13.5" customHeight="1" x14ac:dyDescent="0.2">
      <c r="P73" s="145" t="s">
        <v>51</v>
      </c>
      <c r="Q73" s="105">
        <v>21461000985</v>
      </c>
      <c r="R73" s="105" t="s">
        <v>110</v>
      </c>
      <c r="S73" s="104" t="s">
        <v>111</v>
      </c>
      <c r="T73" s="79"/>
      <c r="U73" s="78">
        <v>6.0949999999999998</v>
      </c>
      <c r="V73" s="63"/>
      <c r="W73" s="78">
        <v>6.0949999999999998</v>
      </c>
      <c r="X73" s="78">
        <v>5.9850000000000003</v>
      </c>
      <c r="Y73" s="63">
        <v>3</v>
      </c>
      <c r="Z73" s="78">
        <v>6.5850000000000009</v>
      </c>
      <c r="AA73" s="78"/>
      <c r="AB73" s="63"/>
      <c r="AC73" s="78">
        <v>0</v>
      </c>
      <c r="AD73" s="84">
        <v>0</v>
      </c>
      <c r="AF73" s="97">
        <v>2</v>
      </c>
      <c r="AG73" s="66">
        <v>20671000896</v>
      </c>
      <c r="AH73" s="66" t="s">
        <v>108</v>
      </c>
      <c r="AI73" s="65" t="s">
        <v>39</v>
      </c>
      <c r="AM73" s="83">
        <v>4</v>
      </c>
      <c r="AN73" s="72">
        <v>5</v>
      </c>
      <c r="AO73" s="82">
        <v>4</v>
      </c>
      <c r="AP73" s="72">
        <v>0</v>
      </c>
      <c r="AQ73" s="72">
        <v>0</v>
      </c>
      <c r="AR73" s="82">
        <v>0</v>
      </c>
    </row>
    <row r="74" spans="16:44" ht="13.5" customHeight="1" thickBot="1" x14ac:dyDescent="0.25">
      <c r="P74" s="146" t="s">
        <v>50</v>
      </c>
      <c r="Q74" s="103">
        <v>20911000942</v>
      </c>
      <c r="R74" s="103" t="s">
        <v>106</v>
      </c>
      <c r="S74" s="102" t="s">
        <v>107</v>
      </c>
      <c r="T74" s="79"/>
      <c r="U74" s="78">
        <v>5.484</v>
      </c>
      <c r="V74" s="63">
        <v>3</v>
      </c>
      <c r="W74" s="78">
        <v>6.0839999999999996</v>
      </c>
      <c r="X74" s="78">
        <v>5.6020000000000003</v>
      </c>
      <c r="Y74" s="63"/>
      <c r="Z74" s="78">
        <v>5.6020000000000003</v>
      </c>
      <c r="AA74" s="78"/>
      <c r="AB74" s="63"/>
      <c r="AC74" s="78">
        <v>0</v>
      </c>
      <c r="AD74" s="143">
        <v>2</v>
      </c>
      <c r="AF74" s="97">
        <v>3</v>
      </c>
      <c r="AG74" s="66">
        <v>20911000942</v>
      </c>
      <c r="AH74" s="66" t="s">
        <v>106</v>
      </c>
      <c r="AI74" s="65" t="s">
        <v>107</v>
      </c>
      <c r="AM74" s="76">
        <v>5</v>
      </c>
      <c r="AN74" s="75">
        <v>4</v>
      </c>
      <c r="AO74" s="74">
        <v>5</v>
      </c>
      <c r="AP74" s="75">
        <v>1</v>
      </c>
      <c r="AQ74" s="75">
        <v>1</v>
      </c>
      <c r="AR74" s="74">
        <v>0</v>
      </c>
    </row>
    <row r="75" spans="16:44" ht="13.5" customHeight="1" x14ac:dyDescent="0.2">
      <c r="P75" s="68"/>
      <c r="Q75" s="68"/>
      <c r="R75" s="68"/>
      <c r="S75" s="68"/>
      <c r="U75" s="144"/>
      <c r="V75" s="73"/>
      <c r="W75" s="72"/>
      <c r="X75" s="70"/>
      <c r="Y75" s="70"/>
      <c r="Z75" s="73"/>
      <c r="AA75" s="72"/>
      <c r="AB75" s="71"/>
      <c r="AC75" s="70"/>
      <c r="AD75" s="70"/>
      <c r="AF75" s="97">
        <v>4</v>
      </c>
      <c r="AG75" s="66">
        <v>21461000985</v>
      </c>
      <c r="AH75" s="66" t="s">
        <v>110</v>
      </c>
      <c r="AI75" s="65" t="s">
        <v>111</v>
      </c>
      <c r="AJ75" s="96" t="s">
        <v>46</v>
      </c>
    </row>
    <row r="76" spans="16:44" ht="15.75" customHeight="1" thickBot="1" x14ac:dyDescent="0.3">
      <c r="P76" s="101" t="s">
        <v>47</v>
      </c>
      <c r="Q76" s="101"/>
      <c r="R76" s="101"/>
      <c r="S76" s="101"/>
      <c r="U76" s="98"/>
      <c r="V76" s="99"/>
      <c r="W76" s="100"/>
      <c r="X76" s="98"/>
      <c r="Y76" s="99"/>
      <c r="Z76" s="98"/>
      <c r="AA76" s="98"/>
      <c r="AB76" s="99"/>
      <c r="AC76" s="98"/>
      <c r="AF76" s="90">
        <v>5</v>
      </c>
      <c r="AG76" s="89">
        <v>20181102252</v>
      </c>
      <c r="AH76" s="89" t="s">
        <v>109</v>
      </c>
      <c r="AI76" s="88" t="s">
        <v>73</v>
      </c>
      <c r="AJ76" s="87">
        <v>5.3659999999999997</v>
      </c>
    </row>
    <row r="77" spans="16:44" ht="13.5" customHeight="1" thickBot="1" x14ac:dyDescent="0.25">
      <c r="R77" s="62"/>
      <c r="S77" s="60"/>
      <c r="U77" s="95" t="s">
        <v>32</v>
      </c>
      <c r="V77" s="93" t="s">
        <v>10</v>
      </c>
      <c r="W77" s="94" t="s">
        <v>45</v>
      </c>
      <c r="X77" s="94" t="s">
        <v>34</v>
      </c>
      <c r="Y77" s="93" t="s">
        <v>10</v>
      </c>
      <c r="Z77" s="94" t="s">
        <v>44</v>
      </c>
      <c r="AA77" s="94" t="s">
        <v>43</v>
      </c>
      <c r="AB77" s="93" t="s">
        <v>10</v>
      </c>
      <c r="AC77" s="92" t="s">
        <v>42</v>
      </c>
      <c r="AD77" s="91" t="s">
        <v>41</v>
      </c>
      <c r="AF77" s="67">
        <v>6</v>
      </c>
      <c r="AG77" s="66">
        <v>21461000988</v>
      </c>
      <c r="AH77" s="66" t="s">
        <v>112</v>
      </c>
      <c r="AI77" s="65" t="s">
        <v>111</v>
      </c>
      <c r="AJ77" s="64">
        <v>5.45</v>
      </c>
      <c r="AM77" s="83">
        <v>0</v>
      </c>
      <c r="AN77" s="72">
        <v>0</v>
      </c>
      <c r="AO77" s="82">
        <v>0</v>
      </c>
      <c r="AP77" s="60"/>
      <c r="AQ77" s="60"/>
      <c r="AR77" s="60"/>
    </row>
    <row r="78" spans="16:44" ht="13.5" customHeight="1" x14ac:dyDescent="0.2">
      <c r="P78" s="147" t="s">
        <v>55</v>
      </c>
      <c r="Q78" s="86">
        <v>21511001014</v>
      </c>
      <c r="R78" s="86" t="s">
        <v>105</v>
      </c>
      <c r="S78" s="85" t="s">
        <v>40</v>
      </c>
      <c r="T78" s="79"/>
      <c r="U78" s="78">
        <v>5.8040000000000003</v>
      </c>
      <c r="V78" s="63"/>
      <c r="W78" s="78">
        <v>5.8040000000000003</v>
      </c>
      <c r="X78" s="78">
        <v>5.7830000000000004</v>
      </c>
      <c r="Y78" s="63"/>
      <c r="Z78" s="78">
        <v>5.7830000000000004</v>
      </c>
      <c r="AA78" s="78"/>
      <c r="AB78" s="63"/>
      <c r="AC78" s="78">
        <v>0</v>
      </c>
      <c r="AD78" s="84">
        <v>2</v>
      </c>
      <c r="AF78" s="67">
        <v>7</v>
      </c>
      <c r="AG78" s="66">
        <v>21511001011</v>
      </c>
      <c r="AH78" s="66" t="s">
        <v>113</v>
      </c>
      <c r="AI78" s="65" t="s">
        <v>40</v>
      </c>
      <c r="AJ78" s="64">
        <v>5.4630000000000001</v>
      </c>
      <c r="AM78" s="83">
        <v>4</v>
      </c>
      <c r="AN78" s="72">
        <v>5</v>
      </c>
      <c r="AO78" s="82">
        <v>4</v>
      </c>
      <c r="AP78" s="72">
        <v>1</v>
      </c>
      <c r="AQ78" s="72">
        <v>1</v>
      </c>
      <c r="AR78" s="82">
        <v>0</v>
      </c>
    </row>
    <row r="79" spans="16:44" ht="13.5" customHeight="1" thickBot="1" x14ac:dyDescent="0.25">
      <c r="P79" s="148" t="s">
        <v>53</v>
      </c>
      <c r="Q79" s="81">
        <v>20671000896</v>
      </c>
      <c r="R79" s="81" t="s">
        <v>108</v>
      </c>
      <c r="S79" s="80" t="s">
        <v>39</v>
      </c>
      <c r="T79" s="79"/>
      <c r="U79" s="78">
        <v>100</v>
      </c>
      <c r="V79" s="63"/>
      <c r="W79" s="78">
        <v>100</v>
      </c>
      <c r="X79" s="78">
        <v>5.8570000000000002</v>
      </c>
      <c r="Y79" s="63"/>
      <c r="Z79" s="78">
        <v>5.8570000000000002</v>
      </c>
      <c r="AA79" s="78"/>
      <c r="AB79" s="63"/>
      <c r="AC79" s="78">
        <v>0</v>
      </c>
      <c r="AD79" s="143">
        <v>0</v>
      </c>
      <c r="AF79" s="67">
        <v>8</v>
      </c>
      <c r="AG79" s="66">
        <v>21461000983</v>
      </c>
      <c r="AH79" s="66" t="s">
        <v>114</v>
      </c>
      <c r="AI79" s="65" t="s">
        <v>111</v>
      </c>
      <c r="AJ79" s="64">
        <v>5.6120000000000001</v>
      </c>
      <c r="AM79" s="76">
        <v>5</v>
      </c>
      <c r="AN79" s="75">
        <v>4</v>
      </c>
      <c r="AO79" s="74">
        <v>5</v>
      </c>
      <c r="AP79" s="75">
        <v>0</v>
      </c>
      <c r="AQ79" s="75">
        <v>0</v>
      </c>
      <c r="AR79" s="74">
        <v>0</v>
      </c>
    </row>
    <row r="80" spans="16:44" x14ac:dyDescent="0.2">
      <c r="P80" s="62"/>
      <c r="Q80" s="62"/>
      <c r="U80" s="144"/>
      <c r="V80" s="73"/>
      <c r="W80" s="72"/>
      <c r="X80" s="70"/>
      <c r="Y80" s="70"/>
      <c r="Z80" s="73"/>
      <c r="AA80" s="72"/>
      <c r="AB80" s="71"/>
      <c r="AC80" s="70"/>
      <c r="AD80" s="70"/>
      <c r="AF80" s="67">
        <v>9</v>
      </c>
      <c r="AG80" s="66">
        <v>21891001092</v>
      </c>
      <c r="AH80" s="66" t="s">
        <v>115</v>
      </c>
      <c r="AI80" s="65" t="s">
        <v>80</v>
      </c>
      <c r="AJ80" s="64">
        <v>5.641</v>
      </c>
    </row>
    <row r="81" spans="16:36" x14ac:dyDescent="0.2">
      <c r="P81" s="62"/>
      <c r="Q81" s="62"/>
      <c r="Z81" s="62"/>
      <c r="AA81" s="60"/>
      <c r="AF81" s="67">
        <v>10</v>
      </c>
      <c r="AG81" s="66">
        <v>21461000999</v>
      </c>
      <c r="AH81" s="66" t="s">
        <v>116</v>
      </c>
      <c r="AI81" s="65" t="s">
        <v>111</v>
      </c>
      <c r="AJ81" s="64">
        <v>5.6509999999999998</v>
      </c>
    </row>
    <row r="82" spans="16:36" x14ac:dyDescent="0.2">
      <c r="P82" s="62"/>
      <c r="Q82" s="62"/>
      <c r="V82" s="62"/>
      <c r="W82" s="60"/>
      <c r="Z82" s="62"/>
      <c r="AA82" s="60"/>
      <c r="AF82" s="67">
        <v>11</v>
      </c>
      <c r="AG82" s="66">
        <v>21511102207</v>
      </c>
      <c r="AH82" s="66" t="s">
        <v>117</v>
      </c>
      <c r="AI82" s="65" t="s">
        <v>40</v>
      </c>
      <c r="AJ82" s="64">
        <v>5.8230000000000004</v>
      </c>
    </row>
    <row r="83" spans="16:36" x14ac:dyDescent="0.2">
      <c r="P83" s="62"/>
      <c r="Q83" s="62"/>
      <c r="V83" s="62"/>
      <c r="W83" s="60"/>
      <c r="Z83" s="62"/>
      <c r="AA83" s="60"/>
      <c r="AF83" s="67">
        <v>12</v>
      </c>
      <c r="AG83" s="66">
        <v>21511102204</v>
      </c>
      <c r="AH83" s="66" t="s">
        <v>118</v>
      </c>
      <c r="AI83" s="65" t="s">
        <v>40</v>
      </c>
      <c r="AJ83" s="64">
        <v>5.84</v>
      </c>
    </row>
    <row r="84" spans="16:36" x14ac:dyDescent="0.2">
      <c r="P84" s="62"/>
      <c r="Q84" s="62"/>
      <c r="V84" s="62"/>
      <c r="W84" s="60"/>
      <c r="Z84" s="62"/>
      <c r="AA84" s="60"/>
      <c r="AF84" s="67">
        <v>13</v>
      </c>
      <c r="AG84" s="66">
        <v>21511101833</v>
      </c>
      <c r="AH84" s="66" t="s">
        <v>119</v>
      </c>
      <c r="AI84" s="65" t="s">
        <v>40</v>
      </c>
      <c r="AJ84" s="64">
        <v>5.8620000000000001</v>
      </c>
    </row>
    <row r="85" spans="16:36" x14ac:dyDescent="0.2">
      <c r="P85" s="62"/>
      <c r="Q85" s="62"/>
      <c r="V85" s="62"/>
      <c r="W85" s="60"/>
      <c r="Z85" s="62"/>
      <c r="AA85" s="60"/>
      <c r="AF85" s="67">
        <v>14</v>
      </c>
      <c r="AG85" s="66">
        <v>21511404992</v>
      </c>
      <c r="AH85" s="66" t="s">
        <v>120</v>
      </c>
      <c r="AI85" s="65" t="s">
        <v>40</v>
      </c>
      <c r="AJ85" s="64">
        <v>6.0209999999999999</v>
      </c>
    </row>
    <row r="86" spans="16:36" x14ac:dyDescent="0.2">
      <c r="P86" s="62"/>
      <c r="Q86" s="62"/>
      <c r="V86" s="62"/>
      <c r="W86" s="60"/>
      <c r="Z86" s="62"/>
      <c r="AA86" s="60"/>
      <c r="AF86" s="67">
        <v>15</v>
      </c>
      <c r="AG86" s="66">
        <v>21511101895</v>
      </c>
      <c r="AH86" s="66" t="s">
        <v>121</v>
      </c>
      <c r="AI86" s="65" t="s">
        <v>40</v>
      </c>
      <c r="AJ86" s="64">
        <v>6.0330000000000004</v>
      </c>
    </row>
    <row r="87" spans="16:36" x14ac:dyDescent="0.2">
      <c r="P87" s="62"/>
      <c r="Q87" s="62"/>
      <c r="AF87" s="67">
        <v>16</v>
      </c>
      <c r="AG87" s="66">
        <v>21891001087</v>
      </c>
      <c r="AH87" s="66" t="s">
        <v>122</v>
      </c>
      <c r="AI87" s="65" t="s">
        <v>80</v>
      </c>
      <c r="AJ87" s="64">
        <v>6.2430000000000003</v>
      </c>
    </row>
    <row r="88" spans="16:36" x14ac:dyDescent="0.2">
      <c r="P88" s="62"/>
      <c r="Q88" s="62"/>
      <c r="AF88" s="67">
        <v>17</v>
      </c>
      <c r="AG88" s="66">
        <v>21511102209</v>
      </c>
      <c r="AH88" s="66" t="s">
        <v>123</v>
      </c>
      <c r="AI88" s="65" t="s">
        <v>40</v>
      </c>
      <c r="AJ88" s="64">
        <v>6.407</v>
      </c>
    </row>
    <row r="89" spans="16:36" x14ac:dyDescent="0.2">
      <c r="P89" s="62"/>
      <c r="Q89" s="62"/>
      <c r="AF89" s="67">
        <v>18</v>
      </c>
      <c r="AG89" s="66">
        <v>21511303716</v>
      </c>
      <c r="AH89" s="66" t="s">
        <v>124</v>
      </c>
      <c r="AI89" s="65" t="s">
        <v>40</v>
      </c>
      <c r="AJ89" s="64">
        <v>6.7139999999999995</v>
      </c>
    </row>
    <row r="90" spans="16:36" x14ac:dyDescent="0.2">
      <c r="P90" s="62"/>
      <c r="Q90" s="62"/>
      <c r="AF90" s="67">
        <v>19</v>
      </c>
      <c r="AG90" s="66">
        <v>21891303718</v>
      </c>
      <c r="AH90" s="66" t="s">
        <v>125</v>
      </c>
      <c r="AI90" s="65" t="s">
        <v>80</v>
      </c>
      <c r="AJ90" s="64">
        <v>6.8559999999999999</v>
      </c>
    </row>
    <row r="91" spans="16:36" x14ac:dyDescent="0.2">
      <c r="P91" s="62"/>
      <c r="Q91" s="62"/>
      <c r="AF91" s="67">
        <v>20</v>
      </c>
      <c r="AG91" s="66">
        <v>21511304033</v>
      </c>
      <c r="AH91" s="66" t="s">
        <v>126</v>
      </c>
      <c r="AI91" s="65" t="s">
        <v>40</v>
      </c>
      <c r="AJ91" s="64">
        <v>6.8870000000000005</v>
      </c>
    </row>
    <row r="92" spans="16:36" x14ac:dyDescent="0.2">
      <c r="P92" s="62"/>
      <c r="Q92" s="62"/>
      <c r="AF92" s="67">
        <v>21</v>
      </c>
      <c r="AG92" s="66">
        <v>21511202555</v>
      </c>
      <c r="AH92" s="66" t="s">
        <v>127</v>
      </c>
      <c r="AI92" s="65" t="s">
        <v>40</v>
      </c>
      <c r="AJ92" s="64">
        <v>7.7750000000000004</v>
      </c>
    </row>
  </sheetData>
  <sheetProtection selectLockedCells="1" selectUnlockedCells="1"/>
  <mergeCells count="2">
    <mergeCell ref="C6:H6"/>
    <mergeCell ref="C8:D8"/>
  </mergeCells>
  <conditionalFormatting sqref="AF76:AF92">
    <cfRule type="expression" dxfId="1619" priority="805" stopIfTrue="1">
      <formula>$AH76=""</formula>
    </cfRule>
  </conditionalFormatting>
  <conditionalFormatting sqref="U8:W8">
    <cfRule type="expression" dxfId="1618" priority="798" stopIfTrue="1">
      <formula>$AM8=7</formula>
    </cfRule>
    <cfRule type="expression" dxfId="1617" priority="799" stopIfTrue="1">
      <formula>$AM8=6</formula>
    </cfRule>
    <cfRule type="expression" dxfId="1616" priority="800" stopIfTrue="1">
      <formula>$AM8=3</formula>
    </cfRule>
    <cfRule type="expression" dxfId="1615" priority="801" stopIfTrue="1">
      <formula>$AM8=4</formula>
    </cfRule>
    <cfRule type="expression" dxfId="1614" priority="802" stopIfTrue="1">
      <formula>$AM8=2</formula>
    </cfRule>
    <cfRule type="expression" dxfId="1613" priority="803" stopIfTrue="1">
      <formula>$AM8=5</formula>
    </cfRule>
    <cfRule type="expression" dxfId="1612" priority="804" stopIfTrue="1">
      <formula>$AM8=1</formula>
    </cfRule>
  </conditionalFormatting>
  <conditionalFormatting sqref="W8">
    <cfRule type="cellIs" dxfId="1611" priority="797" operator="lessThan">
      <formula>$W9</formula>
    </cfRule>
  </conditionalFormatting>
  <conditionalFormatting sqref="X8:Z8">
    <cfRule type="expression" dxfId="1610" priority="790" stopIfTrue="1">
      <formula>$AN8=7</formula>
    </cfRule>
    <cfRule type="expression" dxfId="1609" priority="791" stopIfTrue="1">
      <formula>$AN8=6</formula>
    </cfRule>
    <cfRule type="expression" dxfId="1608" priority="792" stopIfTrue="1">
      <formula>$AN8=3</formula>
    </cfRule>
    <cfRule type="expression" dxfId="1607" priority="793" stopIfTrue="1">
      <formula>$AN8=4</formula>
    </cfRule>
    <cfRule type="expression" dxfId="1606" priority="794" stopIfTrue="1">
      <formula>$AN8=2</formula>
    </cfRule>
    <cfRule type="expression" dxfId="1605" priority="795" stopIfTrue="1">
      <formula>$AN8=5</formula>
    </cfRule>
    <cfRule type="expression" dxfId="1604" priority="796" stopIfTrue="1">
      <formula>$AN8=1</formula>
    </cfRule>
  </conditionalFormatting>
  <conditionalFormatting sqref="Z8">
    <cfRule type="cellIs" dxfId="1603" priority="789" operator="lessThan">
      <formula>$Z9</formula>
    </cfRule>
  </conditionalFormatting>
  <conditionalFormatting sqref="U9:W9">
    <cfRule type="expression" dxfId="1602" priority="782" stopIfTrue="1">
      <formula>$AM9=7</formula>
    </cfRule>
    <cfRule type="expression" dxfId="1601" priority="783" stopIfTrue="1">
      <formula>$AM9=6</formula>
    </cfRule>
    <cfRule type="expression" dxfId="1600" priority="784" stopIfTrue="1">
      <formula>$AM9=3</formula>
    </cfRule>
    <cfRule type="expression" dxfId="1599" priority="785" stopIfTrue="1">
      <formula>$AM9=4</formula>
    </cfRule>
    <cfRule type="expression" dxfId="1598" priority="786" stopIfTrue="1">
      <formula>$AM9=2</formula>
    </cfRule>
    <cfRule type="expression" dxfId="1597" priority="787" stopIfTrue="1">
      <formula>$AM9=5</formula>
    </cfRule>
    <cfRule type="expression" dxfId="1596" priority="788" stopIfTrue="1">
      <formula>$AM9=1</formula>
    </cfRule>
  </conditionalFormatting>
  <conditionalFormatting sqref="W9">
    <cfRule type="cellIs" dxfId="1595" priority="781" operator="lessThan">
      <formula>$W8</formula>
    </cfRule>
  </conditionalFormatting>
  <conditionalFormatting sqref="X9:Z9">
    <cfRule type="expression" dxfId="1594" priority="774" stopIfTrue="1">
      <formula>$AN9=7</formula>
    </cfRule>
    <cfRule type="expression" dxfId="1593" priority="775" stopIfTrue="1">
      <formula>$AN9=6</formula>
    </cfRule>
    <cfRule type="expression" dxfId="1592" priority="776" stopIfTrue="1">
      <formula>$AN9=3</formula>
    </cfRule>
    <cfRule type="expression" dxfId="1591" priority="777" stopIfTrue="1">
      <formula>$AN9=4</formula>
    </cfRule>
    <cfRule type="expression" dxfId="1590" priority="778" stopIfTrue="1">
      <formula>$AN9=2</formula>
    </cfRule>
    <cfRule type="expression" dxfId="1589" priority="779" stopIfTrue="1">
      <formula>$AN9=5</formula>
    </cfRule>
    <cfRule type="expression" dxfId="1588" priority="780" stopIfTrue="1">
      <formula>$AN9=1</formula>
    </cfRule>
  </conditionalFormatting>
  <conditionalFormatting sqref="Z9">
    <cfRule type="cellIs" dxfId="1587" priority="773" operator="lessThan">
      <formula>$Z8</formula>
    </cfRule>
  </conditionalFormatting>
  <conditionalFormatting sqref="AA8:AC8">
    <cfRule type="expression" dxfId="1586" priority="755" stopIfTrue="1">
      <formula>AND(OR($AD8=2,$AD9=2),$AD8+$AD9=2)</formula>
    </cfRule>
    <cfRule type="expression" dxfId="1585" priority="766" stopIfTrue="1">
      <formula>$AO8=7</formula>
    </cfRule>
    <cfRule type="expression" dxfId="1584" priority="767" stopIfTrue="1">
      <formula>$AO8=6</formula>
    </cfRule>
    <cfRule type="expression" dxfId="1583" priority="768" stopIfTrue="1">
      <formula>$AO8=3</formula>
    </cfRule>
    <cfRule type="expression" dxfId="1582" priority="769" stopIfTrue="1">
      <formula>$AO8=4</formula>
    </cfRule>
    <cfRule type="expression" dxfId="1581" priority="770" stopIfTrue="1">
      <formula>$AO8=2</formula>
    </cfRule>
    <cfRule type="expression" dxfId="1580" priority="771" stopIfTrue="1">
      <formula>$AO8=5</formula>
    </cfRule>
    <cfRule type="expression" dxfId="1579" priority="772" stopIfTrue="1">
      <formula>$AO8=1</formula>
    </cfRule>
  </conditionalFormatting>
  <conditionalFormatting sqref="AC8">
    <cfRule type="cellIs" dxfId="1578" priority="765" operator="lessThan">
      <formula>$AC9</formula>
    </cfRule>
  </conditionalFormatting>
  <conditionalFormatting sqref="AA9:AC9">
    <cfRule type="expression" dxfId="1577" priority="756" stopIfTrue="1">
      <formula>AND(OR($AD8=2,$AD9=2),$AD8+$AD9=2)</formula>
    </cfRule>
    <cfRule type="expression" dxfId="1576" priority="758" stopIfTrue="1">
      <formula>$AO9=7</formula>
    </cfRule>
    <cfRule type="expression" dxfId="1575" priority="759" stopIfTrue="1">
      <formula>$AO9=6</formula>
    </cfRule>
    <cfRule type="expression" dxfId="1574" priority="760" stopIfTrue="1">
      <formula>$AO9=3</formula>
    </cfRule>
    <cfRule type="expression" dxfId="1573" priority="761" stopIfTrue="1">
      <formula>$AO9=4</formula>
    </cfRule>
    <cfRule type="expression" dxfId="1572" priority="762" stopIfTrue="1">
      <formula>$AO9=2</formula>
    </cfRule>
    <cfRule type="expression" dxfId="1571" priority="763" stopIfTrue="1">
      <formula>$AO9=5</formula>
    </cfRule>
    <cfRule type="expression" dxfId="1570" priority="764" stopIfTrue="1">
      <formula>$AO9=1</formula>
    </cfRule>
  </conditionalFormatting>
  <conditionalFormatting sqref="AC9">
    <cfRule type="cellIs" dxfId="1569" priority="757" operator="lessThan">
      <formula>$AC8</formula>
    </cfRule>
  </conditionalFormatting>
  <conditionalFormatting sqref="U12:W12">
    <cfRule type="expression" dxfId="1568" priority="748" stopIfTrue="1">
      <formula>$AM12=7</formula>
    </cfRule>
    <cfRule type="expression" dxfId="1567" priority="749" stopIfTrue="1">
      <formula>$AM12=6</formula>
    </cfRule>
    <cfRule type="expression" dxfId="1566" priority="750" stopIfTrue="1">
      <formula>$AM12=3</formula>
    </cfRule>
    <cfRule type="expression" dxfId="1565" priority="751" stopIfTrue="1">
      <formula>$AM12=4</formula>
    </cfRule>
    <cfRule type="expression" dxfId="1564" priority="752" stopIfTrue="1">
      <formula>$AM12=2</formula>
    </cfRule>
    <cfRule type="expression" dxfId="1563" priority="753" stopIfTrue="1">
      <formula>$AM12=5</formula>
    </cfRule>
    <cfRule type="expression" dxfId="1562" priority="754" stopIfTrue="1">
      <formula>$AM12=1</formula>
    </cfRule>
  </conditionalFormatting>
  <conditionalFormatting sqref="W12">
    <cfRule type="cellIs" dxfId="1561" priority="747" operator="lessThan">
      <formula>$W13</formula>
    </cfRule>
  </conditionalFormatting>
  <conditionalFormatting sqref="X12:Z12">
    <cfRule type="expression" dxfId="1560" priority="740" stopIfTrue="1">
      <formula>$AN12=7</formula>
    </cfRule>
    <cfRule type="expression" dxfId="1559" priority="741" stopIfTrue="1">
      <formula>$AN12=6</formula>
    </cfRule>
    <cfRule type="expression" dxfId="1558" priority="742" stopIfTrue="1">
      <formula>$AN12=3</formula>
    </cfRule>
    <cfRule type="expression" dxfId="1557" priority="743" stopIfTrue="1">
      <formula>$AN12=4</formula>
    </cfRule>
    <cfRule type="expression" dxfId="1556" priority="744" stopIfTrue="1">
      <formula>$AN12=2</formula>
    </cfRule>
    <cfRule type="expression" dxfId="1555" priority="745" stopIfTrue="1">
      <formula>$AN12=5</formula>
    </cfRule>
    <cfRule type="expression" dxfId="1554" priority="746" stopIfTrue="1">
      <formula>$AN12=1</formula>
    </cfRule>
  </conditionalFormatting>
  <conditionalFormatting sqref="Z12">
    <cfRule type="cellIs" dxfId="1553" priority="739" operator="lessThan">
      <formula>$Z13</formula>
    </cfRule>
  </conditionalFormatting>
  <conditionalFormatting sqref="U13:W13">
    <cfRule type="expression" dxfId="1552" priority="732" stopIfTrue="1">
      <formula>$AM13=7</formula>
    </cfRule>
    <cfRule type="expression" dxfId="1551" priority="733" stopIfTrue="1">
      <formula>$AM13=6</formula>
    </cfRule>
    <cfRule type="expression" dxfId="1550" priority="734" stopIfTrue="1">
      <formula>$AM13=3</formula>
    </cfRule>
    <cfRule type="expression" dxfId="1549" priority="735" stopIfTrue="1">
      <formula>$AM13=4</formula>
    </cfRule>
    <cfRule type="expression" dxfId="1548" priority="736" stopIfTrue="1">
      <formula>$AM13=2</formula>
    </cfRule>
    <cfRule type="expression" dxfId="1547" priority="737" stopIfTrue="1">
      <formula>$AM13=5</formula>
    </cfRule>
    <cfRule type="expression" dxfId="1546" priority="738" stopIfTrue="1">
      <formula>$AM13=1</formula>
    </cfRule>
  </conditionalFormatting>
  <conditionalFormatting sqref="W13">
    <cfRule type="cellIs" dxfId="1545" priority="731" operator="lessThan">
      <formula>$W12</formula>
    </cfRule>
  </conditionalFormatting>
  <conditionalFormatting sqref="X13:Z13">
    <cfRule type="expression" dxfId="1544" priority="724" stopIfTrue="1">
      <formula>$AN13=7</formula>
    </cfRule>
    <cfRule type="expression" dxfId="1543" priority="725" stopIfTrue="1">
      <formula>$AN13=6</formula>
    </cfRule>
    <cfRule type="expression" dxfId="1542" priority="726" stopIfTrue="1">
      <formula>$AN13=3</formula>
    </cfRule>
    <cfRule type="expression" dxfId="1541" priority="727" stopIfTrue="1">
      <formula>$AN13=4</formula>
    </cfRule>
    <cfRule type="expression" dxfId="1540" priority="728" stopIfTrue="1">
      <formula>$AN13=2</formula>
    </cfRule>
    <cfRule type="expression" dxfId="1539" priority="729" stopIfTrue="1">
      <formula>$AN13=5</formula>
    </cfRule>
    <cfRule type="expression" dxfId="1538" priority="730" stopIfTrue="1">
      <formula>$AN13=1</formula>
    </cfRule>
  </conditionalFormatting>
  <conditionalFormatting sqref="Z13">
    <cfRule type="cellIs" dxfId="1537" priority="723" operator="lessThan">
      <formula>$Z12</formula>
    </cfRule>
  </conditionalFormatting>
  <conditionalFormatting sqref="AA12:AC12">
    <cfRule type="expression" dxfId="1536" priority="715" stopIfTrue="1">
      <formula>AND(OR($AD12=2,$AD13=2),$AD12+$AD13=2)</formula>
    </cfRule>
    <cfRule type="expression" dxfId="1535" priority="716" stopIfTrue="1">
      <formula>$AO12=7</formula>
    </cfRule>
    <cfRule type="expression" dxfId="1534" priority="717" stopIfTrue="1">
      <formula>$AO12=6</formula>
    </cfRule>
    <cfRule type="expression" dxfId="1533" priority="718" stopIfTrue="1">
      <formula>$AO12=3</formula>
    </cfRule>
    <cfRule type="expression" dxfId="1532" priority="719" stopIfTrue="1">
      <formula>$AO12=4</formula>
    </cfRule>
    <cfRule type="expression" dxfId="1531" priority="720" stopIfTrue="1">
      <formula>$AO12=2</formula>
    </cfRule>
    <cfRule type="expression" dxfId="1530" priority="721" stopIfTrue="1">
      <formula>$AO12=5</formula>
    </cfRule>
    <cfRule type="expression" dxfId="1529" priority="722" stopIfTrue="1">
      <formula>$AO12=1</formula>
    </cfRule>
  </conditionalFormatting>
  <conditionalFormatting sqref="AC12">
    <cfRule type="cellIs" dxfId="1528" priority="714" operator="lessThan">
      <formula>$AC13</formula>
    </cfRule>
  </conditionalFormatting>
  <conditionalFormatting sqref="AA13:AC13">
    <cfRule type="expression" dxfId="1527" priority="706" stopIfTrue="1">
      <formula>AND(OR($AD12=2,$AD13=2),$AD12+$AD13=2)</formula>
    </cfRule>
    <cfRule type="expression" dxfId="1526" priority="707" stopIfTrue="1">
      <formula>$AO13=7</formula>
    </cfRule>
    <cfRule type="expression" dxfId="1525" priority="708" stopIfTrue="1">
      <formula>$AO13=6</formula>
    </cfRule>
    <cfRule type="expression" dxfId="1524" priority="709" stopIfTrue="1">
      <formula>$AO13=3</formula>
    </cfRule>
    <cfRule type="expression" dxfId="1523" priority="710" stopIfTrue="1">
      <formula>$AO13=4</formula>
    </cfRule>
    <cfRule type="expression" dxfId="1522" priority="711" stopIfTrue="1">
      <formula>$AO13=2</formula>
    </cfRule>
    <cfRule type="expression" dxfId="1521" priority="712" stopIfTrue="1">
      <formula>$AO13=5</formula>
    </cfRule>
    <cfRule type="expression" dxfId="1520" priority="713" stopIfTrue="1">
      <formula>$AO13=1</formula>
    </cfRule>
  </conditionalFormatting>
  <conditionalFormatting sqref="AC13">
    <cfRule type="cellIs" dxfId="1519" priority="705" operator="lessThan">
      <formula>$AC12</formula>
    </cfRule>
  </conditionalFormatting>
  <conditionalFormatting sqref="U16:W16">
    <cfRule type="expression" dxfId="1518" priority="698" stopIfTrue="1">
      <formula>$AM16=7</formula>
    </cfRule>
    <cfRule type="expression" dxfId="1517" priority="699" stopIfTrue="1">
      <formula>$AM16=6</formula>
    </cfRule>
    <cfRule type="expression" dxfId="1516" priority="700" stopIfTrue="1">
      <formula>$AM16=3</formula>
    </cfRule>
    <cfRule type="expression" dxfId="1515" priority="701" stopIfTrue="1">
      <formula>$AM16=4</formula>
    </cfRule>
    <cfRule type="expression" dxfId="1514" priority="702" stopIfTrue="1">
      <formula>$AM16=2</formula>
    </cfRule>
    <cfRule type="expression" dxfId="1513" priority="703" stopIfTrue="1">
      <formula>$AM16=5</formula>
    </cfRule>
    <cfRule type="expression" dxfId="1512" priority="704" stopIfTrue="1">
      <formula>$AM16=1</formula>
    </cfRule>
  </conditionalFormatting>
  <conditionalFormatting sqref="W16">
    <cfRule type="cellIs" dxfId="1511" priority="697" operator="lessThan">
      <formula>$W17</formula>
    </cfRule>
  </conditionalFormatting>
  <conditionalFormatting sqref="X16:Z16">
    <cfRule type="expression" dxfId="1510" priority="690" stopIfTrue="1">
      <formula>$AN16=7</formula>
    </cfRule>
    <cfRule type="expression" dxfId="1509" priority="691" stopIfTrue="1">
      <formula>$AN16=6</formula>
    </cfRule>
    <cfRule type="expression" dxfId="1508" priority="692" stopIfTrue="1">
      <formula>$AN16=3</formula>
    </cfRule>
    <cfRule type="expression" dxfId="1507" priority="693" stopIfTrue="1">
      <formula>$AN16=4</formula>
    </cfRule>
    <cfRule type="expression" dxfId="1506" priority="694" stopIfTrue="1">
      <formula>$AN16=2</formula>
    </cfRule>
    <cfRule type="expression" dxfId="1505" priority="695" stopIfTrue="1">
      <formula>$AN16=5</formula>
    </cfRule>
    <cfRule type="expression" dxfId="1504" priority="696" stopIfTrue="1">
      <formula>$AN16=1</formula>
    </cfRule>
  </conditionalFormatting>
  <conditionalFormatting sqref="Z16">
    <cfRule type="cellIs" dxfId="1503" priority="689" operator="lessThan">
      <formula>$Z17</formula>
    </cfRule>
  </conditionalFormatting>
  <conditionalFormatting sqref="U17:W17">
    <cfRule type="expression" dxfId="1502" priority="682" stopIfTrue="1">
      <formula>$AM17=7</formula>
    </cfRule>
    <cfRule type="expression" dxfId="1501" priority="683" stopIfTrue="1">
      <formula>$AM17=6</formula>
    </cfRule>
    <cfRule type="expression" dxfId="1500" priority="684" stopIfTrue="1">
      <formula>$AM17=3</formula>
    </cfRule>
    <cfRule type="expression" dxfId="1499" priority="685" stopIfTrue="1">
      <formula>$AM17=4</formula>
    </cfRule>
    <cfRule type="expression" dxfId="1498" priority="686" stopIfTrue="1">
      <formula>$AM17=2</formula>
    </cfRule>
    <cfRule type="expression" dxfId="1497" priority="687" stopIfTrue="1">
      <formula>$AM17=5</formula>
    </cfRule>
    <cfRule type="expression" dxfId="1496" priority="688" stopIfTrue="1">
      <formula>$AM17=1</formula>
    </cfRule>
  </conditionalFormatting>
  <conditionalFormatting sqref="W17">
    <cfRule type="cellIs" dxfId="1495" priority="681" operator="lessThan">
      <formula>$W16</formula>
    </cfRule>
  </conditionalFormatting>
  <conditionalFormatting sqref="X17:Z17">
    <cfRule type="expression" dxfId="1494" priority="674" stopIfTrue="1">
      <formula>$AN17=7</formula>
    </cfRule>
    <cfRule type="expression" dxfId="1493" priority="675" stopIfTrue="1">
      <formula>$AN17=6</formula>
    </cfRule>
    <cfRule type="expression" dxfId="1492" priority="676" stopIfTrue="1">
      <formula>$AN17=3</formula>
    </cfRule>
    <cfRule type="expression" dxfId="1491" priority="677" stopIfTrue="1">
      <formula>$AN17=4</formula>
    </cfRule>
    <cfRule type="expression" dxfId="1490" priority="678" stopIfTrue="1">
      <formula>$AN17=2</formula>
    </cfRule>
    <cfRule type="expression" dxfId="1489" priority="679" stopIfTrue="1">
      <formula>$AN17=5</formula>
    </cfRule>
    <cfRule type="expression" dxfId="1488" priority="680" stopIfTrue="1">
      <formula>$AN17=1</formula>
    </cfRule>
  </conditionalFormatting>
  <conditionalFormatting sqref="Z17">
    <cfRule type="cellIs" dxfId="1487" priority="673" operator="lessThan">
      <formula>$Z16</formula>
    </cfRule>
  </conditionalFormatting>
  <conditionalFormatting sqref="AA16:AC16">
    <cfRule type="expression" dxfId="1486" priority="665" stopIfTrue="1">
      <formula>AND(OR($AD16=2,$AD17=2),$AD16+$AD17=2)</formula>
    </cfRule>
    <cfRule type="expression" dxfId="1485" priority="666" stopIfTrue="1">
      <formula>$AO16=7</formula>
    </cfRule>
    <cfRule type="expression" dxfId="1484" priority="667" stopIfTrue="1">
      <formula>$AO16=6</formula>
    </cfRule>
    <cfRule type="expression" dxfId="1483" priority="668" stopIfTrue="1">
      <formula>$AO16=3</formula>
    </cfRule>
    <cfRule type="expression" dxfId="1482" priority="669" stopIfTrue="1">
      <formula>$AO16=4</formula>
    </cfRule>
    <cfRule type="expression" dxfId="1481" priority="670" stopIfTrue="1">
      <formula>$AO16=2</formula>
    </cfRule>
    <cfRule type="expression" dxfId="1480" priority="671" stopIfTrue="1">
      <formula>$AO16=5</formula>
    </cfRule>
    <cfRule type="expression" dxfId="1479" priority="672" stopIfTrue="1">
      <formula>$AO16=1</formula>
    </cfRule>
  </conditionalFormatting>
  <conditionalFormatting sqref="AC16">
    <cfRule type="cellIs" dxfId="1478" priority="664" operator="lessThan">
      <formula>$AC17</formula>
    </cfRule>
  </conditionalFormatting>
  <conditionalFormatting sqref="AA17:AC17">
    <cfRule type="expression" dxfId="1477" priority="656" stopIfTrue="1">
      <formula>AND(OR($AD16=2,$AD17=2),$AD16+$AD17=2)</formula>
    </cfRule>
    <cfRule type="expression" dxfId="1476" priority="657" stopIfTrue="1">
      <formula>$AO17=7</formula>
    </cfRule>
    <cfRule type="expression" dxfId="1475" priority="658" stopIfTrue="1">
      <formula>$AO17=6</formula>
    </cfRule>
    <cfRule type="expression" dxfId="1474" priority="659" stopIfTrue="1">
      <formula>$AO17=3</formula>
    </cfRule>
    <cfRule type="expression" dxfId="1473" priority="660" stopIfTrue="1">
      <formula>$AO17=4</formula>
    </cfRule>
    <cfRule type="expression" dxfId="1472" priority="661" stopIfTrue="1">
      <formula>$AO17=2</formula>
    </cfRule>
    <cfRule type="expression" dxfId="1471" priority="662" stopIfTrue="1">
      <formula>$AO17=5</formula>
    </cfRule>
    <cfRule type="expression" dxfId="1470" priority="663" stopIfTrue="1">
      <formula>$AO17=1</formula>
    </cfRule>
  </conditionalFormatting>
  <conditionalFormatting sqref="AC17">
    <cfRule type="cellIs" dxfId="1469" priority="655" operator="lessThan">
      <formula>$AC16</formula>
    </cfRule>
  </conditionalFormatting>
  <conditionalFormatting sqref="U20:W20">
    <cfRule type="expression" dxfId="1468" priority="648" stopIfTrue="1">
      <formula>$AM20=7</formula>
    </cfRule>
    <cfRule type="expression" dxfId="1467" priority="649" stopIfTrue="1">
      <formula>$AM20=6</formula>
    </cfRule>
    <cfRule type="expression" dxfId="1466" priority="650" stopIfTrue="1">
      <formula>$AM20=3</formula>
    </cfRule>
    <cfRule type="expression" dxfId="1465" priority="651" stopIfTrue="1">
      <formula>$AM20=4</formula>
    </cfRule>
    <cfRule type="expression" dxfId="1464" priority="652" stopIfTrue="1">
      <formula>$AM20=2</formula>
    </cfRule>
    <cfRule type="expression" dxfId="1463" priority="653" stopIfTrue="1">
      <formula>$AM20=5</formula>
    </cfRule>
    <cfRule type="expression" dxfId="1462" priority="654" stopIfTrue="1">
      <formula>$AM20=1</formula>
    </cfRule>
  </conditionalFormatting>
  <conditionalFormatting sqref="W20">
    <cfRule type="cellIs" dxfId="1461" priority="647" operator="lessThan">
      <formula>$W21</formula>
    </cfRule>
  </conditionalFormatting>
  <conditionalFormatting sqref="X20:Z20">
    <cfRule type="expression" dxfId="1460" priority="640" stopIfTrue="1">
      <formula>$AN20=7</formula>
    </cfRule>
    <cfRule type="expression" dxfId="1459" priority="641" stopIfTrue="1">
      <formula>$AN20=6</formula>
    </cfRule>
    <cfRule type="expression" dxfId="1458" priority="642" stopIfTrue="1">
      <formula>$AN20=3</formula>
    </cfRule>
    <cfRule type="expression" dxfId="1457" priority="643" stopIfTrue="1">
      <formula>$AN20=4</formula>
    </cfRule>
    <cfRule type="expression" dxfId="1456" priority="644" stopIfTrue="1">
      <formula>$AN20=2</formula>
    </cfRule>
    <cfRule type="expression" dxfId="1455" priority="645" stopIfTrue="1">
      <formula>$AN20=5</formula>
    </cfRule>
    <cfRule type="expression" dxfId="1454" priority="646" stopIfTrue="1">
      <formula>$AN20=1</formula>
    </cfRule>
  </conditionalFormatting>
  <conditionalFormatting sqref="Z20">
    <cfRule type="cellIs" dxfId="1453" priority="639" operator="lessThan">
      <formula>$Z21</formula>
    </cfRule>
  </conditionalFormatting>
  <conditionalFormatting sqref="U21:W21">
    <cfRule type="expression" dxfId="1452" priority="632" stopIfTrue="1">
      <formula>$AM21=7</formula>
    </cfRule>
    <cfRule type="expression" dxfId="1451" priority="633" stopIfTrue="1">
      <formula>$AM21=6</formula>
    </cfRule>
    <cfRule type="expression" dxfId="1450" priority="634" stopIfTrue="1">
      <formula>$AM21=3</formula>
    </cfRule>
    <cfRule type="expression" dxfId="1449" priority="635" stopIfTrue="1">
      <formula>$AM21=4</formula>
    </cfRule>
    <cfRule type="expression" dxfId="1448" priority="636" stopIfTrue="1">
      <formula>$AM21=2</formula>
    </cfRule>
    <cfRule type="expression" dxfId="1447" priority="637" stopIfTrue="1">
      <formula>$AM21=5</formula>
    </cfRule>
    <cfRule type="expression" dxfId="1446" priority="638" stopIfTrue="1">
      <formula>$AM21=1</formula>
    </cfRule>
  </conditionalFormatting>
  <conditionalFormatting sqref="W21">
    <cfRule type="cellIs" dxfId="1445" priority="631" operator="lessThan">
      <formula>$W20</formula>
    </cfRule>
  </conditionalFormatting>
  <conditionalFormatting sqref="X21:Z21">
    <cfRule type="expression" dxfId="1444" priority="624" stopIfTrue="1">
      <formula>$AN21=7</formula>
    </cfRule>
    <cfRule type="expression" dxfId="1443" priority="625" stopIfTrue="1">
      <formula>$AN21=6</formula>
    </cfRule>
    <cfRule type="expression" dxfId="1442" priority="626" stopIfTrue="1">
      <formula>$AN21=3</formula>
    </cfRule>
    <cfRule type="expression" dxfId="1441" priority="627" stopIfTrue="1">
      <formula>$AN21=4</formula>
    </cfRule>
    <cfRule type="expression" dxfId="1440" priority="628" stopIfTrue="1">
      <formula>$AN21=2</formula>
    </cfRule>
    <cfRule type="expression" dxfId="1439" priority="629" stopIfTrue="1">
      <formula>$AN21=5</formula>
    </cfRule>
    <cfRule type="expression" dxfId="1438" priority="630" stopIfTrue="1">
      <formula>$AN21=1</formula>
    </cfRule>
  </conditionalFormatting>
  <conditionalFormatting sqref="Z21">
    <cfRule type="cellIs" dxfId="1437" priority="623" operator="lessThan">
      <formula>$Z20</formula>
    </cfRule>
  </conditionalFormatting>
  <conditionalFormatting sqref="AA20:AC20">
    <cfRule type="expression" dxfId="1436" priority="615" stopIfTrue="1">
      <formula>AND(OR($AD20=2,$AD21=2),$AD20+$AD21=2)</formula>
    </cfRule>
    <cfRule type="expression" dxfId="1435" priority="616" stopIfTrue="1">
      <formula>$AO20=7</formula>
    </cfRule>
    <cfRule type="expression" dxfId="1434" priority="617" stopIfTrue="1">
      <formula>$AO20=6</formula>
    </cfRule>
    <cfRule type="expression" dxfId="1433" priority="618" stopIfTrue="1">
      <formula>$AO20=3</formula>
    </cfRule>
    <cfRule type="expression" dxfId="1432" priority="619" stopIfTrue="1">
      <formula>$AO20=4</formula>
    </cfRule>
    <cfRule type="expression" dxfId="1431" priority="620" stopIfTrue="1">
      <formula>$AO20=2</formula>
    </cfRule>
    <cfRule type="expression" dxfId="1430" priority="621" stopIfTrue="1">
      <formula>$AO20=5</formula>
    </cfRule>
    <cfRule type="expression" dxfId="1429" priority="622" stopIfTrue="1">
      <formula>$AO20=1</formula>
    </cfRule>
  </conditionalFormatting>
  <conditionalFormatting sqref="AC20">
    <cfRule type="cellIs" dxfId="1428" priority="614" operator="lessThan">
      <formula>$AC21</formula>
    </cfRule>
  </conditionalFormatting>
  <conditionalFormatting sqref="AA21:AC21">
    <cfRule type="expression" dxfId="1427" priority="606" stopIfTrue="1">
      <formula>AND(OR($AD20=2,$AD21=2),$AD20+$AD21=2)</formula>
    </cfRule>
    <cfRule type="expression" dxfId="1426" priority="607" stopIfTrue="1">
      <formula>$AO21=7</formula>
    </cfRule>
    <cfRule type="expression" dxfId="1425" priority="608" stopIfTrue="1">
      <formula>$AO21=6</formula>
    </cfRule>
    <cfRule type="expression" dxfId="1424" priority="609" stopIfTrue="1">
      <formula>$AO21=3</formula>
    </cfRule>
    <cfRule type="expression" dxfId="1423" priority="610" stopIfTrue="1">
      <formula>$AO21=4</formula>
    </cfRule>
    <cfRule type="expression" dxfId="1422" priority="611" stopIfTrue="1">
      <formula>$AO21=2</formula>
    </cfRule>
    <cfRule type="expression" dxfId="1421" priority="612" stopIfTrue="1">
      <formula>$AO21=5</formula>
    </cfRule>
    <cfRule type="expression" dxfId="1420" priority="613" stopIfTrue="1">
      <formula>$AO21=1</formula>
    </cfRule>
  </conditionalFormatting>
  <conditionalFormatting sqref="AC21">
    <cfRule type="cellIs" dxfId="1419" priority="605" operator="lessThan">
      <formula>$AC20</formula>
    </cfRule>
  </conditionalFormatting>
  <conditionalFormatting sqref="U24:W24">
    <cfRule type="expression" dxfId="1418" priority="598" stopIfTrue="1">
      <formula>$AM24=7</formula>
    </cfRule>
    <cfRule type="expression" dxfId="1417" priority="599" stopIfTrue="1">
      <formula>$AM24=6</formula>
    </cfRule>
    <cfRule type="expression" dxfId="1416" priority="600" stopIfTrue="1">
      <formula>$AM24=3</formula>
    </cfRule>
    <cfRule type="expression" dxfId="1415" priority="601" stopIfTrue="1">
      <formula>$AM24=4</formula>
    </cfRule>
    <cfRule type="expression" dxfId="1414" priority="602" stopIfTrue="1">
      <formula>$AM24=2</formula>
    </cfRule>
    <cfRule type="expression" dxfId="1413" priority="603" stopIfTrue="1">
      <formula>$AM24=5</formula>
    </cfRule>
    <cfRule type="expression" dxfId="1412" priority="604" stopIfTrue="1">
      <formula>$AM24=1</formula>
    </cfRule>
  </conditionalFormatting>
  <conditionalFormatting sqref="W24">
    <cfRule type="cellIs" dxfId="1411" priority="597" operator="lessThan">
      <formula>$W25</formula>
    </cfRule>
  </conditionalFormatting>
  <conditionalFormatting sqref="X24:Z24">
    <cfRule type="expression" dxfId="1410" priority="590" stopIfTrue="1">
      <formula>$AN24=7</formula>
    </cfRule>
    <cfRule type="expression" dxfId="1409" priority="591" stopIfTrue="1">
      <formula>$AN24=6</formula>
    </cfRule>
    <cfRule type="expression" dxfId="1408" priority="592" stopIfTrue="1">
      <formula>$AN24=3</formula>
    </cfRule>
    <cfRule type="expression" dxfId="1407" priority="593" stopIfTrue="1">
      <formula>$AN24=4</formula>
    </cfRule>
    <cfRule type="expression" dxfId="1406" priority="594" stopIfTrue="1">
      <formula>$AN24=2</formula>
    </cfRule>
    <cfRule type="expression" dxfId="1405" priority="595" stopIfTrue="1">
      <formula>$AN24=5</formula>
    </cfRule>
    <cfRule type="expression" dxfId="1404" priority="596" stopIfTrue="1">
      <formula>$AN24=1</formula>
    </cfRule>
  </conditionalFormatting>
  <conditionalFormatting sqref="Z24">
    <cfRule type="cellIs" dxfId="1403" priority="589" operator="lessThan">
      <formula>$Z25</formula>
    </cfRule>
  </conditionalFormatting>
  <conditionalFormatting sqref="U25:W25">
    <cfRule type="expression" dxfId="1402" priority="582" stopIfTrue="1">
      <formula>$AM25=7</formula>
    </cfRule>
    <cfRule type="expression" dxfId="1401" priority="583" stopIfTrue="1">
      <formula>$AM25=6</formula>
    </cfRule>
    <cfRule type="expression" dxfId="1400" priority="584" stopIfTrue="1">
      <formula>$AM25=3</formula>
    </cfRule>
    <cfRule type="expression" dxfId="1399" priority="585" stopIfTrue="1">
      <formula>$AM25=4</formula>
    </cfRule>
    <cfRule type="expression" dxfId="1398" priority="586" stopIfTrue="1">
      <formula>$AM25=2</formula>
    </cfRule>
    <cfRule type="expression" dxfId="1397" priority="587" stopIfTrue="1">
      <formula>$AM25=5</formula>
    </cfRule>
    <cfRule type="expression" dxfId="1396" priority="588" stopIfTrue="1">
      <formula>$AM25=1</formula>
    </cfRule>
  </conditionalFormatting>
  <conditionalFormatting sqref="W25">
    <cfRule type="cellIs" dxfId="1395" priority="581" operator="lessThan">
      <formula>$W24</formula>
    </cfRule>
  </conditionalFormatting>
  <conditionalFormatting sqref="X25:Z25">
    <cfRule type="expression" dxfId="1394" priority="574" stopIfTrue="1">
      <formula>$AN25=7</formula>
    </cfRule>
    <cfRule type="expression" dxfId="1393" priority="575" stopIfTrue="1">
      <formula>$AN25=6</formula>
    </cfRule>
    <cfRule type="expression" dxfId="1392" priority="576" stopIfTrue="1">
      <formula>$AN25=3</formula>
    </cfRule>
    <cfRule type="expression" dxfId="1391" priority="577" stopIfTrue="1">
      <formula>$AN25=4</formula>
    </cfRule>
    <cfRule type="expression" dxfId="1390" priority="578" stopIfTrue="1">
      <formula>$AN25=2</formula>
    </cfRule>
    <cfRule type="expression" dxfId="1389" priority="579" stopIfTrue="1">
      <formula>$AN25=5</formula>
    </cfRule>
    <cfRule type="expression" dxfId="1388" priority="580" stopIfTrue="1">
      <formula>$AN25=1</formula>
    </cfRule>
  </conditionalFormatting>
  <conditionalFormatting sqref="Z25">
    <cfRule type="cellIs" dxfId="1387" priority="573" operator="lessThan">
      <formula>$Z24</formula>
    </cfRule>
  </conditionalFormatting>
  <conditionalFormatting sqref="AA24:AC24">
    <cfRule type="expression" dxfId="1386" priority="555" stopIfTrue="1">
      <formula>AND(OR($AD24=2,$AD25=2),$AD24+$AD25=2)</formula>
    </cfRule>
    <cfRule type="expression" dxfId="1385" priority="566" stopIfTrue="1">
      <formula>$AO24=7</formula>
    </cfRule>
    <cfRule type="expression" dxfId="1384" priority="567" stopIfTrue="1">
      <formula>$AO24=6</formula>
    </cfRule>
    <cfRule type="expression" dxfId="1383" priority="568" stopIfTrue="1">
      <formula>$AO24=3</formula>
    </cfRule>
    <cfRule type="expression" dxfId="1382" priority="569" stopIfTrue="1">
      <formula>$AO24=4</formula>
    </cfRule>
    <cfRule type="expression" dxfId="1381" priority="570" stopIfTrue="1">
      <formula>$AO24=2</formula>
    </cfRule>
    <cfRule type="expression" dxfId="1380" priority="571" stopIfTrue="1">
      <formula>$AO24=5</formula>
    </cfRule>
    <cfRule type="expression" dxfId="1379" priority="572" stopIfTrue="1">
      <formula>$AO24=1</formula>
    </cfRule>
  </conditionalFormatting>
  <conditionalFormatting sqref="AC24">
    <cfRule type="cellIs" dxfId="1378" priority="565" operator="lessThan">
      <formula>$AC25</formula>
    </cfRule>
  </conditionalFormatting>
  <conditionalFormatting sqref="AA25:AC25">
    <cfRule type="expression" dxfId="1377" priority="556" stopIfTrue="1">
      <formula>AND(OR($AD24=2,$AD25=2),$AD24+$AD25=2)</formula>
    </cfRule>
    <cfRule type="expression" dxfId="1376" priority="558" stopIfTrue="1">
      <formula>$AO25=7</formula>
    </cfRule>
    <cfRule type="expression" dxfId="1375" priority="559" stopIfTrue="1">
      <formula>$AO25=6</formula>
    </cfRule>
    <cfRule type="expression" dxfId="1374" priority="560" stopIfTrue="1">
      <formula>$AO25=3</formula>
    </cfRule>
    <cfRule type="expression" dxfId="1373" priority="561" stopIfTrue="1">
      <formula>$AO25=4</formula>
    </cfRule>
    <cfRule type="expression" dxfId="1372" priority="562" stopIfTrue="1">
      <formula>$AO25=2</formula>
    </cfRule>
    <cfRule type="expression" dxfId="1371" priority="563" stopIfTrue="1">
      <formula>$AO25=5</formula>
    </cfRule>
    <cfRule type="expression" dxfId="1370" priority="564" stopIfTrue="1">
      <formula>$AO25=1</formula>
    </cfRule>
  </conditionalFormatting>
  <conditionalFormatting sqref="AC25">
    <cfRule type="cellIs" dxfId="1369" priority="557" operator="lessThan">
      <formula>$AC24</formula>
    </cfRule>
  </conditionalFormatting>
  <conditionalFormatting sqref="U28:W28">
    <cfRule type="expression" dxfId="1368" priority="548" stopIfTrue="1">
      <formula>$AM28=7</formula>
    </cfRule>
    <cfRule type="expression" dxfId="1367" priority="549" stopIfTrue="1">
      <formula>$AM28=6</formula>
    </cfRule>
    <cfRule type="expression" dxfId="1366" priority="550" stopIfTrue="1">
      <formula>$AM28=3</formula>
    </cfRule>
    <cfRule type="expression" dxfId="1365" priority="551" stopIfTrue="1">
      <formula>$AM28=4</formula>
    </cfRule>
    <cfRule type="expression" dxfId="1364" priority="552" stopIfTrue="1">
      <formula>$AM28=2</formula>
    </cfRule>
    <cfRule type="expression" dxfId="1363" priority="553" stopIfTrue="1">
      <formula>$AM28=5</formula>
    </cfRule>
    <cfRule type="expression" dxfId="1362" priority="554" stopIfTrue="1">
      <formula>$AM28=1</formula>
    </cfRule>
  </conditionalFormatting>
  <conditionalFormatting sqref="W28">
    <cfRule type="cellIs" dxfId="1361" priority="547" operator="lessThan">
      <formula>$W29</formula>
    </cfRule>
  </conditionalFormatting>
  <conditionalFormatting sqref="X28:Z28">
    <cfRule type="expression" dxfId="1360" priority="540" stopIfTrue="1">
      <formula>$AN28=7</formula>
    </cfRule>
    <cfRule type="expression" dxfId="1359" priority="541" stopIfTrue="1">
      <formula>$AN28=6</formula>
    </cfRule>
    <cfRule type="expression" dxfId="1358" priority="542" stopIfTrue="1">
      <formula>$AN28=3</formula>
    </cfRule>
    <cfRule type="expression" dxfId="1357" priority="543" stopIfTrue="1">
      <formula>$AN28=4</formula>
    </cfRule>
    <cfRule type="expression" dxfId="1356" priority="544" stopIfTrue="1">
      <formula>$AN28=2</formula>
    </cfRule>
    <cfRule type="expression" dxfId="1355" priority="545" stopIfTrue="1">
      <formula>$AN28=5</formula>
    </cfRule>
    <cfRule type="expression" dxfId="1354" priority="546" stopIfTrue="1">
      <formula>$AN28=1</formula>
    </cfRule>
  </conditionalFormatting>
  <conditionalFormatting sqref="Z28">
    <cfRule type="cellIs" dxfId="1353" priority="539" operator="lessThan">
      <formula>$Z29</formula>
    </cfRule>
  </conditionalFormatting>
  <conditionalFormatting sqref="U29:W29">
    <cfRule type="expression" dxfId="1352" priority="532" stopIfTrue="1">
      <formula>$AM29=7</formula>
    </cfRule>
    <cfRule type="expression" dxfId="1351" priority="533" stopIfTrue="1">
      <formula>$AM29=6</formula>
    </cfRule>
    <cfRule type="expression" dxfId="1350" priority="534" stopIfTrue="1">
      <formula>$AM29=3</formula>
    </cfRule>
    <cfRule type="expression" dxfId="1349" priority="535" stopIfTrue="1">
      <formula>$AM29=4</formula>
    </cfRule>
    <cfRule type="expression" dxfId="1348" priority="536" stopIfTrue="1">
      <formula>$AM29=2</formula>
    </cfRule>
    <cfRule type="expression" dxfId="1347" priority="537" stopIfTrue="1">
      <formula>$AM29=5</formula>
    </cfRule>
    <cfRule type="expression" dxfId="1346" priority="538" stopIfTrue="1">
      <formula>$AM29=1</formula>
    </cfRule>
  </conditionalFormatting>
  <conditionalFormatting sqref="W29">
    <cfRule type="cellIs" dxfId="1345" priority="531" operator="lessThan">
      <formula>$W28</formula>
    </cfRule>
  </conditionalFormatting>
  <conditionalFormatting sqref="X29:Z29">
    <cfRule type="expression" dxfId="1344" priority="524" stopIfTrue="1">
      <formula>$AN29=7</formula>
    </cfRule>
    <cfRule type="expression" dxfId="1343" priority="525" stopIfTrue="1">
      <formula>$AN29=6</formula>
    </cfRule>
    <cfRule type="expression" dxfId="1342" priority="526" stopIfTrue="1">
      <formula>$AN29=3</formula>
    </cfRule>
    <cfRule type="expression" dxfId="1341" priority="527" stopIfTrue="1">
      <formula>$AN29=4</formula>
    </cfRule>
    <cfRule type="expression" dxfId="1340" priority="528" stopIfTrue="1">
      <formula>$AN29=2</formula>
    </cfRule>
    <cfRule type="expression" dxfId="1339" priority="529" stopIfTrue="1">
      <formula>$AN29=5</formula>
    </cfRule>
    <cfRule type="expression" dxfId="1338" priority="530" stopIfTrue="1">
      <formula>$AN29=1</formula>
    </cfRule>
  </conditionalFormatting>
  <conditionalFormatting sqref="Z29">
    <cfRule type="cellIs" dxfId="1337" priority="523" operator="lessThan">
      <formula>$Z28</formula>
    </cfRule>
  </conditionalFormatting>
  <conditionalFormatting sqref="AA28:AC28">
    <cfRule type="expression" dxfId="1336" priority="515" stopIfTrue="1">
      <formula>AND(OR($AD28=2,$AD29=2),$AD28+$AD29=2)</formula>
    </cfRule>
    <cfRule type="expression" dxfId="1335" priority="516" stopIfTrue="1">
      <formula>$AO28=7</formula>
    </cfRule>
    <cfRule type="expression" dxfId="1334" priority="517" stopIfTrue="1">
      <formula>$AO28=6</formula>
    </cfRule>
    <cfRule type="expression" dxfId="1333" priority="518" stopIfTrue="1">
      <formula>$AO28=3</formula>
    </cfRule>
    <cfRule type="expression" dxfId="1332" priority="519" stopIfTrue="1">
      <formula>$AO28=4</formula>
    </cfRule>
    <cfRule type="expression" dxfId="1331" priority="520" stopIfTrue="1">
      <formula>$AO28=2</formula>
    </cfRule>
    <cfRule type="expression" dxfId="1330" priority="521" stopIfTrue="1">
      <formula>$AO28=5</formula>
    </cfRule>
    <cfRule type="expression" dxfId="1329" priority="522" stopIfTrue="1">
      <formula>$AO28=1</formula>
    </cfRule>
  </conditionalFormatting>
  <conditionalFormatting sqref="AC28">
    <cfRule type="cellIs" dxfId="1328" priority="514" operator="lessThan">
      <formula>$AC29</formula>
    </cfRule>
  </conditionalFormatting>
  <conditionalFormatting sqref="AA29:AC29">
    <cfRule type="expression" dxfId="1327" priority="506" stopIfTrue="1">
      <formula>AND(OR($AD28=2,$AD29=2),$AD28+$AD29=2)</formula>
    </cfRule>
    <cfRule type="expression" dxfId="1326" priority="507" stopIfTrue="1">
      <formula>$AO29=7</formula>
    </cfRule>
    <cfRule type="expression" dxfId="1325" priority="508" stopIfTrue="1">
      <formula>$AO29=6</formula>
    </cfRule>
    <cfRule type="expression" dxfId="1324" priority="509" stopIfTrue="1">
      <formula>$AO29=3</formula>
    </cfRule>
    <cfRule type="expression" dxfId="1323" priority="510" stopIfTrue="1">
      <formula>$AO29=4</formula>
    </cfRule>
    <cfRule type="expression" dxfId="1322" priority="511" stopIfTrue="1">
      <formula>$AO29=2</formula>
    </cfRule>
    <cfRule type="expression" dxfId="1321" priority="512" stopIfTrue="1">
      <formula>$AO29=5</formula>
    </cfRule>
    <cfRule type="expression" dxfId="1320" priority="513" stopIfTrue="1">
      <formula>$AO29=1</formula>
    </cfRule>
  </conditionalFormatting>
  <conditionalFormatting sqref="AC29">
    <cfRule type="cellIs" dxfId="1319" priority="505" operator="lessThan">
      <formula>$AC28</formula>
    </cfRule>
  </conditionalFormatting>
  <conditionalFormatting sqref="U32:W32">
    <cfRule type="expression" dxfId="1318" priority="498" stopIfTrue="1">
      <formula>$AM32=7</formula>
    </cfRule>
    <cfRule type="expression" dxfId="1317" priority="499" stopIfTrue="1">
      <formula>$AM32=6</formula>
    </cfRule>
    <cfRule type="expression" dxfId="1316" priority="500" stopIfTrue="1">
      <formula>$AM32=3</formula>
    </cfRule>
    <cfRule type="expression" dxfId="1315" priority="501" stopIfTrue="1">
      <formula>$AM32=4</formula>
    </cfRule>
    <cfRule type="expression" dxfId="1314" priority="502" stopIfTrue="1">
      <formula>$AM32=2</formula>
    </cfRule>
    <cfRule type="expression" dxfId="1313" priority="503" stopIfTrue="1">
      <formula>$AM32=5</formula>
    </cfRule>
    <cfRule type="expression" dxfId="1312" priority="504" stopIfTrue="1">
      <formula>$AM32=1</formula>
    </cfRule>
  </conditionalFormatting>
  <conditionalFormatting sqref="W32">
    <cfRule type="cellIs" dxfId="1311" priority="497" operator="lessThan">
      <formula>$W33</formula>
    </cfRule>
  </conditionalFormatting>
  <conditionalFormatting sqref="X32:Z32">
    <cfRule type="expression" dxfId="1310" priority="490" stopIfTrue="1">
      <formula>$AN32=7</formula>
    </cfRule>
    <cfRule type="expression" dxfId="1309" priority="491" stopIfTrue="1">
      <formula>$AN32=6</formula>
    </cfRule>
    <cfRule type="expression" dxfId="1308" priority="492" stopIfTrue="1">
      <formula>$AN32=3</formula>
    </cfRule>
    <cfRule type="expression" dxfId="1307" priority="493" stopIfTrue="1">
      <formula>$AN32=4</formula>
    </cfRule>
    <cfRule type="expression" dxfId="1306" priority="494" stopIfTrue="1">
      <formula>$AN32=2</formula>
    </cfRule>
    <cfRule type="expression" dxfId="1305" priority="495" stopIfTrue="1">
      <formula>$AN32=5</formula>
    </cfRule>
    <cfRule type="expression" dxfId="1304" priority="496" stopIfTrue="1">
      <formula>$AN32=1</formula>
    </cfRule>
  </conditionalFormatting>
  <conditionalFormatting sqref="Z32">
    <cfRule type="cellIs" dxfId="1303" priority="489" operator="lessThan">
      <formula>$Z33</formula>
    </cfRule>
  </conditionalFormatting>
  <conditionalFormatting sqref="U33:W33">
    <cfRule type="expression" dxfId="1302" priority="482" stopIfTrue="1">
      <formula>$AM33=7</formula>
    </cfRule>
    <cfRule type="expression" dxfId="1301" priority="483" stopIfTrue="1">
      <formula>$AM33=6</formula>
    </cfRule>
    <cfRule type="expression" dxfId="1300" priority="484" stopIfTrue="1">
      <formula>$AM33=3</formula>
    </cfRule>
    <cfRule type="expression" dxfId="1299" priority="485" stopIfTrue="1">
      <formula>$AM33=4</formula>
    </cfRule>
    <cfRule type="expression" dxfId="1298" priority="486" stopIfTrue="1">
      <formula>$AM33=2</formula>
    </cfRule>
    <cfRule type="expression" dxfId="1297" priority="487" stopIfTrue="1">
      <formula>$AM33=5</formula>
    </cfRule>
    <cfRule type="expression" dxfId="1296" priority="488" stopIfTrue="1">
      <formula>$AM33=1</formula>
    </cfRule>
  </conditionalFormatting>
  <conditionalFormatting sqref="W33">
    <cfRule type="cellIs" dxfId="1295" priority="481" operator="lessThan">
      <formula>$W32</formula>
    </cfRule>
  </conditionalFormatting>
  <conditionalFormatting sqref="X33:Z33">
    <cfRule type="expression" dxfId="1294" priority="474" stopIfTrue="1">
      <formula>$AN33=7</formula>
    </cfRule>
    <cfRule type="expression" dxfId="1293" priority="475" stopIfTrue="1">
      <formula>$AN33=6</formula>
    </cfRule>
    <cfRule type="expression" dxfId="1292" priority="476" stopIfTrue="1">
      <formula>$AN33=3</formula>
    </cfRule>
    <cfRule type="expression" dxfId="1291" priority="477" stopIfTrue="1">
      <formula>$AN33=4</formula>
    </cfRule>
    <cfRule type="expression" dxfId="1290" priority="478" stopIfTrue="1">
      <formula>$AN33=2</formula>
    </cfRule>
    <cfRule type="expression" dxfId="1289" priority="479" stopIfTrue="1">
      <formula>$AN33=5</formula>
    </cfRule>
    <cfRule type="expression" dxfId="1288" priority="480" stopIfTrue="1">
      <formula>$AN33=1</formula>
    </cfRule>
  </conditionalFormatting>
  <conditionalFormatting sqref="Z33">
    <cfRule type="cellIs" dxfId="1287" priority="473" operator="lessThan">
      <formula>$Z32</formula>
    </cfRule>
  </conditionalFormatting>
  <conditionalFormatting sqref="AA32:AC32">
    <cfRule type="expression" dxfId="1286" priority="465" stopIfTrue="1">
      <formula>AND(OR($AD32=2,$AD33=2),$AD32+$AD33=2)</formula>
    </cfRule>
    <cfRule type="expression" dxfId="1285" priority="466" stopIfTrue="1">
      <formula>$AO32=7</formula>
    </cfRule>
    <cfRule type="expression" dxfId="1284" priority="467" stopIfTrue="1">
      <formula>$AO32=6</formula>
    </cfRule>
    <cfRule type="expression" dxfId="1283" priority="468" stopIfTrue="1">
      <formula>$AO32=3</formula>
    </cfRule>
    <cfRule type="expression" dxfId="1282" priority="469" stopIfTrue="1">
      <formula>$AO32=4</formula>
    </cfRule>
    <cfRule type="expression" dxfId="1281" priority="470" stopIfTrue="1">
      <formula>$AO32=2</formula>
    </cfRule>
    <cfRule type="expression" dxfId="1280" priority="471" stopIfTrue="1">
      <formula>$AO32=5</formula>
    </cfRule>
    <cfRule type="expression" dxfId="1279" priority="472" stopIfTrue="1">
      <formula>$AO32=1</formula>
    </cfRule>
  </conditionalFormatting>
  <conditionalFormatting sqref="AC32">
    <cfRule type="cellIs" dxfId="1278" priority="464" operator="lessThan">
      <formula>$AC33</formula>
    </cfRule>
  </conditionalFormatting>
  <conditionalFormatting sqref="AA33:AC33">
    <cfRule type="expression" dxfId="1277" priority="456" stopIfTrue="1">
      <formula>AND(OR($AD32=2,$AD33=2),$AD32+$AD33=2)</formula>
    </cfRule>
    <cfRule type="expression" dxfId="1276" priority="457" stopIfTrue="1">
      <formula>$AO33=7</formula>
    </cfRule>
    <cfRule type="expression" dxfId="1275" priority="458" stopIfTrue="1">
      <formula>$AO33=6</formula>
    </cfRule>
    <cfRule type="expression" dxfId="1274" priority="459" stopIfTrue="1">
      <formula>$AO33=3</formula>
    </cfRule>
    <cfRule type="expression" dxfId="1273" priority="460" stopIfTrue="1">
      <formula>$AO33=4</formula>
    </cfRule>
    <cfRule type="expression" dxfId="1272" priority="461" stopIfTrue="1">
      <formula>$AO33=2</formula>
    </cfRule>
    <cfRule type="expression" dxfId="1271" priority="462" stopIfTrue="1">
      <formula>$AO33=5</formula>
    </cfRule>
    <cfRule type="expression" dxfId="1270" priority="463" stopIfTrue="1">
      <formula>$AO33=1</formula>
    </cfRule>
  </conditionalFormatting>
  <conditionalFormatting sqref="AC33">
    <cfRule type="cellIs" dxfId="1269" priority="455" operator="lessThan">
      <formula>$AC32</formula>
    </cfRule>
  </conditionalFormatting>
  <conditionalFormatting sqref="U36:W36">
    <cfRule type="expression" dxfId="1268" priority="448" stopIfTrue="1">
      <formula>$AM36=7</formula>
    </cfRule>
    <cfRule type="expression" dxfId="1267" priority="449" stopIfTrue="1">
      <formula>$AM36=6</formula>
    </cfRule>
    <cfRule type="expression" dxfId="1266" priority="450" stopIfTrue="1">
      <formula>$AM36=3</formula>
    </cfRule>
    <cfRule type="expression" dxfId="1265" priority="451" stopIfTrue="1">
      <formula>$AM36=4</formula>
    </cfRule>
    <cfRule type="expression" dxfId="1264" priority="452" stopIfTrue="1">
      <formula>$AM36=2</formula>
    </cfRule>
    <cfRule type="expression" dxfId="1263" priority="453" stopIfTrue="1">
      <formula>$AM36=5</formula>
    </cfRule>
    <cfRule type="expression" dxfId="1262" priority="454" stopIfTrue="1">
      <formula>$AM36=1</formula>
    </cfRule>
  </conditionalFormatting>
  <conditionalFormatting sqref="W36">
    <cfRule type="cellIs" dxfId="1261" priority="447" operator="lessThan">
      <formula>$W37</formula>
    </cfRule>
  </conditionalFormatting>
  <conditionalFormatting sqref="X36:Z36">
    <cfRule type="expression" dxfId="1260" priority="440" stopIfTrue="1">
      <formula>$AN36=7</formula>
    </cfRule>
    <cfRule type="expression" dxfId="1259" priority="441" stopIfTrue="1">
      <formula>$AN36=6</formula>
    </cfRule>
    <cfRule type="expression" dxfId="1258" priority="442" stopIfTrue="1">
      <formula>$AN36=3</formula>
    </cfRule>
    <cfRule type="expression" dxfId="1257" priority="443" stopIfTrue="1">
      <formula>$AN36=4</formula>
    </cfRule>
    <cfRule type="expression" dxfId="1256" priority="444" stopIfTrue="1">
      <formula>$AN36=2</formula>
    </cfRule>
    <cfRule type="expression" dxfId="1255" priority="445" stopIfTrue="1">
      <formula>$AN36=5</formula>
    </cfRule>
    <cfRule type="expression" dxfId="1254" priority="446" stopIfTrue="1">
      <formula>$AN36=1</formula>
    </cfRule>
  </conditionalFormatting>
  <conditionalFormatting sqref="Z36">
    <cfRule type="cellIs" dxfId="1253" priority="439" operator="lessThan">
      <formula>$Z37</formula>
    </cfRule>
  </conditionalFormatting>
  <conditionalFormatting sqref="U37:W37">
    <cfRule type="expression" dxfId="1252" priority="432" stopIfTrue="1">
      <formula>$AM37=7</formula>
    </cfRule>
    <cfRule type="expression" dxfId="1251" priority="433" stopIfTrue="1">
      <formula>$AM37=6</formula>
    </cfRule>
    <cfRule type="expression" dxfId="1250" priority="434" stopIfTrue="1">
      <formula>$AM37=3</formula>
    </cfRule>
    <cfRule type="expression" dxfId="1249" priority="435" stopIfTrue="1">
      <formula>$AM37=4</formula>
    </cfRule>
    <cfRule type="expression" dxfId="1248" priority="436" stopIfTrue="1">
      <formula>$AM37=2</formula>
    </cfRule>
    <cfRule type="expression" dxfId="1247" priority="437" stopIfTrue="1">
      <formula>$AM37=5</formula>
    </cfRule>
    <cfRule type="expression" dxfId="1246" priority="438" stopIfTrue="1">
      <formula>$AM37=1</formula>
    </cfRule>
  </conditionalFormatting>
  <conditionalFormatting sqref="W37">
    <cfRule type="cellIs" dxfId="1245" priority="431" operator="lessThan">
      <formula>$W36</formula>
    </cfRule>
  </conditionalFormatting>
  <conditionalFormatting sqref="X37:Z37">
    <cfRule type="expression" dxfId="1244" priority="424" stopIfTrue="1">
      <formula>$AN37=7</formula>
    </cfRule>
    <cfRule type="expression" dxfId="1243" priority="425" stopIfTrue="1">
      <formula>$AN37=6</formula>
    </cfRule>
    <cfRule type="expression" dxfId="1242" priority="426" stopIfTrue="1">
      <formula>$AN37=3</formula>
    </cfRule>
    <cfRule type="expression" dxfId="1241" priority="427" stopIfTrue="1">
      <formula>$AN37=4</formula>
    </cfRule>
    <cfRule type="expression" dxfId="1240" priority="428" stopIfTrue="1">
      <formula>$AN37=2</formula>
    </cfRule>
    <cfRule type="expression" dxfId="1239" priority="429" stopIfTrue="1">
      <formula>$AN37=5</formula>
    </cfRule>
    <cfRule type="expression" dxfId="1238" priority="430" stopIfTrue="1">
      <formula>$AN37=1</formula>
    </cfRule>
  </conditionalFormatting>
  <conditionalFormatting sqref="Z37">
    <cfRule type="cellIs" dxfId="1237" priority="423" operator="lessThan">
      <formula>$Z36</formula>
    </cfRule>
  </conditionalFormatting>
  <conditionalFormatting sqref="AA36:AC36">
    <cfRule type="expression" dxfId="1236" priority="415" stopIfTrue="1">
      <formula>AND(OR($AD36=2,$AD37=2),$AD36+$AD37=2)</formula>
    </cfRule>
    <cfRule type="expression" dxfId="1235" priority="416" stopIfTrue="1">
      <formula>$AO36=7</formula>
    </cfRule>
    <cfRule type="expression" dxfId="1234" priority="417" stopIfTrue="1">
      <formula>$AO36=6</formula>
    </cfRule>
    <cfRule type="expression" dxfId="1233" priority="418" stopIfTrue="1">
      <formula>$AO36=3</formula>
    </cfRule>
    <cfRule type="expression" dxfId="1232" priority="419" stopIfTrue="1">
      <formula>$AO36=4</formula>
    </cfRule>
    <cfRule type="expression" dxfId="1231" priority="420" stopIfTrue="1">
      <formula>$AO36=2</formula>
    </cfRule>
    <cfRule type="expression" dxfId="1230" priority="421" stopIfTrue="1">
      <formula>$AO36=5</formula>
    </cfRule>
    <cfRule type="expression" dxfId="1229" priority="422" stopIfTrue="1">
      <formula>$AO36=1</formula>
    </cfRule>
  </conditionalFormatting>
  <conditionalFormatting sqref="AC36">
    <cfRule type="cellIs" dxfId="1228" priority="414" operator="lessThan">
      <formula>$AC37</formula>
    </cfRule>
  </conditionalFormatting>
  <conditionalFormatting sqref="AA37:AC37">
    <cfRule type="expression" dxfId="1227" priority="406" stopIfTrue="1">
      <formula>AND(OR($AD36=2,$AD37=2),$AD36+$AD37=2)</formula>
    </cfRule>
    <cfRule type="expression" dxfId="1226" priority="407" stopIfTrue="1">
      <formula>$AO37=7</formula>
    </cfRule>
    <cfRule type="expression" dxfId="1225" priority="408" stopIfTrue="1">
      <formula>$AO37=6</formula>
    </cfRule>
    <cfRule type="expression" dxfId="1224" priority="409" stopIfTrue="1">
      <formula>$AO37=3</formula>
    </cfRule>
    <cfRule type="expression" dxfId="1223" priority="410" stopIfTrue="1">
      <formula>$AO37=4</formula>
    </cfRule>
    <cfRule type="expression" dxfId="1222" priority="411" stopIfTrue="1">
      <formula>$AO37=2</formula>
    </cfRule>
    <cfRule type="expression" dxfId="1221" priority="412" stopIfTrue="1">
      <formula>$AO37=5</formula>
    </cfRule>
    <cfRule type="expression" dxfId="1220" priority="413" stopIfTrue="1">
      <formula>$AO37=1</formula>
    </cfRule>
  </conditionalFormatting>
  <conditionalFormatting sqref="AC37">
    <cfRule type="cellIs" dxfId="1219" priority="405" operator="lessThan">
      <formula>$AC36</formula>
    </cfRule>
  </conditionalFormatting>
  <conditionalFormatting sqref="U42:W42">
    <cfRule type="expression" dxfId="1218" priority="398" stopIfTrue="1">
      <formula>$AM42=7</formula>
    </cfRule>
    <cfRule type="expression" dxfId="1217" priority="399" stopIfTrue="1">
      <formula>$AM42=6</formula>
    </cfRule>
    <cfRule type="expression" dxfId="1216" priority="400" stopIfTrue="1">
      <formula>$AM42=3</formula>
    </cfRule>
    <cfRule type="expression" dxfId="1215" priority="401" stopIfTrue="1">
      <formula>$AM42=4</formula>
    </cfRule>
    <cfRule type="expression" dxfId="1214" priority="402" stopIfTrue="1">
      <formula>$AM42=2</formula>
    </cfRule>
    <cfRule type="expression" dxfId="1213" priority="403" stopIfTrue="1">
      <formula>$AM42=5</formula>
    </cfRule>
    <cfRule type="expression" dxfId="1212" priority="404" stopIfTrue="1">
      <formula>$AM42=1</formula>
    </cfRule>
  </conditionalFormatting>
  <conditionalFormatting sqref="W42">
    <cfRule type="cellIs" dxfId="1211" priority="397" operator="lessThan">
      <formula>$W43</formula>
    </cfRule>
  </conditionalFormatting>
  <conditionalFormatting sqref="X42:Z42">
    <cfRule type="expression" dxfId="1210" priority="390" stopIfTrue="1">
      <formula>$AN42=7</formula>
    </cfRule>
    <cfRule type="expression" dxfId="1209" priority="391" stopIfTrue="1">
      <formula>$AN42=6</formula>
    </cfRule>
    <cfRule type="expression" dxfId="1208" priority="392" stopIfTrue="1">
      <formula>$AN42=3</formula>
    </cfRule>
    <cfRule type="expression" dxfId="1207" priority="393" stopIfTrue="1">
      <formula>$AN42=4</formula>
    </cfRule>
    <cfRule type="expression" dxfId="1206" priority="394" stopIfTrue="1">
      <formula>$AN42=2</formula>
    </cfRule>
    <cfRule type="expression" dxfId="1205" priority="395" stopIfTrue="1">
      <formula>$AN42=5</formula>
    </cfRule>
    <cfRule type="expression" dxfId="1204" priority="396" stopIfTrue="1">
      <formula>$AN42=1</formula>
    </cfRule>
  </conditionalFormatting>
  <conditionalFormatting sqref="Z42">
    <cfRule type="cellIs" dxfId="1203" priority="389" operator="lessThan">
      <formula>$Z43</formula>
    </cfRule>
  </conditionalFormatting>
  <conditionalFormatting sqref="U43:W43">
    <cfRule type="expression" dxfId="1202" priority="382" stopIfTrue="1">
      <formula>$AM43=7</formula>
    </cfRule>
    <cfRule type="expression" dxfId="1201" priority="383" stopIfTrue="1">
      <formula>$AM43=6</formula>
    </cfRule>
    <cfRule type="expression" dxfId="1200" priority="384" stopIfTrue="1">
      <formula>$AM43=3</formula>
    </cfRule>
    <cfRule type="expression" dxfId="1199" priority="385" stopIfTrue="1">
      <formula>$AM43=4</formula>
    </cfRule>
    <cfRule type="expression" dxfId="1198" priority="386" stopIfTrue="1">
      <formula>$AM43=2</formula>
    </cfRule>
    <cfRule type="expression" dxfId="1197" priority="387" stopIfTrue="1">
      <formula>$AM43=5</formula>
    </cfRule>
    <cfRule type="expression" dxfId="1196" priority="388" stopIfTrue="1">
      <formula>$AM43=1</formula>
    </cfRule>
  </conditionalFormatting>
  <conditionalFormatting sqref="W43">
    <cfRule type="cellIs" dxfId="1195" priority="381" operator="lessThan">
      <formula>$W42</formula>
    </cfRule>
  </conditionalFormatting>
  <conditionalFormatting sqref="X43:Z43">
    <cfRule type="expression" dxfId="1194" priority="374" stopIfTrue="1">
      <formula>$AN43=7</formula>
    </cfRule>
    <cfRule type="expression" dxfId="1193" priority="375" stopIfTrue="1">
      <formula>$AN43=6</formula>
    </cfRule>
    <cfRule type="expression" dxfId="1192" priority="376" stopIfTrue="1">
      <formula>$AN43=3</formula>
    </cfRule>
    <cfRule type="expression" dxfId="1191" priority="377" stopIfTrue="1">
      <formula>$AN43=4</formula>
    </cfRule>
    <cfRule type="expression" dxfId="1190" priority="378" stopIfTrue="1">
      <formula>$AN43=2</formula>
    </cfRule>
    <cfRule type="expression" dxfId="1189" priority="379" stopIfTrue="1">
      <formula>$AN43=5</formula>
    </cfRule>
    <cfRule type="expression" dxfId="1188" priority="380" stopIfTrue="1">
      <formula>$AN43=1</formula>
    </cfRule>
  </conditionalFormatting>
  <conditionalFormatting sqref="Z43">
    <cfRule type="cellIs" dxfId="1187" priority="373" operator="lessThan">
      <formula>$Z42</formula>
    </cfRule>
  </conditionalFormatting>
  <conditionalFormatting sqref="AA42:AC42">
    <cfRule type="expression" dxfId="1186" priority="355" stopIfTrue="1">
      <formula>AND(OR($AD42=2,$AD43=2),$AD42+$AD43=2)</formula>
    </cfRule>
    <cfRule type="expression" dxfId="1185" priority="366" stopIfTrue="1">
      <formula>$AO42=7</formula>
    </cfRule>
    <cfRule type="expression" dxfId="1184" priority="367" stopIfTrue="1">
      <formula>$AO42=6</formula>
    </cfRule>
    <cfRule type="expression" dxfId="1183" priority="368" stopIfTrue="1">
      <formula>$AO42=3</formula>
    </cfRule>
    <cfRule type="expression" dxfId="1182" priority="369" stopIfTrue="1">
      <formula>$AO42=4</formula>
    </cfRule>
    <cfRule type="expression" dxfId="1181" priority="370" stopIfTrue="1">
      <formula>$AO42=2</formula>
    </cfRule>
    <cfRule type="expression" dxfId="1180" priority="371" stopIfTrue="1">
      <formula>$AO42=5</formula>
    </cfRule>
    <cfRule type="expression" dxfId="1179" priority="372" stopIfTrue="1">
      <formula>$AO42=1</formula>
    </cfRule>
  </conditionalFormatting>
  <conditionalFormatting sqref="AC42">
    <cfRule type="cellIs" dxfId="1178" priority="365" operator="lessThan">
      <formula>$AC43</formula>
    </cfRule>
  </conditionalFormatting>
  <conditionalFormatting sqref="AA43:AC43">
    <cfRule type="expression" dxfId="1177" priority="356" stopIfTrue="1">
      <formula>AND(OR($AD42=2,$AD43=2),$AD42+$AD43=2)</formula>
    </cfRule>
    <cfRule type="expression" dxfId="1176" priority="358" stopIfTrue="1">
      <formula>$AO43=7</formula>
    </cfRule>
    <cfRule type="expression" dxfId="1175" priority="359" stopIfTrue="1">
      <formula>$AO43=6</formula>
    </cfRule>
    <cfRule type="expression" dxfId="1174" priority="360" stopIfTrue="1">
      <formula>$AO43=3</formula>
    </cfRule>
    <cfRule type="expression" dxfId="1173" priority="361" stopIfTrue="1">
      <formula>$AO43=4</formula>
    </cfRule>
    <cfRule type="expression" dxfId="1172" priority="362" stopIfTrue="1">
      <formula>$AO43=2</formula>
    </cfRule>
    <cfRule type="expression" dxfId="1171" priority="363" stopIfTrue="1">
      <formula>$AO43=5</formula>
    </cfRule>
    <cfRule type="expression" dxfId="1170" priority="364" stopIfTrue="1">
      <formula>$AO43=1</formula>
    </cfRule>
  </conditionalFormatting>
  <conditionalFormatting sqref="AC43">
    <cfRule type="cellIs" dxfId="1169" priority="357" operator="lessThan">
      <formula>$AC42</formula>
    </cfRule>
  </conditionalFormatting>
  <conditionalFormatting sqref="U46:W46">
    <cfRule type="expression" dxfId="1168" priority="348" stopIfTrue="1">
      <formula>$AM46=7</formula>
    </cfRule>
    <cfRule type="expression" dxfId="1167" priority="349" stopIfTrue="1">
      <formula>$AM46=6</formula>
    </cfRule>
    <cfRule type="expression" dxfId="1166" priority="350" stopIfTrue="1">
      <formula>$AM46=3</formula>
    </cfRule>
    <cfRule type="expression" dxfId="1165" priority="351" stopIfTrue="1">
      <formula>$AM46=4</formula>
    </cfRule>
    <cfRule type="expression" dxfId="1164" priority="352" stopIfTrue="1">
      <formula>$AM46=2</formula>
    </cfRule>
    <cfRule type="expression" dxfId="1163" priority="353" stopIfTrue="1">
      <formula>$AM46=5</formula>
    </cfRule>
    <cfRule type="expression" dxfId="1162" priority="354" stopIfTrue="1">
      <formula>$AM46=1</formula>
    </cfRule>
  </conditionalFormatting>
  <conditionalFormatting sqref="W46">
    <cfRule type="cellIs" dxfId="1161" priority="347" operator="lessThan">
      <formula>$W47</formula>
    </cfRule>
  </conditionalFormatting>
  <conditionalFormatting sqref="X46:Z46">
    <cfRule type="expression" dxfId="1160" priority="340" stopIfTrue="1">
      <formula>$AN46=7</formula>
    </cfRule>
    <cfRule type="expression" dxfId="1159" priority="341" stopIfTrue="1">
      <formula>$AN46=6</formula>
    </cfRule>
    <cfRule type="expression" dxfId="1158" priority="342" stopIfTrue="1">
      <formula>$AN46=3</formula>
    </cfRule>
    <cfRule type="expression" dxfId="1157" priority="343" stopIfTrue="1">
      <formula>$AN46=4</formula>
    </cfRule>
    <cfRule type="expression" dxfId="1156" priority="344" stopIfTrue="1">
      <formula>$AN46=2</formula>
    </cfRule>
    <cfRule type="expression" dxfId="1155" priority="345" stopIfTrue="1">
      <formula>$AN46=5</formula>
    </cfRule>
    <cfRule type="expression" dxfId="1154" priority="346" stopIfTrue="1">
      <formula>$AN46=1</formula>
    </cfRule>
  </conditionalFormatting>
  <conditionalFormatting sqref="Z46">
    <cfRule type="cellIs" dxfId="1153" priority="339" operator="lessThan">
      <formula>$Z47</formula>
    </cfRule>
  </conditionalFormatting>
  <conditionalFormatting sqref="U47:W47">
    <cfRule type="expression" dxfId="1152" priority="332" stopIfTrue="1">
      <formula>$AM47=7</formula>
    </cfRule>
    <cfRule type="expression" dxfId="1151" priority="333" stopIfTrue="1">
      <formula>$AM47=6</formula>
    </cfRule>
    <cfRule type="expression" dxfId="1150" priority="334" stopIfTrue="1">
      <formula>$AM47=3</formula>
    </cfRule>
    <cfRule type="expression" dxfId="1149" priority="335" stopIfTrue="1">
      <formula>$AM47=4</formula>
    </cfRule>
    <cfRule type="expression" dxfId="1148" priority="336" stopIfTrue="1">
      <formula>$AM47=2</formula>
    </cfRule>
    <cfRule type="expression" dxfId="1147" priority="337" stopIfTrue="1">
      <formula>$AM47=5</formula>
    </cfRule>
    <cfRule type="expression" dxfId="1146" priority="338" stopIfTrue="1">
      <formula>$AM47=1</formula>
    </cfRule>
  </conditionalFormatting>
  <conditionalFormatting sqref="W47">
    <cfRule type="cellIs" dxfId="1145" priority="331" operator="lessThan">
      <formula>$W46</formula>
    </cfRule>
  </conditionalFormatting>
  <conditionalFormatting sqref="X47:Z47">
    <cfRule type="expression" dxfId="1144" priority="324" stopIfTrue="1">
      <formula>$AN47=7</formula>
    </cfRule>
    <cfRule type="expression" dxfId="1143" priority="325" stopIfTrue="1">
      <formula>$AN47=6</formula>
    </cfRule>
    <cfRule type="expression" dxfId="1142" priority="326" stopIfTrue="1">
      <formula>$AN47=3</formula>
    </cfRule>
    <cfRule type="expression" dxfId="1141" priority="327" stopIfTrue="1">
      <formula>$AN47=4</formula>
    </cfRule>
    <cfRule type="expression" dxfId="1140" priority="328" stopIfTrue="1">
      <formula>$AN47=2</formula>
    </cfRule>
    <cfRule type="expression" dxfId="1139" priority="329" stopIfTrue="1">
      <formula>$AN47=5</formula>
    </cfRule>
    <cfRule type="expression" dxfId="1138" priority="330" stopIfTrue="1">
      <formula>$AN47=1</formula>
    </cfRule>
  </conditionalFormatting>
  <conditionalFormatting sqref="Z47">
    <cfRule type="cellIs" dxfId="1137" priority="323" operator="lessThan">
      <formula>$Z46</formula>
    </cfRule>
  </conditionalFormatting>
  <conditionalFormatting sqref="AA46:AC46">
    <cfRule type="expression" dxfId="1136" priority="315" stopIfTrue="1">
      <formula>AND(OR($AD46=2,$AD47=2),$AD46+$AD47=2)</formula>
    </cfRule>
    <cfRule type="expression" dxfId="1135" priority="316" stopIfTrue="1">
      <formula>$AO46=7</formula>
    </cfRule>
    <cfRule type="expression" dxfId="1134" priority="317" stopIfTrue="1">
      <formula>$AO46=6</formula>
    </cfRule>
    <cfRule type="expression" dxfId="1133" priority="318" stopIfTrue="1">
      <formula>$AO46=3</formula>
    </cfRule>
    <cfRule type="expression" dxfId="1132" priority="319" stopIfTrue="1">
      <formula>$AO46=4</formula>
    </cfRule>
    <cfRule type="expression" dxfId="1131" priority="320" stopIfTrue="1">
      <formula>$AO46=2</formula>
    </cfRule>
    <cfRule type="expression" dxfId="1130" priority="321" stopIfTrue="1">
      <formula>$AO46=5</formula>
    </cfRule>
    <cfRule type="expression" dxfId="1129" priority="322" stopIfTrue="1">
      <formula>$AO46=1</formula>
    </cfRule>
  </conditionalFormatting>
  <conditionalFormatting sqref="AC46">
    <cfRule type="cellIs" dxfId="1128" priority="314" operator="lessThan">
      <formula>$AC47</formula>
    </cfRule>
  </conditionalFormatting>
  <conditionalFormatting sqref="AA47:AC47">
    <cfRule type="expression" dxfId="1127" priority="306" stopIfTrue="1">
      <formula>AND(OR($AD46=2,$AD47=2),$AD46+$AD47=2)</formula>
    </cfRule>
    <cfRule type="expression" dxfId="1126" priority="307" stopIfTrue="1">
      <formula>$AO47=7</formula>
    </cfRule>
    <cfRule type="expression" dxfId="1125" priority="308" stopIfTrue="1">
      <formula>$AO47=6</formula>
    </cfRule>
    <cfRule type="expression" dxfId="1124" priority="309" stopIfTrue="1">
      <formula>$AO47=3</formula>
    </cfRule>
    <cfRule type="expression" dxfId="1123" priority="310" stopIfTrue="1">
      <formula>$AO47=4</formula>
    </cfRule>
    <cfRule type="expression" dxfId="1122" priority="311" stopIfTrue="1">
      <formula>$AO47=2</formula>
    </cfRule>
    <cfRule type="expression" dxfId="1121" priority="312" stopIfTrue="1">
      <formula>$AO47=5</formula>
    </cfRule>
    <cfRule type="expression" dxfId="1120" priority="313" stopIfTrue="1">
      <formula>$AO47=1</formula>
    </cfRule>
  </conditionalFormatting>
  <conditionalFormatting sqref="AC47">
    <cfRule type="cellIs" dxfId="1119" priority="305" operator="lessThan">
      <formula>$AC46</formula>
    </cfRule>
  </conditionalFormatting>
  <conditionalFormatting sqref="U50:W50">
    <cfRule type="expression" dxfId="1118" priority="298" stopIfTrue="1">
      <formula>$AM50=7</formula>
    </cfRule>
    <cfRule type="expression" dxfId="1117" priority="299" stopIfTrue="1">
      <formula>$AM50=6</formula>
    </cfRule>
    <cfRule type="expression" dxfId="1116" priority="300" stopIfTrue="1">
      <formula>$AM50=3</formula>
    </cfRule>
    <cfRule type="expression" dxfId="1115" priority="301" stopIfTrue="1">
      <formula>$AM50=4</formula>
    </cfRule>
    <cfRule type="expression" dxfId="1114" priority="302" stopIfTrue="1">
      <formula>$AM50=2</formula>
    </cfRule>
    <cfRule type="expression" dxfId="1113" priority="303" stopIfTrue="1">
      <formula>$AM50=5</formula>
    </cfRule>
    <cfRule type="expression" dxfId="1112" priority="304" stopIfTrue="1">
      <formula>$AM50=1</formula>
    </cfRule>
  </conditionalFormatting>
  <conditionalFormatting sqref="W50">
    <cfRule type="cellIs" dxfId="1111" priority="297" operator="lessThan">
      <formula>$W51</formula>
    </cfRule>
  </conditionalFormatting>
  <conditionalFormatting sqref="X50:Z50">
    <cfRule type="expression" dxfId="1110" priority="290" stopIfTrue="1">
      <formula>$AN50=7</formula>
    </cfRule>
    <cfRule type="expression" dxfId="1109" priority="291" stopIfTrue="1">
      <formula>$AN50=6</formula>
    </cfRule>
    <cfRule type="expression" dxfId="1108" priority="292" stopIfTrue="1">
      <formula>$AN50=3</formula>
    </cfRule>
    <cfRule type="expression" dxfId="1107" priority="293" stopIfTrue="1">
      <formula>$AN50=4</formula>
    </cfRule>
    <cfRule type="expression" dxfId="1106" priority="294" stopIfTrue="1">
      <formula>$AN50=2</formula>
    </cfRule>
    <cfRule type="expression" dxfId="1105" priority="295" stopIfTrue="1">
      <formula>$AN50=5</formula>
    </cfRule>
    <cfRule type="expression" dxfId="1104" priority="296" stopIfTrue="1">
      <formula>$AN50=1</formula>
    </cfRule>
  </conditionalFormatting>
  <conditionalFormatting sqref="Z50">
    <cfRule type="cellIs" dxfId="1103" priority="289" operator="lessThan">
      <formula>$Z51</formula>
    </cfRule>
  </conditionalFormatting>
  <conditionalFormatting sqref="U51:W51">
    <cfRule type="expression" dxfId="1102" priority="282" stopIfTrue="1">
      <formula>$AM51=7</formula>
    </cfRule>
    <cfRule type="expression" dxfId="1101" priority="283" stopIfTrue="1">
      <formula>$AM51=6</formula>
    </cfRule>
    <cfRule type="expression" dxfId="1100" priority="284" stopIfTrue="1">
      <formula>$AM51=3</formula>
    </cfRule>
    <cfRule type="expression" dxfId="1099" priority="285" stopIfTrue="1">
      <formula>$AM51=4</formula>
    </cfRule>
    <cfRule type="expression" dxfId="1098" priority="286" stopIfTrue="1">
      <formula>$AM51=2</formula>
    </cfRule>
    <cfRule type="expression" dxfId="1097" priority="287" stopIfTrue="1">
      <formula>$AM51=5</formula>
    </cfRule>
    <cfRule type="expression" dxfId="1096" priority="288" stopIfTrue="1">
      <formula>$AM51=1</formula>
    </cfRule>
  </conditionalFormatting>
  <conditionalFormatting sqref="W51">
    <cfRule type="cellIs" dxfId="1095" priority="281" operator="lessThan">
      <formula>$W50</formula>
    </cfRule>
  </conditionalFormatting>
  <conditionalFormatting sqref="X51:Z51">
    <cfRule type="expression" dxfId="1094" priority="274" stopIfTrue="1">
      <formula>$AN51=7</formula>
    </cfRule>
    <cfRule type="expression" dxfId="1093" priority="275" stopIfTrue="1">
      <formula>$AN51=6</formula>
    </cfRule>
    <cfRule type="expression" dxfId="1092" priority="276" stopIfTrue="1">
      <formula>$AN51=3</formula>
    </cfRule>
    <cfRule type="expression" dxfId="1091" priority="277" stopIfTrue="1">
      <formula>$AN51=4</formula>
    </cfRule>
    <cfRule type="expression" dxfId="1090" priority="278" stopIfTrue="1">
      <formula>$AN51=2</formula>
    </cfRule>
    <cfRule type="expression" dxfId="1089" priority="279" stopIfTrue="1">
      <formula>$AN51=5</formula>
    </cfRule>
    <cfRule type="expression" dxfId="1088" priority="280" stopIfTrue="1">
      <formula>$AN51=1</formula>
    </cfRule>
  </conditionalFormatting>
  <conditionalFormatting sqref="Z51">
    <cfRule type="cellIs" dxfId="1087" priority="273" operator="lessThan">
      <formula>$Z50</formula>
    </cfRule>
  </conditionalFormatting>
  <conditionalFormatting sqref="AA50:AC50">
    <cfRule type="expression" dxfId="1086" priority="265" stopIfTrue="1">
      <formula>AND(OR($AD50=2,$AD51=2),$AD50+$AD51=2)</formula>
    </cfRule>
    <cfRule type="expression" dxfId="1085" priority="266" stopIfTrue="1">
      <formula>$AO50=7</formula>
    </cfRule>
    <cfRule type="expression" dxfId="1084" priority="267" stopIfTrue="1">
      <formula>$AO50=6</formula>
    </cfRule>
    <cfRule type="expression" dxfId="1083" priority="268" stopIfTrue="1">
      <formula>$AO50=3</formula>
    </cfRule>
    <cfRule type="expression" dxfId="1082" priority="269" stopIfTrue="1">
      <formula>$AO50=4</formula>
    </cfRule>
    <cfRule type="expression" dxfId="1081" priority="270" stopIfTrue="1">
      <formula>$AO50=2</formula>
    </cfRule>
    <cfRule type="expression" dxfId="1080" priority="271" stopIfTrue="1">
      <formula>$AO50=5</formula>
    </cfRule>
    <cfRule type="expression" dxfId="1079" priority="272" stopIfTrue="1">
      <formula>$AO50=1</formula>
    </cfRule>
  </conditionalFormatting>
  <conditionalFormatting sqref="AC50">
    <cfRule type="cellIs" dxfId="1078" priority="264" operator="lessThan">
      <formula>$AC51</formula>
    </cfRule>
  </conditionalFormatting>
  <conditionalFormatting sqref="AA51:AC51">
    <cfRule type="expression" dxfId="1077" priority="256" stopIfTrue="1">
      <formula>AND(OR($AD50=2,$AD51=2),$AD50+$AD51=2)</formula>
    </cfRule>
    <cfRule type="expression" dxfId="1076" priority="257" stopIfTrue="1">
      <formula>$AO51=7</formula>
    </cfRule>
    <cfRule type="expression" dxfId="1075" priority="258" stopIfTrue="1">
      <formula>$AO51=6</formula>
    </cfRule>
    <cfRule type="expression" dxfId="1074" priority="259" stopIfTrue="1">
      <formula>$AO51=3</formula>
    </cfRule>
    <cfRule type="expression" dxfId="1073" priority="260" stopIfTrue="1">
      <formula>$AO51=4</formula>
    </cfRule>
    <cfRule type="expression" dxfId="1072" priority="261" stopIfTrue="1">
      <formula>$AO51=2</formula>
    </cfRule>
    <cfRule type="expression" dxfId="1071" priority="262" stopIfTrue="1">
      <formula>$AO51=5</formula>
    </cfRule>
    <cfRule type="expression" dxfId="1070" priority="263" stopIfTrue="1">
      <formula>$AO51=1</formula>
    </cfRule>
  </conditionalFormatting>
  <conditionalFormatting sqref="AC51">
    <cfRule type="cellIs" dxfId="1069" priority="255" operator="lessThan">
      <formula>$AC50</formula>
    </cfRule>
  </conditionalFormatting>
  <conditionalFormatting sqref="U54:W54">
    <cfRule type="expression" dxfId="1068" priority="248" stopIfTrue="1">
      <formula>$AM54=7</formula>
    </cfRule>
    <cfRule type="expression" dxfId="1067" priority="249" stopIfTrue="1">
      <formula>$AM54=6</formula>
    </cfRule>
    <cfRule type="expression" dxfId="1066" priority="250" stopIfTrue="1">
      <formula>$AM54=3</formula>
    </cfRule>
    <cfRule type="expression" dxfId="1065" priority="251" stopIfTrue="1">
      <formula>$AM54=4</formula>
    </cfRule>
    <cfRule type="expression" dxfId="1064" priority="252" stopIfTrue="1">
      <formula>$AM54=2</formula>
    </cfRule>
    <cfRule type="expression" dxfId="1063" priority="253" stopIfTrue="1">
      <formula>$AM54=5</formula>
    </cfRule>
    <cfRule type="expression" dxfId="1062" priority="254" stopIfTrue="1">
      <formula>$AM54=1</formula>
    </cfRule>
  </conditionalFormatting>
  <conditionalFormatting sqref="W54">
    <cfRule type="cellIs" dxfId="1061" priority="247" operator="lessThan">
      <formula>$W55</formula>
    </cfRule>
  </conditionalFormatting>
  <conditionalFormatting sqref="X54:Z54">
    <cfRule type="expression" dxfId="1060" priority="240" stopIfTrue="1">
      <formula>$AN54=7</formula>
    </cfRule>
    <cfRule type="expression" dxfId="1059" priority="241" stopIfTrue="1">
      <formula>$AN54=6</formula>
    </cfRule>
    <cfRule type="expression" dxfId="1058" priority="242" stopIfTrue="1">
      <formula>$AN54=3</formula>
    </cfRule>
    <cfRule type="expression" dxfId="1057" priority="243" stopIfTrue="1">
      <formula>$AN54=4</formula>
    </cfRule>
    <cfRule type="expression" dxfId="1056" priority="244" stopIfTrue="1">
      <formula>$AN54=2</formula>
    </cfRule>
    <cfRule type="expression" dxfId="1055" priority="245" stopIfTrue="1">
      <formula>$AN54=5</formula>
    </cfRule>
    <cfRule type="expression" dxfId="1054" priority="246" stopIfTrue="1">
      <formula>$AN54=1</formula>
    </cfRule>
  </conditionalFormatting>
  <conditionalFormatting sqref="Z54">
    <cfRule type="cellIs" dxfId="1053" priority="239" operator="lessThan">
      <formula>$Z55</formula>
    </cfRule>
  </conditionalFormatting>
  <conditionalFormatting sqref="U55:W55">
    <cfRule type="expression" dxfId="1052" priority="232" stopIfTrue="1">
      <formula>$AM55=7</formula>
    </cfRule>
    <cfRule type="expression" dxfId="1051" priority="233" stopIfTrue="1">
      <formula>$AM55=6</formula>
    </cfRule>
    <cfRule type="expression" dxfId="1050" priority="234" stopIfTrue="1">
      <formula>$AM55=3</formula>
    </cfRule>
    <cfRule type="expression" dxfId="1049" priority="235" stopIfTrue="1">
      <formula>$AM55=4</formula>
    </cfRule>
    <cfRule type="expression" dxfId="1048" priority="236" stopIfTrue="1">
      <formula>$AM55=2</formula>
    </cfRule>
    <cfRule type="expression" dxfId="1047" priority="237" stopIfTrue="1">
      <formula>$AM55=5</formula>
    </cfRule>
    <cfRule type="expression" dxfId="1046" priority="238" stopIfTrue="1">
      <formula>$AM55=1</formula>
    </cfRule>
  </conditionalFormatting>
  <conditionalFormatting sqref="W55">
    <cfRule type="cellIs" dxfId="1045" priority="231" operator="lessThan">
      <formula>$W54</formula>
    </cfRule>
  </conditionalFormatting>
  <conditionalFormatting sqref="X55:Z55">
    <cfRule type="expression" dxfId="1044" priority="224" stopIfTrue="1">
      <formula>$AN55=7</formula>
    </cfRule>
    <cfRule type="expression" dxfId="1043" priority="225" stopIfTrue="1">
      <formula>$AN55=6</formula>
    </cfRule>
    <cfRule type="expression" dxfId="1042" priority="226" stopIfTrue="1">
      <formula>$AN55=3</formula>
    </cfRule>
    <cfRule type="expression" dxfId="1041" priority="227" stopIfTrue="1">
      <formula>$AN55=4</formula>
    </cfRule>
    <cfRule type="expression" dxfId="1040" priority="228" stopIfTrue="1">
      <formula>$AN55=2</formula>
    </cfRule>
    <cfRule type="expression" dxfId="1039" priority="229" stopIfTrue="1">
      <formula>$AN55=5</formula>
    </cfRule>
    <cfRule type="expression" dxfId="1038" priority="230" stopIfTrue="1">
      <formula>$AN55=1</formula>
    </cfRule>
  </conditionalFormatting>
  <conditionalFormatting sqref="Z55">
    <cfRule type="cellIs" dxfId="1037" priority="223" operator="lessThan">
      <formula>$Z54</formula>
    </cfRule>
  </conditionalFormatting>
  <conditionalFormatting sqref="AA54:AC54">
    <cfRule type="expression" dxfId="1036" priority="215" stopIfTrue="1">
      <formula>AND(OR($AD54=2,$AD55=2),$AD54+$AD55=2)</formula>
    </cfRule>
    <cfRule type="expression" dxfId="1035" priority="216" stopIfTrue="1">
      <formula>$AO54=7</formula>
    </cfRule>
    <cfRule type="expression" dxfId="1034" priority="217" stopIfTrue="1">
      <formula>$AO54=6</formula>
    </cfRule>
    <cfRule type="expression" dxfId="1033" priority="218" stopIfTrue="1">
      <formula>$AO54=3</formula>
    </cfRule>
    <cfRule type="expression" dxfId="1032" priority="219" stopIfTrue="1">
      <formula>$AO54=4</formula>
    </cfRule>
    <cfRule type="expression" dxfId="1031" priority="220" stopIfTrue="1">
      <formula>$AO54=2</formula>
    </cfRule>
    <cfRule type="expression" dxfId="1030" priority="221" stopIfTrue="1">
      <formula>$AO54=5</formula>
    </cfRule>
    <cfRule type="expression" dxfId="1029" priority="222" stopIfTrue="1">
      <formula>$AO54=1</formula>
    </cfRule>
  </conditionalFormatting>
  <conditionalFormatting sqref="AC54">
    <cfRule type="cellIs" dxfId="1028" priority="214" operator="lessThan">
      <formula>$AC55</formula>
    </cfRule>
  </conditionalFormatting>
  <conditionalFormatting sqref="AA55:AC55">
    <cfRule type="expression" dxfId="1027" priority="206" stopIfTrue="1">
      <formula>AND(OR($AD54=2,$AD55=2),$AD54+$AD55=2)</formula>
    </cfRule>
    <cfRule type="expression" dxfId="1026" priority="207" stopIfTrue="1">
      <formula>$AO55=7</formula>
    </cfRule>
    <cfRule type="expression" dxfId="1025" priority="208" stopIfTrue="1">
      <formula>$AO55=6</formula>
    </cfRule>
    <cfRule type="expression" dxfId="1024" priority="209" stopIfTrue="1">
      <formula>$AO55=3</formula>
    </cfRule>
    <cfRule type="expression" dxfId="1023" priority="210" stopIfTrue="1">
      <formula>$AO55=4</formula>
    </cfRule>
    <cfRule type="expression" dxfId="1022" priority="211" stopIfTrue="1">
      <formula>$AO55=2</formula>
    </cfRule>
    <cfRule type="expression" dxfId="1021" priority="212" stopIfTrue="1">
      <formula>$AO55=5</formula>
    </cfRule>
    <cfRule type="expression" dxfId="1020" priority="213" stopIfTrue="1">
      <formula>$AO55=1</formula>
    </cfRule>
  </conditionalFormatting>
  <conditionalFormatting sqref="AC55">
    <cfRule type="cellIs" dxfId="1019" priority="205" operator="lessThan">
      <formula>$AC54</formula>
    </cfRule>
  </conditionalFormatting>
  <conditionalFormatting sqref="U60:W60">
    <cfRule type="expression" dxfId="1018" priority="198" stopIfTrue="1">
      <formula>$AM60=7</formula>
    </cfRule>
    <cfRule type="expression" dxfId="1017" priority="199" stopIfTrue="1">
      <formula>$AM60=6</formula>
    </cfRule>
    <cfRule type="expression" dxfId="1016" priority="200" stopIfTrue="1">
      <formula>$AM60=3</formula>
    </cfRule>
    <cfRule type="expression" dxfId="1015" priority="201" stopIfTrue="1">
      <formula>$AM60=4</formula>
    </cfRule>
    <cfRule type="expression" dxfId="1014" priority="202" stopIfTrue="1">
      <formula>$AM60=2</formula>
    </cfRule>
    <cfRule type="expression" dxfId="1013" priority="203" stopIfTrue="1">
      <formula>$AM60=5</formula>
    </cfRule>
    <cfRule type="expression" dxfId="1012" priority="204" stopIfTrue="1">
      <formula>$AM60=1</formula>
    </cfRule>
  </conditionalFormatting>
  <conditionalFormatting sqref="W60">
    <cfRule type="cellIs" dxfId="1011" priority="197" operator="lessThan">
      <formula>$W61</formula>
    </cfRule>
  </conditionalFormatting>
  <conditionalFormatting sqref="X60:Z60">
    <cfRule type="expression" dxfId="1010" priority="190" stopIfTrue="1">
      <formula>$AN60=7</formula>
    </cfRule>
    <cfRule type="expression" dxfId="1009" priority="191" stopIfTrue="1">
      <formula>$AN60=6</formula>
    </cfRule>
    <cfRule type="expression" dxfId="1008" priority="192" stopIfTrue="1">
      <formula>$AN60=3</formula>
    </cfRule>
    <cfRule type="expression" dxfId="1007" priority="193" stopIfTrue="1">
      <formula>$AN60=4</formula>
    </cfRule>
    <cfRule type="expression" dxfId="1006" priority="194" stopIfTrue="1">
      <formula>$AN60=2</formula>
    </cfRule>
    <cfRule type="expression" dxfId="1005" priority="195" stopIfTrue="1">
      <formula>$AN60=5</formula>
    </cfRule>
    <cfRule type="expression" dxfId="1004" priority="196" stopIfTrue="1">
      <formula>$AN60=1</formula>
    </cfRule>
  </conditionalFormatting>
  <conditionalFormatting sqref="Z60">
    <cfRule type="cellIs" dxfId="1003" priority="189" operator="lessThan">
      <formula>$Z61</formula>
    </cfRule>
  </conditionalFormatting>
  <conditionalFormatting sqref="U61:W61">
    <cfRule type="expression" dxfId="1002" priority="182" stopIfTrue="1">
      <formula>$AM61=7</formula>
    </cfRule>
    <cfRule type="expression" dxfId="1001" priority="183" stopIfTrue="1">
      <formula>$AM61=6</formula>
    </cfRule>
    <cfRule type="expression" dxfId="1000" priority="184" stopIfTrue="1">
      <formula>$AM61=3</formula>
    </cfRule>
    <cfRule type="expression" dxfId="999" priority="185" stopIfTrue="1">
      <formula>$AM61=4</formula>
    </cfRule>
    <cfRule type="expression" dxfId="998" priority="186" stopIfTrue="1">
      <formula>$AM61=2</formula>
    </cfRule>
    <cfRule type="expression" dxfId="997" priority="187" stopIfTrue="1">
      <formula>$AM61=5</formula>
    </cfRule>
    <cfRule type="expression" dxfId="996" priority="188" stopIfTrue="1">
      <formula>$AM61=1</formula>
    </cfRule>
  </conditionalFormatting>
  <conditionalFormatting sqref="W61">
    <cfRule type="cellIs" dxfId="995" priority="181" operator="lessThan">
      <formula>$W60</formula>
    </cfRule>
  </conditionalFormatting>
  <conditionalFormatting sqref="X61:Z61">
    <cfRule type="expression" dxfId="994" priority="174" stopIfTrue="1">
      <formula>$AN61=7</formula>
    </cfRule>
    <cfRule type="expression" dxfId="993" priority="175" stopIfTrue="1">
      <formula>$AN61=6</formula>
    </cfRule>
    <cfRule type="expression" dxfId="992" priority="176" stopIfTrue="1">
      <formula>$AN61=3</formula>
    </cfRule>
    <cfRule type="expression" dxfId="991" priority="177" stopIfTrue="1">
      <formula>$AN61=4</formula>
    </cfRule>
    <cfRule type="expression" dxfId="990" priority="178" stopIfTrue="1">
      <formula>$AN61=2</formula>
    </cfRule>
    <cfRule type="expression" dxfId="989" priority="179" stopIfTrue="1">
      <formula>$AN61=5</formula>
    </cfRule>
    <cfRule type="expression" dxfId="988" priority="180" stopIfTrue="1">
      <formula>$AN61=1</formula>
    </cfRule>
  </conditionalFormatting>
  <conditionalFormatting sqref="Z61">
    <cfRule type="cellIs" dxfId="987" priority="173" operator="lessThan">
      <formula>$Z60</formula>
    </cfRule>
  </conditionalFormatting>
  <conditionalFormatting sqref="AA60:AC60">
    <cfRule type="expression" dxfId="986" priority="155" stopIfTrue="1">
      <formula>AND(OR($AD60=2,$AD61=2),$AD60+$AD61=2)</formula>
    </cfRule>
    <cfRule type="expression" dxfId="985" priority="166" stopIfTrue="1">
      <formula>$AO60=7</formula>
    </cfRule>
    <cfRule type="expression" dxfId="984" priority="167" stopIfTrue="1">
      <formula>$AO60=6</formula>
    </cfRule>
    <cfRule type="expression" dxfId="983" priority="168" stopIfTrue="1">
      <formula>$AO60=3</formula>
    </cfRule>
    <cfRule type="expression" dxfId="982" priority="169" stopIfTrue="1">
      <formula>$AO60=4</formula>
    </cfRule>
    <cfRule type="expression" dxfId="981" priority="170" stopIfTrue="1">
      <formula>$AO60=2</formula>
    </cfRule>
    <cfRule type="expression" dxfId="980" priority="171" stopIfTrue="1">
      <formula>$AO60=5</formula>
    </cfRule>
    <cfRule type="expression" dxfId="979" priority="172" stopIfTrue="1">
      <formula>$AO60=1</formula>
    </cfRule>
  </conditionalFormatting>
  <conditionalFormatting sqref="AC60">
    <cfRule type="cellIs" dxfId="978" priority="165" operator="lessThan">
      <formula>$AC61</formula>
    </cfRule>
  </conditionalFormatting>
  <conditionalFormatting sqref="AA61:AC61">
    <cfRule type="expression" dxfId="977" priority="156" stopIfTrue="1">
      <formula>AND(OR($AD60=2,$AD61=2),$AD60+$AD61=2)</formula>
    </cfRule>
    <cfRule type="expression" dxfId="976" priority="158" stopIfTrue="1">
      <formula>$AO61=7</formula>
    </cfRule>
    <cfRule type="expression" dxfId="975" priority="159" stopIfTrue="1">
      <formula>$AO61=6</formula>
    </cfRule>
    <cfRule type="expression" dxfId="974" priority="160" stopIfTrue="1">
      <formula>$AO61=3</formula>
    </cfRule>
    <cfRule type="expression" dxfId="973" priority="161" stopIfTrue="1">
      <formula>$AO61=4</formula>
    </cfRule>
    <cfRule type="expression" dxfId="972" priority="162" stopIfTrue="1">
      <formula>$AO61=2</formula>
    </cfRule>
    <cfRule type="expression" dxfId="971" priority="163" stopIfTrue="1">
      <formula>$AO61=5</formula>
    </cfRule>
    <cfRule type="expression" dxfId="970" priority="164" stopIfTrue="1">
      <formula>$AO61=1</formula>
    </cfRule>
  </conditionalFormatting>
  <conditionalFormatting sqref="AC61">
    <cfRule type="cellIs" dxfId="969" priority="157" operator="lessThan">
      <formula>$AC60</formula>
    </cfRule>
  </conditionalFormatting>
  <conditionalFormatting sqref="U64:W64">
    <cfRule type="expression" dxfId="968" priority="148" stopIfTrue="1">
      <formula>$AM64=7</formula>
    </cfRule>
    <cfRule type="expression" dxfId="967" priority="149" stopIfTrue="1">
      <formula>$AM64=6</formula>
    </cfRule>
    <cfRule type="expression" dxfId="966" priority="150" stopIfTrue="1">
      <formula>$AM64=3</formula>
    </cfRule>
    <cfRule type="expression" dxfId="965" priority="151" stopIfTrue="1">
      <formula>$AM64=4</formula>
    </cfRule>
    <cfRule type="expression" dxfId="964" priority="152" stopIfTrue="1">
      <formula>$AM64=2</formula>
    </cfRule>
    <cfRule type="expression" dxfId="963" priority="153" stopIfTrue="1">
      <formula>$AM64=5</formula>
    </cfRule>
    <cfRule type="expression" dxfId="962" priority="154" stopIfTrue="1">
      <formula>$AM64=1</formula>
    </cfRule>
  </conditionalFormatting>
  <conditionalFormatting sqref="W64">
    <cfRule type="cellIs" dxfId="961" priority="147" operator="lessThan">
      <formula>$W65</formula>
    </cfRule>
  </conditionalFormatting>
  <conditionalFormatting sqref="X64:Z64">
    <cfRule type="expression" dxfId="960" priority="140" stopIfTrue="1">
      <formula>$AN64=7</formula>
    </cfRule>
    <cfRule type="expression" dxfId="959" priority="141" stopIfTrue="1">
      <formula>$AN64=6</formula>
    </cfRule>
    <cfRule type="expression" dxfId="958" priority="142" stopIfTrue="1">
      <formula>$AN64=3</formula>
    </cfRule>
    <cfRule type="expression" dxfId="957" priority="143" stopIfTrue="1">
      <formula>$AN64=4</formula>
    </cfRule>
    <cfRule type="expression" dxfId="956" priority="144" stopIfTrue="1">
      <formula>$AN64=2</formula>
    </cfRule>
    <cfRule type="expression" dxfId="955" priority="145" stopIfTrue="1">
      <formula>$AN64=5</formula>
    </cfRule>
    <cfRule type="expression" dxfId="954" priority="146" stopIfTrue="1">
      <formula>$AN64=1</formula>
    </cfRule>
  </conditionalFormatting>
  <conditionalFormatting sqref="Z64">
    <cfRule type="cellIs" dxfId="953" priority="139" operator="lessThan">
      <formula>$Z65</formula>
    </cfRule>
  </conditionalFormatting>
  <conditionalFormatting sqref="U65:W65">
    <cfRule type="expression" dxfId="952" priority="132" stopIfTrue="1">
      <formula>$AM65=7</formula>
    </cfRule>
    <cfRule type="expression" dxfId="951" priority="133" stopIfTrue="1">
      <formula>$AM65=6</formula>
    </cfRule>
    <cfRule type="expression" dxfId="950" priority="134" stopIfTrue="1">
      <formula>$AM65=3</formula>
    </cfRule>
    <cfRule type="expression" dxfId="949" priority="135" stopIfTrue="1">
      <formula>$AM65=4</formula>
    </cfRule>
    <cfRule type="expression" dxfId="948" priority="136" stopIfTrue="1">
      <formula>$AM65=2</formula>
    </cfRule>
    <cfRule type="expression" dxfId="947" priority="137" stopIfTrue="1">
      <formula>$AM65=5</formula>
    </cfRule>
    <cfRule type="expression" dxfId="946" priority="138" stopIfTrue="1">
      <formula>$AM65=1</formula>
    </cfRule>
  </conditionalFormatting>
  <conditionalFormatting sqref="W65">
    <cfRule type="cellIs" dxfId="945" priority="131" operator="lessThan">
      <formula>$W64</formula>
    </cfRule>
  </conditionalFormatting>
  <conditionalFormatting sqref="X65:Z65">
    <cfRule type="expression" dxfId="944" priority="124" stopIfTrue="1">
      <formula>$AN65=7</formula>
    </cfRule>
    <cfRule type="expression" dxfId="943" priority="125" stopIfTrue="1">
      <formula>$AN65=6</formula>
    </cfRule>
    <cfRule type="expression" dxfId="942" priority="126" stopIfTrue="1">
      <formula>$AN65=3</formula>
    </cfRule>
    <cfRule type="expression" dxfId="941" priority="127" stopIfTrue="1">
      <formula>$AN65=4</formula>
    </cfRule>
    <cfRule type="expression" dxfId="940" priority="128" stopIfTrue="1">
      <formula>$AN65=2</formula>
    </cfRule>
    <cfRule type="expression" dxfId="939" priority="129" stopIfTrue="1">
      <formula>$AN65=5</formula>
    </cfRule>
    <cfRule type="expression" dxfId="938" priority="130" stopIfTrue="1">
      <formula>$AN65=1</formula>
    </cfRule>
  </conditionalFormatting>
  <conditionalFormatting sqref="Z65">
    <cfRule type="cellIs" dxfId="937" priority="123" operator="lessThan">
      <formula>$Z64</formula>
    </cfRule>
  </conditionalFormatting>
  <conditionalFormatting sqref="AA64:AC64">
    <cfRule type="expression" dxfId="936" priority="115" stopIfTrue="1">
      <formula>AND(OR($AD64=2,$AD65=2),$AD64+$AD65=2)</formula>
    </cfRule>
    <cfRule type="expression" dxfId="935" priority="116" stopIfTrue="1">
      <formula>$AO64=7</formula>
    </cfRule>
    <cfRule type="expression" dxfId="934" priority="117" stopIfTrue="1">
      <formula>$AO64=6</formula>
    </cfRule>
    <cfRule type="expression" dxfId="933" priority="118" stopIfTrue="1">
      <formula>$AO64=3</formula>
    </cfRule>
    <cfRule type="expression" dxfId="932" priority="119" stopIfTrue="1">
      <formula>$AO64=4</formula>
    </cfRule>
    <cfRule type="expression" dxfId="931" priority="120" stopIfTrue="1">
      <formula>$AO64=2</formula>
    </cfRule>
    <cfRule type="expression" dxfId="930" priority="121" stopIfTrue="1">
      <formula>$AO64=5</formula>
    </cfRule>
    <cfRule type="expression" dxfId="929" priority="122" stopIfTrue="1">
      <formula>$AO64=1</formula>
    </cfRule>
  </conditionalFormatting>
  <conditionalFormatting sqref="AC64">
    <cfRule type="cellIs" dxfId="928" priority="114" operator="lessThan">
      <formula>$AC65</formula>
    </cfRule>
  </conditionalFormatting>
  <conditionalFormatting sqref="AA65:AC65">
    <cfRule type="expression" dxfId="927" priority="106" stopIfTrue="1">
      <formula>AND(OR($AD64=2,$AD65=2),$AD64+$AD65=2)</formula>
    </cfRule>
    <cfRule type="expression" dxfId="926" priority="107" stopIfTrue="1">
      <formula>$AO65=7</formula>
    </cfRule>
    <cfRule type="expression" dxfId="925" priority="108" stopIfTrue="1">
      <formula>$AO65=6</formula>
    </cfRule>
    <cfRule type="expression" dxfId="924" priority="109" stopIfTrue="1">
      <formula>$AO65=3</formula>
    </cfRule>
    <cfRule type="expression" dxfId="923" priority="110" stopIfTrue="1">
      <formula>$AO65=4</formula>
    </cfRule>
    <cfRule type="expression" dxfId="922" priority="111" stopIfTrue="1">
      <formula>$AO65=2</formula>
    </cfRule>
    <cfRule type="expression" dxfId="921" priority="112" stopIfTrue="1">
      <formula>$AO65=5</formula>
    </cfRule>
    <cfRule type="expression" dxfId="920" priority="113" stopIfTrue="1">
      <formula>$AO65=1</formula>
    </cfRule>
  </conditionalFormatting>
  <conditionalFormatting sqref="AC65">
    <cfRule type="cellIs" dxfId="919" priority="105" operator="lessThan">
      <formula>$AC64</formula>
    </cfRule>
  </conditionalFormatting>
  <conditionalFormatting sqref="U73:W73">
    <cfRule type="expression" dxfId="918" priority="98" stopIfTrue="1">
      <formula>$AM73=7</formula>
    </cfRule>
    <cfRule type="expression" dxfId="917" priority="99" stopIfTrue="1">
      <formula>$AM73=6</formula>
    </cfRule>
    <cfRule type="expression" dxfId="916" priority="100" stopIfTrue="1">
      <formula>$AM73=3</formula>
    </cfRule>
    <cfRule type="expression" dxfId="915" priority="101" stopIfTrue="1">
      <formula>$AM73=4</formula>
    </cfRule>
    <cfRule type="expression" dxfId="914" priority="102" stopIfTrue="1">
      <formula>$AM73=2</formula>
    </cfRule>
    <cfRule type="expression" dxfId="913" priority="103" stopIfTrue="1">
      <formula>$AM73=5</formula>
    </cfRule>
    <cfRule type="expression" dxfId="912" priority="104" stopIfTrue="1">
      <formula>$AM73=1</formula>
    </cfRule>
  </conditionalFormatting>
  <conditionalFormatting sqref="W73">
    <cfRule type="cellIs" dxfId="911" priority="97" operator="lessThan">
      <formula>$W74</formula>
    </cfRule>
  </conditionalFormatting>
  <conditionalFormatting sqref="X73:Z73">
    <cfRule type="expression" dxfId="910" priority="90" stopIfTrue="1">
      <formula>$AN73=7</formula>
    </cfRule>
    <cfRule type="expression" dxfId="909" priority="91" stopIfTrue="1">
      <formula>$AN73=6</formula>
    </cfRule>
    <cfRule type="expression" dxfId="908" priority="92" stopIfTrue="1">
      <formula>$AN73=3</formula>
    </cfRule>
    <cfRule type="expression" dxfId="907" priority="93" stopIfTrue="1">
      <formula>$AN73=4</formula>
    </cfRule>
    <cfRule type="expression" dxfId="906" priority="94" stopIfTrue="1">
      <formula>$AN73=2</formula>
    </cfRule>
    <cfRule type="expression" dxfId="905" priority="95" stopIfTrue="1">
      <formula>$AN73=5</formula>
    </cfRule>
    <cfRule type="expression" dxfId="904" priority="96" stopIfTrue="1">
      <formula>$AN73=1</formula>
    </cfRule>
  </conditionalFormatting>
  <conditionalFormatting sqref="Z73">
    <cfRule type="cellIs" dxfId="903" priority="89" operator="lessThan">
      <formula>$Z74</formula>
    </cfRule>
  </conditionalFormatting>
  <conditionalFormatting sqref="U74:W74">
    <cfRule type="expression" dxfId="902" priority="82" stopIfTrue="1">
      <formula>$AM74=7</formula>
    </cfRule>
    <cfRule type="expression" dxfId="901" priority="83" stopIfTrue="1">
      <formula>$AM74=6</formula>
    </cfRule>
    <cfRule type="expression" dxfId="900" priority="84" stopIfTrue="1">
      <formula>$AM74=3</formula>
    </cfRule>
    <cfRule type="expression" dxfId="899" priority="85" stopIfTrue="1">
      <formula>$AM74=4</formula>
    </cfRule>
    <cfRule type="expression" dxfId="898" priority="86" stopIfTrue="1">
      <formula>$AM74=2</formula>
    </cfRule>
    <cfRule type="expression" dxfId="897" priority="87" stopIfTrue="1">
      <formula>$AM74=5</formula>
    </cfRule>
    <cfRule type="expression" dxfId="896" priority="88" stopIfTrue="1">
      <formula>$AM74=1</formula>
    </cfRule>
  </conditionalFormatting>
  <conditionalFormatting sqref="W74">
    <cfRule type="cellIs" dxfId="895" priority="81" operator="lessThan">
      <formula>$W73</formula>
    </cfRule>
  </conditionalFormatting>
  <conditionalFormatting sqref="X74:Z74">
    <cfRule type="expression" dxfId="894" priority="74" stopIfTrue="1">
      <formula>$AN74=7</formula>
    </cfRule>
    <cfRule type="expression" dxfId="893" priority="75" stopIfTrue="1">
      <formula>$AN74=6</formula>
    </cfRule>
    <cfRule type="expression" dxfId="892" priority="76" stopIfTrue="1">
      <formula>$AN74=3</formula>
    </cfRule>
    <cfRule type="expression" dxfId="891" priority="77" stopIfTrue="1">
      <formula>$AN74=4</formula>
    </cfRule>
    <cfRule type="expression" dxfId="890" priority="78" stopIfTrue="1">
      <formula>$AN74=2</formula>
    </cfRule>
    <cfRule type="expression" dxfId="889" priority="79" stopIfTrue="1">
      <formula>$AN74=5</formula>
    </cfRule>
    <cfRule type="expression" dxfId="888" priority="80" stopIfTrue="1">
      <formula>$AN74=1</formula>
    </cfRule>
  </conditionalFormatting>
  <conditionalFormatting sqref="Z74">
    <cfRule type="cellIs" dxfId="887" priority="73" operator="lessThan">
      <formula>$Z73</formula>
    </cfRule>
  </conditionalFormatting>
  <conditionalFormatting sqref="AA73:AC73">
    <cfRule type="expression" dxfId="886" priority="65" stopIfTrue="1">
      <formula>AND(OR($AD73=2,$AD74=2),$AD73+$AD74=2)</formula>
    </cfRule>
    <cfRule type="expression" dxfId="885" priority="66" stopIfTrue="1">
      <formula>$AO73=7</formula>
    </cfRule>
    <cfRule type="expression" dxfId="884" priority="67" stopIfTrue="1">
      <formula>$AO73=6</formula>
    </cfRule>
    <cfRule type="expression" dxfId="883" priority="68" stopIfTrue="1">
      <formula>$AO73=3</formula>
    </cfRule>
    <cfRule type="expression" dxfId="882" priority="69" stopIfTrue="1">
      <formula>$AO73=4</formula>
    </cfRule>
    <cfRule type="expression" dxfId="881" priority="70" stopIfTrue="1">
      <formula>$AO73=2</formula>
    </cfRule>
    <cfRule type="expression" dxfId="880" priority="71" stopIfTrue="1">
      <formula>$AO73=5</formula>
    </cfRule>
    <cfRule type="expression" dxfId="879" priority="72" stopIfTrue="1">
      <formula>$AO73=1</formula>
    </cfRule>
  </conditionalFormatting>
  <conditionalFormatting sqref="AC73">
    <cfRule type="cellIs" dxfId="878" priority="64" operator="lessThan">
      <formula>$AC74</formula>
    </cfRule>
  </conditionalFormatting>
  <conditionalFormatting sqref="AA74:AC74">
    <cfRule type="expression" dxfId="877" priority="56" stopIfTrue="1">
      <formula>AND(OR($AD73=2,$AD74=2),$AD73+$AD74=2)</formula>
    </cfRule>
    <cfRule type="expression" dxfId="876" priority="57" stopIfTrue="1">
      <formula>$AO74=7</formula>
    </cfRule>
    <cfRule type="expression" dxfId="875" priority="58" stopIfTrue="1">
      <formula>$AO74=6</formula>
    </cfRule>
    <cfRule type="expression" dxfId="874" priority="59" stopIfTrue="1">
      <formula>$AO74=3</formula>
    </cfRule>
    <cfRule type="expression" dxfId="873" priority="60" stopIfTrue="1">
      <formula>$AO74=4</formula>
    </cfRule>
    <cfRule type="expression" dxfId="872" priority="61" stopIfTrue="1">
      <formula>$AO74=2</formula>
    </cfRule>
    <cfRule type="expression" dxfId="871" priority="62" stopIfTrue="1">
      <formula>$AO74=5</formula>
    </cfRule>
    <cfRule type="expression" dxfId="870" priority="63" stopIfTrue="1">
      <formula>$AO74=1</formula>
    </cfRule>
  </conditionalFormatting>
  <conditionalFormatting sqref="AC74">
    <cfRule type="cellIs" dxfId="869" priority="55" operator="lessThan">
      <formula>$AC73</formula>
    </cfRule>
  </conditionalFormatting>
  <conditionalFormatting sqref="U78:W78">
    <cfRule type="expression" dxfId="868" priority="48" stopIfTrue="1">
      <formula>$AM78=7</formula>
    </cfRule>
    <cfRule type="expression" dxfId="867" priority="49" stopIfTrue="1">
      <formula>$AM78=6</formula>
    </cfRule>
    <cfRule type="expression" dxfId="866" priority="50" stopIfTrue="1">
      <formula>$AM78=3</formula>
    </cfRule>
    <cfRule type="expression" dxfId="865" priority="51" stopIfTrue="1">
      <formula>$AM78=4</formula>
    </cfRule>
    <cfRule type="expression" dxfId="864" priority="52" stopIfTrue="1">
      <formula>$AM78=2</formula>
    </cfRule>
    <cfRule type="expression" dxfId="863" priority="53" stopIfTrue="1">
      <formula>$AM78=5</formula>
    </cfRule>
    <cfRule type="expression" dxfId="862" priority="54" stopIfTrue="1">
      <formula>$AM78=1</formula>
    </cfRule>
  </conditionalFormatting>
  <conditionalFormatting sqref="W78">
    <cfRule type="cellIs" dxfId="861" priority="47" operator="lessThan">
      <formula>$W79</formula>
    </cfRule>
  </conditionalFormatting>
  <conditionalFormatting sqref="X78:Z78">
    <cfRule type="expression" dxfId="860" priority="40" stopIfTrue="1">
      <formula>$AN78=7</formula>
    </cfRule>
    <cfRule type="expression" dxfId="859" priority="41" stopIfTrue="1">
      <formula>$AN78=6</formula>
    </cfRule>
    <cfRule type="expression" dxfId="858" priority="42" stopIfTrue="1">
      <formula>$AN78=3</formula>
    </cfRule>
    <cfRule type="expression" dxfId="857" priority="43" stopIfTrue="1">
      <formula>$AN78=4</formula>
    </cfRule>
    <cfRule type="expression" dxfId="856" priority="44" stopIfTrue="1">
      <formula>$AN78=2</formula>
    </cfRule>
    <cfRule type="expression" dxfId="855" priority="45" stopIfTrue="1">
      <formula>$AN78=5</formula>
    </cfRule>
    <cfRule type="expression" dxfId="854" priority="46" stopIfTrue="1">
      <formula>$AN78=1</formula>
    </cfRule>
  </conditionalFormatting>
  <conditionalFormatting sqref="Z78">
    <cfRule type="cellIs" dxfId="853" priority="39" operator="lessThan">
      <formula>$Z79</formula>
    </cfRule>
  </conditionalFormatting>
  <conditionalFormatting sqref="U79:W79">
    <cfRule type="expression" dxfId="852" priority="32" stopIfTrue="1">
      <formula>$AM79=7</formula>
    </cfRule>
    <cfRule type="expression" dxfId="851" priority="33" stopIfTrue="1">
      <formula>$AM79=6</formula>
    </cfRule>
    <cfRule type="expression" dxfId="850" priority="34" stopIfTrue="1">
      <formula>$AM79=3</formula>
    </cfRule>
    <cfRule type="expression" dxfId="849" priority="35" stopIfTrue="1">
      <formula>$AM79=4</formula>
    </cfRule>
    <cfRule type="expression" dxfId="848" priority="36" stopIfTrue="1">
      <formula>$AM79=2</formula>
    </cfRule>
    <cfRule type="expression" dxfId="847" priority="37" stopIfTrue="1">
      <formula>$AM79=5</formula>
    </cfRule>
    <cfRule type="expression" dxfId="846" priority="38" stopIfTrue="1">
      <formula>$AM79=1</formula>
    </cfRule>
  </conditionalFormatting>
  <conditionalFormatting sqref="W79">
    <cfRule type="cellIs" dxfId="845" priority="31" operator="lessThan">
      <formula>$W78</formula>
    </cfRule>
  </conditionalFormatting>
  <conditionalFormatting sqref="X79:Z79">
    <cfRule type="expression" dxfId="844" priority="24" stopIfTrue="1">
      <formula>$AN79=7</formula>
    </cfRule>
    <cfRule type="expression" dxfId="843" priority="25" stopIfTrue="1">
      <formula>$AN79=6</formula>
    </cfRule>
    <cfRule type="expression" dxfId="842" priority="26" stopIfTrue="1">
      <formula>$AN79=3</formula>
    </cfRule>
    <cfRule type="expression" dxfId="841" priority="27" stopIfTrue="1">
      <formula>$AN79=4</formula>
    </cfRule>
    <cfRule type="expression" dxfId="840" priority="28" stopIfTrue="1">
      <formula>$AN79=2</formula>
    </cfRule>
    <cfRule type="expression" dxfId="839" priority="29" stopIfTrue="1">
      <formula>$AN79=5</formula>
    </cfRule>
    <cfRule type="expression" dxfId="838" priority="30" stopIfTrue="1">
      <formula>$AN79=1</formula>
    </cfRule>
  </conditionalFormatting>
  <conditionalFormatting sqref="Z79">
    <cfRule type="cellIs" dxfId="837" priority="23" operator="lessThan">
      <formula>$Z78</formula>
    </cfRule>
  </conditionalFormatting>
  <conditionalFormatting sqref="AA78:AC78">
    <cfRule type="expression" dxfId="836" priority="15" stopIfTrue="1">
      <formula>AND(OR($AD78=2,$AD79=2),$AD78+$AD79=2)</formula>
    </cfRule>
    <cfRule type="expression" dxfId="835" priority="16" stopIfTrue="1">
      <formula>$AO78=7</formula>
    </cfRule>
    <cfRule type="expression" dxfId="834" priority="17" stopIfTrue="1">
      <formula>$AO78=6</formula>
    </cfRule>
    <cfRule type="expression" dxfId="833" priority="18" stopIfTrue="1">
      <formula>$AO78=3</formula>
    </cfRule>
    <cfRule type="expression" dxfId="832" priority="19" stopIfTrue="1">
      <formula>$AO78=4</formula>
    </cfRule>
    <cfRule type="expression" dxfId="831" priority="20" stopIfTrue="1">
      <formula>$AO78=2</formula>
    </cfRule>
    <cfRule type="expression" dxfId="830" priority="21" stopIfTrue="1">
      <formula>$AO78=5</formula>
    </cfRule>
    <cfRule type="expression" dxfId="829" priority="22" stopIfTrue="1">
      <formula>$AO78=1</formula>
    </cfRule>
  </conditionalFormatting>
  <conditionalFormatting sqref="AC78">
    <cfRule type="cellIs" dxfId="828" priority="14" operator="lessThan">
      <formula>$AC79</formula>
    </cfRule>
  </conditionalFormatting>
  <conditionalFormatting sqref="AA79:AC79">
    <cfRule type="expression" dxfId="827" priority="6" stopIfTrue="1">
      <formula>AND(OR($AD78=2,$AD79=2),$AD78+$AD79=2)</formula>
    </cfRule>
    <cfRule type="expression" dxfId="826" priority="7" stopIfTrue="1">
      <formula>$AO79=7</formula>
    </cfRule>
    <cfRule type="expression" dxfId="825" priority="8" stopIfTrue="1">
      <formula>$AO79=6</formula>
    </cfRule>
    <cfRule type="expression" dxfId="824" priority="9" stopIfTrue="1">
      <formula>$AO79=3</formula>
    </cfRule>
    <cfRule type="expression" dxfId="823" priority="10" stopIfTrue="1">
      <formula>$AO79=4</formula>
    </cfRule>
    <cfRule type="expression" dxfId="822" priority="11" stopIfTrue="1">
      <formula>$AO79=2</formula>
    </cfRule>
    <cfRule type="expression" dxfId="821" priority="12" stopIfTrue="1">
      <formula>$AO79=5</formula>
    </cfRule>
    <cfRule type="expression" dxfId="820" priority="13" stopIfTrue="1">
      <formula>$AO79=1</formula>
    </cfRule>
  </conditionalFormatting>
  <conditionalFormatting sqref="AC79">
    <cfRule type="cellIs" dxfId="819" priority="5" operator="lessThan">
      <formula>$AC78</formula>
    </cfRule>
  </conditionalFormatting>
  <conditionalFormatting sqref="N11:N31">
    <cfRule type="expression" dxfId="818" priority="1" stopIfTrue="1">
      <formula>ROW()/2-INT(ROW()/2)=0</formula>
    </cfRule>
  </conditionalFormatting>
  <conditionalFormatting sqref="B11:M31">
    <cfRule type="expression" dxfId="817" priority="4" stopIfTrue="1">
      <formula>ROW()/2-INT(ROW()/2)=0</formula>
    </cfRule>
  </conditionalFormatting>
  <conditionalFormatting sqref="H11">
    <cfRule type="expression" dxfId="816" priority="3" stopIfTrue="1">
      <formula>ROW()/2-INT(ROW()/2)=0</formula>
    </cfRule>
  </conditionalFormatting>
  <conditionalFormatting sqref="K11:M11">
    <cfRule type="expression" dxfId="815" priority="2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1"/>
  <sheetViews>
    <sheetView workbookViewId="0">
      <selection activeCell="C8" sqref="C8:D8"/>
    </sheetView>
  </sheetViews>
  <sheetFormatPr defaultColWidth="11.7109375" defaultRowHeight="12.75" x14ac:dyDescent="0.2"/>
  <cols>
    <col min="1" max="1" width="4.140625" style="59" customWidth="1"/>
    <col min="2" max="2" width="12.5703125" style="59" customWidth="1"/>
    <col min="3" max="3" width="21.5703125" style="59" customWidth="1"/>
    <col min="4" max="4" width="8.42578125" style="59" customWidth="1"/>
    <col min="5" max="5" width="5.85546875" style="59" customWidth="1"/>
    <col min="6" max="6" width="6.7109375" style="59" customWidth="1"/>
    <col min="7" max="7" width="5.7109375" style="59" customWidth="1"/>
    <col min="8" max="8" width="7.140625" style="59" customWidth="1"/>
    <col min="9" max="9" width="6" style="59" bestFit="1" customWidth="1"/>
    <col min="10" max="10" width="5.7109375" style="59" customWidth="1"/>
    <col min="11" max="11" width="7.7109375" style="59" customWidth="1"/>
    <col min="12" max="13" width="6.42578125" style="59" customWidth="1"/>
    <col min="14" max="14" width="5.28515625" style="59" customWidth="1"/>
    <col min="15" max="15" width="11.7109375" style="59"/>
    <col min="16" max="16" width="5.85546875" style="59" customWidth="1"/>
    <col min="17" max="17" width="0" style="59" hidden="1" customWidth="1"/>
    <col min="18" max="18" width="17.28515625" style="59" customWidth="1"/>
    <col min="19" max="19" width="12.5703125" style="59" customWidth="1"/>
    <col min="20" max="20" width="11.7109375" style="59"/>
    <col min="21" max="21" width="6.42578125" style="59" customWidth="1"/>
    <col min="22" max="22" width="5.140625" style="59" customWidth="1"/>
    <col min="23" max="24" width="6.42578125" style="59" customWidth="1"/>
    <col min="25" max="25" width="5" style="59" customWidth="1"/>
    <col min="26" max="27" width="6.42578125" style="59" customWidth="1"/>
    <col min="28" max="28" width="5.140625" style="61" customWidth="1"/>
    <col min="29" max="29" width="6.42578125" style="59" customWidth="1"/>
    <col min="30" max="30" width="5.85546875" style="59" customWidth="1"/>
    <col min="31" max="31" width="11.7109375" style="59"/>
    <col min="32" max="32" width="7.140625" style="59" customWidth="1"/>
    <col min="33" max="33" width="11.7109375" style="59" customWidth="1"/>
    <col min="34" max="34" width="18.7109375" style="59" customWidth="1"/>
    <col min="35" max="35" width="7.7109375" style="59" customWidth="1"/>
    <col min="36" max="36" width="8.7109375" style="59" customWidth="1"/>
    <col min="37" max="38" width="11.7109375" style="59"/>
    <col min="39" max="44" width="4.140625" style="59" hidden="1" customWidth="1"/>
    <col min="45" max="16384" width="11.7109375" style="59"/>
  </cols>
  <sheetData>
    <row r="1" spans="1:44" ht="15" x14ac:dyDescent="0.25">
      <c r="A1"/>
      <c r="B1"/>
      <c r="C1"/>
      <c r="D1" s="270"/>
      <c r="E1" s="270"/>
      <c r="F1" s="270"/>
      <c r="G1" s="270"/>
      <c r="H1"/>
      <c r="I1"/>
      <c r="J1" s="270"/>
      <c r="K1"/>
      <c r="L1"/>
      <c r="M1"/>
      <c r="N1"/>
      <c r="P1" s="137" t="s">
        <v>71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  <c r="AC1" s="137"/>
      <c r="AD1" s="137"/>
      <c r="AE1" s="137"/>
      <c r="AF1" s="137"/>
      <c r="AG1" s="137"/>
      <c r="AH1" s="137"/>
      <c r="AI1" s="137"/>
    </row>
    <row r="2" spans="1:44" ht="15.75" thickBot="1" x14ac:dyDescent="0.3">
      <c r="A2"/>
      <c r="B2"/>
      <c r="C2"/>
      <c r="D2" s="270"/>
      <c r="E2" s="270"/>
      <c r="F2" s="270"/>
      <c r="G2" s="270"/>
      <c r="H2"/>
      <c r="I2"/>
      <c r="J2" s="270"/>
      <c r="K2"/>
      <c r="L2"/>
      <c r="M2"/>
      <c r="N2"/>
      <c r="P2" s="112"/>
      <c r="Q2" s="112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44" ht="15" customHeight="1" x14ac:dyDescent="0.25">
      <c r="A3"/>
      <c r="B3"/>
      <c r="C3"/>
      <c r="D3" s="270"/>
      <c r="E3" s="270"/>
      <c r="F3" s="270"/>
      <c r="G3" s="270"/>
      <c r="H3"/>
      <c r="I3"/>
      <c r="J3" s="270"/>
      <c r="K3"/>
      <c r="L3"/>
      <c r="M3"/>
      <c r="N3"/>
      <c r="P3" s="101" t="s">
        <v>87</v>
      </c>
      <c r="Q3" s="101"/>
      <c r="R3" s="101"/>
      <c r="S3" s="101"/>
      <c r="U3" s="140" t="s">
        <v>69</v>
      </c>
      <c r="V3" s="135"/>
      <c r="W3" s="134"/>
      <c r="X3" s="134"/>
      <c r="Y3" s="134">
        <v>1</v>
      </c>
      <c r="Z3" s="134">
        <v>2</v>
      </c>
      <c r="AA3" s="134"/>
      <c r="AB3" s="133"/>
      <c r="AF3" s="101" t="s">
        <v>70</v>
      </c>
      <c r="AG3" s="101"/>
      <c r="AH3" s="101"/>
      <c r="AI3" s="101"/>
      <c r="AM3" s="132">
        <v>4</v>
      </c>
      <c r="AN3" s="60"/>
      <c r="AO3" s="60"/>
      <c r="AP3" s="60"/>
      <c r="AQ3" s="60"/>
      <c r="AR3" s="60"/>
    </row>
    <row r="4" spans="1:44" ht="16.5" thickBot="1" x14ac:dyDescent="0.3">
      <c r="A4"/>
      <c r="B4"/>
      <c r="C4"/>
      <c r="D4" s="270"/>
      <c r="E4" s="270"/>
      <c r="F4" s="270"/>
      <c r="G4" s="270"/>
      <c r="H4"/>
      <c r="I4"/>
      <c r="J4" s="270"/>
      <c r="K4"/>
      <c r="L4"/>
      <c r="M4"/>
      <c r="N4"/>
      <c r="P4" s="101"/>
      <c r="Q4" s="101"/>
      <c r="R4" s="101"/>
      <c r="S4" s="101"/>
      <c r="U4" s="131" t="s">
        <v>68</v>
      </c>
      <c r="V4" s="141">
        <v>1</v>
      </c>
      <c r="W4" s="130">
        <v>2</v>
      </c>
      <c r="X4" s="129">
        <v>3</v>
      </c>
      <c r="Y4" s="128">
        <v>4</v>
      </c>
      <c r="Z4" s="127">
        <v>5</v>
      </c>
      <c r="AA4" s="126">
        <v>6</v>
      </c>
      <c r="AB4" s="125">
        <v>7</v>
      </c>
      <c r="AM4" s="124">
        <v>5</v>
      </c>
      <c r="AN4" s="60"/>
      <c r="AO4" s="60"/>
      <c r="AP4" s="60"/>
      <c r="AQ4" s="60"/>
      <c r="AR4" s="60"/>
    </row>
    <row r="5" spans="1:44" ht="15.75" x14ac:dyDescent="0.25">
      <c r="A5"/>
      <c r="B5"/>
      <c r="C5"/>
      <c r="D5" s="270"/>
      <c r="E5" s="270"/>
      <c r="F5" s="270"/>
      <c r="G5" s="270"/>
      <c r="H5"/>
      <c r="I5"/>
      <c r="J5" s="270"/>
      <c r="K5"/>
      <c r="L5"/>
      <c r="M5"/>
      <c r="N5"/>
      <c r="P5" s="101"/>
      <c r="Q5" s="101"/>
      <c r="R5" s="101"/>
      <c r="S5" s="101"/>
      <c r="V5" s="62"/>
      <c r="W5" s="60"/>
      <c r="AM5" s="60"/>
      <c r="AN5" s="60"/>
      <c r="AO5" s="60"/>
      <c r="AP5" s="60"/>
      <c r="AQ5" s="60"/>
      <c r="AR5" s="60"/>
    </row>
    <row r="6" spans="1:44" ht="16.5" thickBot="1" x14ac:dyDescent="0.3">
      <c r="A6"/>
      <c r="B6" s="36" t="s">
        <v>26</v>
      </c>
      <c r="C6" s="324" t="s">
        <v>27</v>
      </c>
      <c r="D6" s="324"/>
      <c r="E6" s="324"/>
      <c r="F6" s="324"/>
      <c r="G6" s="324"/>
      <c r="H6" s="324"/>
      <c r="I6" s="37"/>
      <c r="J6" s="37"/>
      <c r="K6" s="37"/>
      <c r="L6"/>
      <c r="M6"/>
      <c r="N6"/>
      <c r="P6" s="142"/>
      <c r="Q6" s="142"/>
      <c r="R6" s="142"/>
      <c r="S6" s="142"/>
      <c r="V6" s="123"/>
      <c r="W6" s="60"/>
      <c r="Y6" s="123"/>
      <c r="AB6" s="123"/>
      <c r="AM6" s="60"/>
      <c r="AN6" s="60"/>
      <c r="AO6" s="60"/>
      <c r="AP6" s="60"/>
      <c r="AQ6" s="60"/>
      <c r="AR6" s="60"/>
    </row>
    <row r="7" spans="1:44" ht="15.75" thickBot="1" x14ac:dyDescent="0.3">
      <c r="A7"/>
      <c r="B7" s="36" t="s">
        <v>28</v>
      </c>
      <c r="C7" s="38">
        <v>41480</v>
      </c>
      <c r="D7" s="270"/>
      <c r="E7" s="270"/>
      <c r="F7" s="270"/>
      <c r="G7"/>
      <c r="H7"/>
      <c r="I7" s="270"/>
      <c r="J7"/>
      <c r="K7"/>
      <c r="L7"/>
      <c r="M7"/>
      <c r="N7"/>
      <c r="P7" s="69" t="s">
        <v>88</v>
      </c>
      <c r="Q7" s="69"/>
      <c r="R7" s="62"/>
      <c r="S7" s="60"/>
      <c r="U7" s="95" t="s">
        <v>32</v>
      </c>
      <c r="V7" s="93" t="s">
        <v>10</v>
      </c>
      <c r="W7" s="93" t="s">
        <v>45</v>
      </c>
      <c r="X7" s="94" t="s">
        <v>34</v>
      </c>
      <c r="Y7" s="93" t="s">
        <v>10</v>
      </c>
      <c r="Z7" s="93" t="s">
        <v>44</v>
      </c>
      <c r="AA7" s="94" t="s">
        <v>43</v>
      </c>
      <c r="AB7" s="93" t="s">
        <v>10</v>
      </c>
      <c r="AC7" s="122" t="s">
        <v>42</v>
      </c>
      <c r="AD7" s="91" t="s">
        <v>41</v>
      </c>
      <c r="AM7" s="83">
        <v>0</v>
      </c>
      <c r="AN7" s="72">
        <v>0</v>
      </c>
      <c r="AO7" s="82">
        <v>0</v>
      </c>
      <c r="AP7" s="60"/>
      <c r="AQ7" s="60"/>
      <c r="AR7" s="60"/>
    </row>
    <row r="8" spans="1:44" ht="15" x14ac:dyDescent="0.25">
      <c r="A8"/>
      <c r="B8" s="8" t="s">
        <v>29</v>
      </c>
      <c r="C8" s="325" t="s">
        <v>193</v>
      </c>
      <c r="D8" s="325"/>
      <c r="E8" s="270"/>
      <c r="F8" s="270"/>
      <c r="G8"/>
      <c r="H8"/>
      <c r="I8" s="270"/>
      <c r="J8"/>
      <c r="K8"/>
      <c r="L8"/>
      <c r="M8"/>
      <c r="N8"/>
      <c r="P8" s="117">
        <v>1</v>
      </c>
      <c r="Q8" s="105">
        <v>11511102195</v>
      </c>
      <c r="R8" s="105" t="s">
        <v>145</v>
      </c>
      <c r="S8" s="116" t="s">
        <v>40</v>
      </c>
      <c r="T8" s="79"/>
      <c r="U8" s="78">
        <v>5.7160000000000002</v>
      </c>
      <c r="V8" s="63">
        <v>1</v>
      </c>
      <c r="W8" s="78">
        <v>5.9160000000000004</v>
      </c>
      <c r="X8" s="78">
        <v>5.5990000000000002</v>
      </c>
      <c r="Y8" s="63"/>
      <c r="Z8" s="78">
        <v>5.5990000000000002</v>
      </c>
      <c r="AA8" s="78"/>
      <c r="AB8" s="63"/>
      <c r="AC8" s="78">
        <v>0</v>
      </c>
      <c r="AD8" s="84">
        <v>2</v>
      </c>
      <c r="AH8" s="62"/>
      <c r="AI8" s="60"/>
      <c r="AM8" s="83">
        <v>4</v>
      </c>
      <c r="AN8" s="72">
        <v>5</v>
      </c>
      <c r="AO8" s="82">
        <v>4</v>
      </c>
      <c r="AP8" s="72">
        <v>1</v>
      </c>
      <c r="AQ8" s="72">
        <v>1</v>
      </c>
      <c r="AR8" s="82">
        <v>0</v>
      </c>
    </row>
    <row r="9" spans="1:44" ht="15.75" thickBot="1" x14ac:dyDescent="0.3">
      <c r="A9"/>
      <c r="B9" s="8" t="s">
        <v>205</v>
      </c>
      <c r="C9" s="270"/>
      <c r="D9" s="270"/>
      <c r="E9" s="270"/>
      <c r="F9" s="270"/>
      <c r="G9"/>
      <c r="H9"/>
      <c r="I9" s="270"/>
      <c r="J9"/>
      <c r="K9"/>
      <c r="L9"/>
      <c r="M9"/>
      <c r="N9"/>
      <c r="P9" s="115">
        <v>16</v>
      </c>
      <c r="Q9" s="114">
        <v>10181303697</v>
      </c>
      <c r="R9" s="114" t="s">
        <v>72</v>
      </c>
      <c r="S9" s="113" t="s">
        <v>73</v>
      </c>
      <c r="T9" s="79"/>
      <c r="U9" s="78">
        <v>5.5380000000000003</v>
      </c>
      <c r="V9" s="63">
        <v>4</v>
      </c>
      <c r="W9" s="78">
        <v>6.3380000000000001</v>
      </c>
      <c r="X9" s="78">
        <v>100</v>
      </c>
      <c r="Y9" s="63"/>
      <c r="Z9" s="78">
        <v>100</v>
      </c>
      <c r="AA9" s="78"/>
      <c r="AB9" s="63"/>
      <c r="AC9" s="78">
        <v>0</v>
      </c>
      <c r="AD9" s="77">
        <v>0</v>
      </c>
      <c r="AF9" s="69" t="s">
        <v>67</v>
      </c>
      <c r="AG9" s="69"/>
      <c r="AH9" s="62"/>
      <c r="AI9" s="60"/>
      <c r="AM9" s="76">
        <v>5</v>
      </c>
      <c r="AN9" s="75">
        <v>4</v>
      </c>
      <c r="AO9" s="74">
        <v>5</v>
      </c>
      <c r="AP9" s="75">
        <v>0</v>
      </c>
      <c r="AQ9" s="75">
        <v>0</v>
      </c>
      <c r="AR9" s="74">
        <v>0</v>
      </c>
    </row>
    <row r="10" spans="1:44" ht="15.75" thickBot="1" x14ac:dyDescent="0.3">
      <c r="A10"/>
      <c r="B10" s="39" t="s">
        <v>30</v>
      </c>
      <c r="C10" s="39" t="s">
        <v>8</v>
      </c>
      <c r="D10" s="40" t="s">
        <v>31</v>
      </c>
      <c r="E10" s="41" t="s">
        <v>104</v>
      </c>
      <c r="F10" s="42" t="s">
        <v>32</v>
      </c>
      <c r="G10" s="40" t="s">
        <v>10</v>
      </c>
      <c r="H10" s="41" t="s">
        <v>33</v>
      </c>
      <c r="I10" s="40" t="s">
        <v>34</v>
      </c>
      <c r="J10" s="40" t="s">
        <v>10</v>
      </c>
      <c r="K10" s="40" t="s">
        <v>35</v>
      </c>
      <c r="L10" s="41" t="s">
        <v>36</v>
      </c>
      <c r="M10" s="42" t="s">
        <v>37</v>
      </c>
      <c r="N10" s="43" t="s">
        <v>38</v>
      </c>
      <c r="R10" s="62"/>
      <c r="S10" s="60"/>
      <c r="U10" s="119"/>
      <c r="V10" s="120"/>
      <c r="W10" s="121"/>
      <c r="X10" s="119"/>
      <c r="Y10" s="120"/>
      <c r="Z10" s="119"/>
      <c r="AA10" s="119"/>
      <c r="AB10" s="120"/>
      <c r="AC10" s="119"/>
      <c r="AF10" s="117" t="s">
        <v>66</v>
      </c>
      <c r="AG10" s="105">
        <v>11511102195</v>
      </c>
      <c r="AH10" s="105" t="s">
        <v>145</v>
      </c>
      <c r="AI10" s="116" t="s">
        <v>40</v>
      </c>
      <c r="AM10" s="60"/>
      <c r="AN10" s="60"/>
      <c r="AO10" s="60"/>
      <c r="AP10" s="60"/>
      <c r="AQ10" s="60"/>
      <c r="AR10" s="60"/>
    </row>
    <row r="11" spans="1:44" ht="15.75" thickBot="1" x14ac:dyDescent="0.3">
      <c r="A11" s="44">
        <v>1</v>
      </c>
      <c r="B11" s="56">
        <v>11511102195</v>
      </c>
      <c r="C11" s="45" t="s">
        <v>145</v>
      </c>
      <c r="D11" s="51" t="s">
        <v>40</v>
      </c>
      <c r="E11" s="47">
        <v>13</v>
      </c>
      <c r="F11" s="48">
        <v>4.609</v>
      </c>
      <c r="G11" s="51">
        <v>1</v>
      </c>
      <c r="H11" s="49">
        <v>4.8090000000000002</v>
      </c>
      <c r="I11" s="156">
        <v>4.4779999999999998</v>
      </c>
      <c r="J11" s="51"/>
      <c r="K11" s="52">
        <v>4.4779999999999998</v>
      </c>
      <c r="L11" s="53">
        <v>4.4779999999999998</v>
      </c>
      <c r="M11" s="54">
        <v>4.8090000000000002</v>
      </c>
      <c r="N11" s="55">
        <v>1</v>
      </c>
      <c r="P11" s="69" t="s">
        <v>89</v>
      </c>
      <c r="Q11" s="69"/>
      <c r="R11" s="62"/>
      <c r="S11" s="60"/>
      <c r="U11" s="95" t="s">
        <v>32</v>
      </c>
      <c r="V11" s="93" t="s">
        <v>10</v>
      </c>
      <c r="W11" s="94" t="s">
        <v>45</v>
      </c>
      <c r="X11" s="94" t="s">
        <v>34</v>
      </c>
      <c r="Y11" s="93" t="s">
        <v>10</v>
      </c>
      <c r="Z11" s="94" t="s">
        <v>44</v>
      </c>
      <c r="AA11" s="94" t="s">
        <v>43</v>
      </c>
      <c r="AB11" s="93" t="s">
        <v>10</v>
      </c>
      <c r="AC11" s="92" t="s">
        <v>42</v>
      </c>
      <c r="AD11" s="91" t="s">
        <v>41</v>
      </c>
      <c r="AF11" s="115" t="s">
        <v>65</v>
      </c>
      <c r="AG11" s="114">
        <v>10911000230</v>
      </c>
      <c r="AH11" s="114" t="s">
        <v>138</v>
      </c>
      <c r="AI11" s="113" t="s">
        <v>107</v>
      </c>
      <c r="AM11" s="83">
        <v>0</v>
      </c>
      <c r="AN11" s="72">
        <v>0</v>
      </c>
      <c r="AO11" s="82">
        <v>0</v>
      </c>
      <c r="AP11" s="60"/>
      <c r="AQ11" s="60"/>
      <c r="AR11" s="60"/>
    </row>
    <row r="12" spans="1:44" ht="15" x14ac:dyDescent="0.25">
      <c r="A12" s="44">
        <v>2</v>
      </c>
      <c r="B12" s="56">
        <v>11461000679</v>
      </c>
      <c r="C12" s="45" t="s">
        <v>148</v>
      </c>
      <c r="D12" s="51" t="s">
        <v>111</v>
      </c>
      <c r="E12" s="47">
        <v>15</v>
      </c>
      <c r="F12" s="48">
        <v>4.5750000000000002</v>
      </c>
      <c r="G12" s="51"/>
      <c r="H12" s="49">
        <v>4.5750000000000002</v>
      </c>
      <c r="I12" s="50">
        <v>4.5019999999999998</v>
      </c>
      <c r="J12" s="51"/>
      <c r="K12" s="52">
        <v>4.5019999999999998</v>
      </c>
      <c r="L12" s="45">
        <v>4.5019999999999998</v>
      </c>
      <c r="M12" s="54">
        <v>4.5750000000000002</v>
      </c>
      <c r="N12" s="57">
        <v>2</v>
      </c>
      <c r="P12" s="117">
        <v>8</v>
      </c>
      <c r="Q12" s="105">
        <v>10911000283</v>
      </c>
      <c r="R12" s="105" t="s">
        <v>144</v>
      </c>
      <c r="S12" s="116" t="s">
        <v>107</v>
      </c>
      <c r="T12" s="79"/>
      <c r="U12" s="78">
        <v>5.4020000000000001</v>
      </c>
      <c r="V12" s="63"/>
      <c r="W12" s="78">
        <v>5.4020000000000001</v>
      </c>
      <c r="X12" s="78">
        <v>5.43</v>
      </c>
      <c r="Y12" s="63">
        <v>1</v>
      </c>
      <c r="Z12" s="78">
        <v>5.63</v>
      </c>
      <c r="AA12" s="78"/>
      <c r="AB12" s="63"/>
      <c r="AC12" s="78">
        <v>0</v>
      </c>
      <c r="AD12" s="84">
        <v>0</v>
      </c>
      <c r="AM12" s="83">
        <v>4</v>
      </c>
      <c r="AN12" s="72">
        <v>5</v>
      </c>
      <c r="AO12" s="82">
        <v>4</v>
      </c>
      <c r="AP12" s="72">
        <v>0</v>
      </c>
      <c r="AQ12" s="72">
        <v>0</v>
      </c>
      <c r="AR12" s="82">
        <v>0</v>
      </c>
    </row>
    <row r="13" spans="1:44" ht="15.75" thickBot="1" x14ac:dyDescent="0.3">
      <c r="A13" s="44">
        <v>3</v>
      </c>
      <c r="B13" s="56">
        <v>10671000150</v>
      </c>
      <c r="C13" s="45" t="s">
        <v>147</v>
      </c>
      <c r="D13" s="51" t="s">
        <v>39</v>
      </c>
      <c r="E13" s="47">
        <v>4</v>
      </c>
      <c r="F13" s="48">
        <v>100</v>
      </c>
      <c r="G13" s="51"/>
      <c r="H13" s="49">
        <v>100</v>
      </c>
      <c r="I13" s="50">
        <v>4.5019999999999998</v>
      </c>
      <c r="J13" s="51"/>
      <c r="K13" s="52">
        <v>4.5019999999999998</v>
      </c>
      <c r="L13" s="45">
        <v>4.5019999999999998</v>
      </c>
      <c r="M13" s="54">
        <v>100</v>
      </c>
      <c r="N13" s="57">
        <v>2</v>
      </c>
      <c r="P13" s="115">
        <v>9</v>
      </c>
      <c r="Q13" s="114">
        <v>10911000230</v>
      </c>
      <c r="R13" s="114" t="s">
        <v>138</v>
      </c>
      <c r="S13" s="113" t="s">
        <v>107</v>
      </c>
      <c r="T13" s="79"/>
      <c r="U13" s="78">
        <v>5.319</v>
      </c>
      <c r="V13" s="63"/>
      <c r="W13" s="78">
        <v>5.319</v>
      </c>
      <c r="X13" s="78">
        <v>5.3239999999999998</v>
      </c>
      <c r="Y13" s="63"/>
      <c r="Z13" s="78">
        <v>5.3239999999999998</v>
      </c>
      <c r="AA13" s="78"/>
      <c r="AB13" s="63"/>
      <c r="AC13" s="78">
        <v>0</v>
      </c>
      <c r="AD13" s="77">
        <v>2</v>
      </c>
      <c r="AH13" s="62"/>
      <c r="AI13" s="60"/>
      <c r="AM13" s="76">
        <v>5</v>
      </c>
      <c r="AN13" s="75">
        <v>4</v>
      </c>
      <c r="AO13" s="74">
        <v>5</v>
      </c>
      <c r="AP13" s="75">
        <v>1</v>
      </c>
      <c r="AQ13" s="75">
        <v>1</v>
      </c>
      <c r="AR13" s="74">
        <v>0</v>
      </c>
    </row>
    <row r="14" spans="1:44" ht="15.75" thickBot="1" x14ac:dyDescent="0.3">
      <c r="A14" s="44">
        <v>4</v>
      </c>
      <c r="B14" s="56">
        <v>11511000725</v>
      </c>
      <c r="C14" s="45" t="s">
        <v>142</v>
      </c>
      <c r="D14" s="46" t="s">
        <v>40</v>
      </c>
      <c r="E14" s="47">
        <v>7</v>
      </c>
      <c r="F14" s="48">
        <v>4.5739999999999998</v>
      </c>
      <c r="G14" s="46"/>
      <c r="H14" s="49">
        <v>4.5739999999999998</v>
      </c>
      <c r="I14" s="50">
        <v>4.5609999999999999</v>
      </c>
      <c r="J14" s="46"/>
      <c r="K14" s="52">
        <v>4.5609999999999999</v>
      </c>
      <c r="L14" s="45">
        <v>4.5609999999999999</v>
      </c>
      <c r="M14" s="54">
        <v>4.5739999999999998</v>
      </c>
      <c r="N14" s="57">
        <v>4</v>
      </c>
      <c r="P14" s="78"/>
      <c r="Q14" s="78"/>
      <c r="R14" s="62"/>
      <c r="S14" s="63"/>
      <c r="U14" s="119"/>
      <c r="V14" s="120"/>
      <c r="W14" s="121"/>
      <c r="X14" s="119"/>
      <c r="Y14" s="120"/>
      <c r="Z14" s="119"/>
      <c r="AA14" s="119"/>
      <c r="AB14" s="120"/>
      <c r="AC14" s="119"/>
      <c r="AH14" s="62"/>
      <c r="AI14" s="60"/>
      <c r="AM14" s="60"/>
      <c r="AN14" s="60"/>
      <c r="AO14" s="60"/>
      <c r="AP14" s="60"/>
      <c r="AQ14" s="60"/>
      <c r="AR14" s="60"/>
    </row>
    <row r="15" spans="1:44" ht="15.75" thickBot="1" x14ac:dyDescent="0.3">
      <c r="A15" s="44">
        <v>5</v>
      </c>
      <c r="B15" s="56">
        <v>11511000652</v>
      </c>
      <c r="C15" s="45" t="s">
        <v>194</v>
      </c>
      <c r="D15" s="51" t="s">
        <v>40</v>
      </c>
      <c r="E15" s="47">
        <v>8</v>
      </c>
      <c r="F15" s="48">
        <v>100</v>
      </c>
      <c r="G15" s="51"/>
      <c r="H15" s="49">
        <v>100</v>
      </c>
      <c r="I15" s="50">
        <v>4.6500000000000004</v>
      </c>
      <c r="J15" s="51"/>
      <c r="K15" s="52">
        <v>4.6500000000000004</v>
      </c>
      <c r="L15" s="45">
        <v>4.6500000000000004</v>
      </c>
      <c r="M15" s="54">
        <v>100</v>
      </c>
      <c r="N15" s="57">
        <v>5</v>
      </c>
      <c r="P15" s="69" t="s">
        <v>90</v>
      </c>
      <c r="Q15" s="69"/>
      <c r="R15" s="62"/>
      <c r="S15" s="60"/>
      <c r="U15" s="95" t="s">
        <v>32</v>
      </c>
      <c r="V15" s="93" t="s">
        <v>10</v>
      </c>
      <c r="W15" s="94" t="s">
        <v>45</v>
      </c>
      <c r="X15" s="94" t="s">
        <v>34</v>
      </c>
      <c r="Y15" s="93" t="s">
        <v>10</v>
      </c>
      <c r="Z15" s="94" t="s">
        <v>44</v>
      </c>
      <c r="AA15" s="94" t="s">
        <v>43</v>
      </c>
      <c r="AB15" s="93" t="s">
        <v>10</v>
      </c>
      <c r="AC15" s="92" t="s">
        <v>42</v>
      </c>
      <c r="AD15" s="91" t="s">
        <v>41</v>
      </c>
      <c r="AH15" s="62"/>
      <c r="AI15" s="60"/>
      <c r="AM15" s="83">
        <v>0</v>
      </c>
      <c r="AN15" s="72">
        <v>0</v>
      </c>
      <c r="AO15" s="82">
        <v>0</v>
      </c>
      <c r="AP15" s="60"/>
      <c r="AQ15" s="60"/>
      <c r="AR15" s="60"/>
    </row>
    <row r="16" spans="1:44" ht="15" x14ac:dyDescent="0.25">
      <c r="A16" s="44">
        <v>6</v>
      </c>
      <c r="B16" s="56">
        <v>10671000417</v>
      </c>
      <c r="C16" s="45" t="s">
        <v>149</v>
      </c>
      <c r="D16" s="46" t="s">
        <v>39</v>
      </c>
      <c r="E16" s="47">
        <v>9</v>
      </c>
      <c r="F16" s="48">
        <v>4.6520000000000001</v>
      </c>
      <c r="G16" s="46"/>
      <c r="H16" s="49">
        <v>4.6520000000000001</v>
      </c>
      <c r="I16" s="50">
        <v>4.6550000000000002</v>
      </c>
      <c r="J16" s="46">
        <v>1</v>
      </c>
      <c r="K16" s="52">
        <v>4.8550000000000004</v>
      </c>
      <c r="L16" s="45">
        <v>4.6520000000000001</v>
      </c>
      <c r="M16" s="54">
        <v>4.8550000000000004</v>
      </c>
      <c r="N16" s="57">
        <v>6</v>
      </c>
      <c r="P16" s="117">
        <v>5</v>
      </c>
      <c r="Q16" s="105">
        <v>11511000652</v>
      </c>
      <c r="R16" s="105" t="s">
        <v>194</v>
      </c>
      <c r="S16" s="116" t="s">
        <v>40</v>
      </c>
      <c r="T16" s="79"/>
      <c r="U16" s="78">
        <v>5.3739999999999997</v>
      </c>
      <c r="V16" s="63"/>
      <c r="W16" s="78">
        <v>5.3739999999999997</v>
      </c>
      <c r="X16" s="78">
        <v>5.2949999999999999</v>
      </c>
      <c r="Y16" s="63"/>
      <c r="Z16" s="78">
        <v>5.2949999999999999</v>
      </c>
      <c r="AA16" s="78"/>
      <c r="AB16" s="63"/>
      <c r="AC16" s="78">
        <v>0</v>
      </c>
      <c r="AD16" s="84">
        <v>0</v>
      </c>
      <c r="AH16" s="62"/>
      <c r="AI16" s="60"/>
      <c r="AM16" s="83">
        <v>4</v>
      </c>
      <c r="AN16" s="72">
        <v>5</v>
      </c>
      <c r="AO16" s="82">
        <v>4</v>
      </c>
      <c r="AP16" s="72">
        <v>0</v>
      </c>
      <c r="AQ16" s="72">
        <v>0</v>
      </c>
      <c r="AR16" s="82">
        <v>0</v>
      </c>
    </row>
    <row r="17" spans="1:44" ht="15.75" thickBot="1" x14ac:dyDescent="0.3">
      <c r="A17" s="44">
        <v>7</v>
      </c>
      <c r="B17" s="56">
        <v>11511202518</v>
      </c>
      <c r="C17" s="56" t="s">
        <v>195</v>
      </c>
      <c r="D17" s="51" t="s">
        <v>40</v>
      </c>
      <c r="E17" s="47">
        <v>18</v>
      </c>
      <c r="F17" s="48">
        <v>100</v>
      </c>
      <c r="G17" s="51"/>
      <c r="H17" s="49">
        <v>100</v>
      </c>
      <c r="I17" s="50">
        <v>4.7080000000000002</v>
      </c>
      <c r="J17" s="51"/>
      <c r="K17" s="52">
        <v>4.7080000000000002</v>
      </c>
      <c r="L17" s="45">
        <v>4.7080000000000002</v>
      </c>
      <c r="M17" s="54">
        <v>100</v>
      </c>
      <c r="N17" s="57">
        <v>7</v>
      </c>
      <c r="P17" s="115">
        <v>12</v>
      </c>
      <c r="Q17" s="114">
        <v>10911000504</v>
      </c>
      <c r="R17" s="114" t="s">
        <v>197</v>
      </c>
      <c r="S17" s="113" t="s">
        <v>107</v>
      </c>
      <c r="T17" s="79"/>
      <c r="U17" s="78">
        <v>5.109</v>
      </c>
      <c r="V17" s="63"/>
      <c r="W17" s="78">
        <v>5.109</v>
      </c>
      <c r="X17" s="78">
        <v>5.024</v>
      </c>
      <c r="Y17" s="63"/>
      <c r="Z17" s="78">
        <v>5.024</v>
      </c>
      <c r="AA17" s="78"/>
      <c r="AB17" s="63"/>
      <c r="AC17" s="78">
        <v>0</v>
      </c>
      <c r="AD17" s="77">
        <v>2</v>
      </c>
      <c r="AF17" s="69" t="s">
        <v>63</v>
      </c>
      <c r="AG17" s="69"/>
      <c r="AH17" s="62"/>
      <c r="AI17" s="60"/>
      <c r="AM17" s="76">
        <v>5</v>
      </c>
      <c r="AN17" s="75">
        <v>4</v>
      </c>
      <c r="AO17" s="74">
        <v>5</v>
      </c>
      <c r="AP17" s="75">
        <v>1</v>
      </c>
      <c r="AQ17" s="75">
        <v>1</v>
      </c>
      <c r="AR17" s="74">
        <v>0</v>
      </c>
    </row>
    <row r="18" spans="1:44" ht="15.75" thickBot="1" x14ac:dyDescent="0.3">
      <c r="A18" s="44">
        <v>8</v>
      </c>
      <c r="B18" s="56">
        <v>10911000283</v>
      </c>
      <c r="C18" s="45" t="s">
        <v>144</v>
      </c>
      <c r="D18" s="46" t="s">
        <v>107</v>
      </c>
      <c r="E18" s="47">
        <v>14</v>
      </c>
      <c r="F18" s="48">
        <v>4.7619999999999996</v>
      </c>
      <c r="G18" s="46"/>
      <c r="H18" s="49">
        <v>4.7619999999999996</v>
      </c>
      <c r="I18" s="50">
        <v>4.7169999999999996</v>
      </c>
      <c r="J18" s="46"/>
      <c r="K18" s="52">
        <v>4.7169999999999996</v>
      </c>
      <c r="L18" s="45">
        <v>4.7169999999999996</v>
      </c>
      <c r="M18" s="54">
        <v>4.7619999999999996</v>
      </c>
      <c r="N18" s="57">
        <v>8</v>
      </c>
      <c r="R18" s="62"/>
      <c r="S18" s="60"/>
      <c r="U18" s="119"/>
      <c r="V18" s="120"/>
      <c r="W18" s="121"/>
      <c r="X18" s="119"/>
      <c r="Y18" s="120"/>
      <c r="Z18" s="119"/>
      <c r="AA18" s="119"/>
      <c r="AB18" s="120"/>
      <c r="AC18" s="119"/>
      <c r="AF18" s="117" t="s">
        <v>62</v>
      </c>
      <c r="AG18" s="105">
        <v>10911000504</v>
      </c>
      <c r="AH18" s="105" t="s">
        <v>197</v>
      </c>
      <c r="AI18" s="116" t="s">
        <v>107</v>
      </c>
      <c r="AM18" s="60"/>
      <c r="AN18" s="60"/>
      <c r="AO18" s="60"/>
      <c r="AP18" s="60"/>
      <c r="AQ18" s="60"/>
      <c r="AR18" s="60"/>
    </row>
    <row r="19" spans="1:44" ht="15.75" thickBot="1" x14ac:dyDescent="0.3">
      <c r="A19" s="58">
        <v>9</v>
      </c>
      <c r="B19" s="56">
        <v>10911000230</v>
      </c>
      <c r="C19" s="56" t="s">
        <v>138</v>
      </c>
      <c r="D19" s="46" t="s">
        <v>107</v>
      </c>
      <c r="E19" s="47">
        <v>22</v>
      </c>
      <c r="F19" s="48">
        <v>4.8070000000000004</v>
      </c>
      <c r="G19" s="46"/>
      <c r="H19" s="49">
        <v>4.8070000000000004</v>
      </c>
      <c r="I19" s="50">
        <v>4.7069999999999999</v>
      </c>
      <c r="J19" s="46">
        <v>1</v>
      </c>
      <c r="K19" s="52">
        <v>4.907</v>
      </c>
      <c r="L19" s="45">
        <v>4.8070000000000004</v>
      </c>
      <c r="M19" s="54">
        <v>4.907</v>
      </c>
      <c r="N19" s="57">
        <v>9</v>
      </c>
      <c r="P19" s="69" t="s">
        <v>91</v>
      </c>
      <c r="Q19" s="69"/>
      <c r="R19" s="62"/>
      <c r="S19" s="60"/>
      <c r="U19" s="95" t="s">
        <v>32</v>
      </c>
      <c r="V19" s="93" t="s">
        <v>10</v>
      </c>
      <c r="W19" s="94" t="s">
        <v>45</v>
      </c>
      <c r="X19" s="94" t="s">
        <v>34</v>
      </c>
      <c r="Y19" s="93" t="s">
        <v>10</v>
      </c>
      <c r="Z19" s="94" t="s">
        <v>44</v>
      </c>
      <c r="AA19" s="94" t="s">
        <v>43</v>
      </c>
      <c r="AB19" s="93" t="s">
        <v>10</v>
      </c>
      <c r="AC19" s="92" t="s">
        <v>42</v>
      </c>
      <c r="AD19" s="91" t="s">
        <v>41</v>
      </c>
      <c r="AF19" s="115" t="s">
        <v>60</v>
      </c>
      <c r="AG19" s="114">
        <v>11511000725</v>
      </c>
      <c r="AH19" s="114" t="s">
        <v>142</v>
      </c>
      <c r="AI19" s="113" t="s">
        <v>40</v>
      </c>
      <c r="AM19" s="83">
        <v>0</v>
      </c>
      <c r="AN19" s="72">
        <v>0</v>
      </c>
      <c r="AO19" s="82">
        <v>0</v>
      </c>
      <c r="AP19" s="60"/>
      <c r="AQ19" s="60"/>
      <c r="AR19" s="60"/>
    </row>
    <row r="20" spans="1:44" ht="15" x14ac:dyDescent="0.25">
      <c r="A20" s="58">
        <v>10</v>
      </c>
      <c r="B20" s="56">
        <v>10911202641</v>
      </c>
      <c r="C20" s="56" t="s">
        <v>139</v>
      </c>
      <c r="D20" s="51" t="s">
        <v>107</v>
      </c>
      <c r="E20" s="47">
        <v>26</v>
      </c>
      <c r="F20" s="48">
        <v>4.7169999999999996</v>
      </c>
      <c r="G20" s="51">
        <v>2</v>
      </c>
      <c r="H20" s="49">
        <v>5.117</v>
      </c>
      <c r="I20" s="156">
        <v>4.4420000000000002</v>
      </c>
      <c r="J20" s="51">
        <v>2</v>
      </c>
      <c r="K20" s="52">
        <v>4.8420000000000005</v>
      </c>
      <c r="L20" s="45">
        <v>4.8420000000000005</v>
      </c>
      <c r="M20" s="54">
        <v>5.117</v>
      </c>
      <c r="N20" s="57">
        <v>10</v>
      </c>
      <c r="P20" s="117">
        <v>4</v>
      </c>
      <c r="Q20" s="105">
        <v>11511000725</v>
      </c>
      <c r="R20" s="105" t="s">
        <v>142</v>
      </c>
      <c r="S20" s="116" t="s">
        <v>40</v>
      </c>
      <c r="T20" s="79"/>
      <c r="U20" s="78">
        <v>5.5019999999999998</v>
      </c>
      <c r="V20" s="63"/>
      <c r="W20" s="78">
        <v>5.5019999999999998</v>
      </c>
      <c r="X20" s="78">
        <v>5.4050000000000002</v>
      </c>
      <c r="Y20" s="63">
        <v>3</v>
      </c>
      <c r="Z20" s="78">
        <v>6.0050000000000008</v>
      </c>
      <c r="AA20" s="78">
        <v>5.4189999999999996</v>
      </c>
      <c r="AB20" s="63"/>
      <c r="AC20" s="78">
        <v>5.4189999999999996</v>
      </c>
      <c r="AD20" s="84">
        <v>2</v>
      </c>
      <c r="AM20" s="83">
        <v>4</v>
      </c>
      <c r="AN20" s="72">
        <v>5</v>
      </c>
      <c r="AO20" s="82">
        <v>4</v>
      </c>
      <c r="AP20" s="72">
        <v>1</v>
      </c>
      <c r="AQ20" s="72">
        <v>0</v>
      </c>
      <c r="AR20" s="82">
        <v>1</v>
      </c>
    </row>
    <row r="21" spans="1:44" ht="15.75" thickBot="1" x14ac:dyDescent="0.3">
      <c r="A21" s="58">
        <v>11</v>
      </c>
      <c r="B21" s="45">
        <v>10911000615</v>
      </c>
      <c r="C21" s="45" t="s">
        <v>196</v>
      </c>
      <c r="D21" s="46" t="s">
        <v>107</v>
      </c>
      <c r="E21" s="47">
        <v>32</v>
      </c>
      <c r="F21" s="48">
        <v>4.8029999999999999</v>
      </c>
      <c r="G21" s="46">
        <v>2</v>
      </c>
      <c r="H21" s="49">
        <v>5.2030000000000003</v>
      </c>
      <c r="I21" s="155">
        <v>4.6829999999999998</v>
      </c>
      <c r="J21" s="46">
        <v>1</v>
      </c>
      <c r="K21" s="52">
        <v>4.883</v>
      </c>
      <c r="L21" s="45">
        <v>4.883</v>
      </c>
      <c r="M21" s="54">
        <v>5.2030000000000003</v>
      </c>
      <c r="N21" s="57">
        <v>11</v>
      </c>
      <c r="P21" s="115">
        <v>13</v>
      </c>
      <c r="Q21" s="114">
        <v>11511000620</v>
      </c>
      <c r="R21" s="114" t="s">
        <v>168</v>
      </c>
      <c r="S21" s="113" t="s">
        <v>40</v>
      </c>
      <c r="T21" s="79"/>
      <c r="U21" s="78">
        <v>5.5380000000000003</v>
      </c>
      <c r="V21" s="63"/>
      <c r="W21" s="78">
        <v>5.5380000000000003</v>
      </c>
      <c r="X21" s="78">
        <v>5.4420000000000002</v>
      </c>
      <c r="Y21" s="63">
        <v>1</v>
      </c>
      <c r="Z21" s="78">
        <v>5.6420000000000003</v>
      </c>
      <c r="AA21" s="78">
        <v>5.3890000000000002</v>
      </c>
      <c r="AB21" s="63">
        <v>1</v>
      </c>
      <c r="AC21" s="78">
        <v>5.5890000000000004</v>
      </c>
      <c r="AD21" s="143">
        <v>1</v>
      </c>
      <c r="AH21" s="62"/>
      <c r="AI21" s="60"/>
      <c r="AM21" s="76">
        <v>5</v>
      </c>
      <c r="AN21" s="75">
        <v>4</v>
      </c>
      <c r="AO21" s="74">
        <v>5</v>
      </c>
      <c r="AP21" s="75">
        <v>0</v>
      </c>
      <c r="AQ21" s="75">
        <v>1</v>
      </c>
      <c r="AR21" s="74">
        <v>0</v>
      </c>
    </row>
    <row r="22" spans="1:44" ht="15.75" thickBot="1" x14ac:dyDescent="0.3">
      <c r="A22" s="58">
        <v>12</v>
      </c>
      <c r="B22" s="56">
        <v>10911000504</v>
      </c>
      <c r="C22" s="45" t="s">
        <v>197</v>
      </c>
      <c r="D22" s="46" t="s">
        <v>107</v>
      </c>
      <c r="E22" s="47">
        <v>1</v>
      </c>
      <c r="F22" s="48">
        <v>100</v>
      </c>
      <c r="G22" s="46"/>
      <c r="H22" s="49">
        <v>100</v>
      </c>
      <c r="I22" s="50">
        <v>4.4429999999999996</v>
      </c>
      <c r="J22" s="46">
        <v>3</v>
      </c>
      <c r="K22" s="52">
        <v>5.0429999999999993</v>
      </c>
      <c r="L22" s="45">
        <v>5.0429999999999993</v>
      </c>
      <c r="M22" s="54">
        <v>100</v>
      </c>
      <c r="N22" s="57">
        <v>12</v>
      </c>
      <c r="R22" s="62"/>
      <c r="S22" s="60"/>
      <c r="U22" s="119"/>
      <c r="V22" s="120"/>
      <c r="W22" s="121"/>
      <c r="X22" s="119"/>
      <c r="Y22" s="120"/>
      <c r="Z22" s="119"/>
      <c r="AA22" s="119"/>
      <c r="AB22" s="120"/>
      <c r="AC22" s="119"/>
      <c r="AD22" s="119"/>
      <c r="AH22" s="62"/>
      <c r="AI22" s="60"/>
    </row>
    <row r="23" spans="1:44" ht="15.75" thickBot="1" x14ac:dyDescent="0.3">
      <c r="A23" s="58">
        <v>13</v>
      </c>
      <c r="B23" s="56">
        <v>11511000620</v>
      </c>
      <c r="C23" s="45" t="s">
        <v>168</v>
      </c>
      <c r="D23" s="46" t="s">
        <v>40</v>
      </c>
      <c r="E23" s="47">
        <v>17</v>
      </c>
      <c r="F23" s="48">
        <v>100</v>
      </c>
      <c r="G23" s="46"/>
      <c r="H23" s="49">
        <v>100</v>
      </c>
      <c r="I23" s="50">
        <v>4.6509999999999998</v>
      </c>
      <c r="J23" s="46">
        <v>2</v>
      </c>
      <c r="K23" s="52">
        <v>5.0510000000000002</v>
      </c>
      <c r="L23" s="45">
        <v>5.0510000000000002</v>
      </c>
      <c r="M23" s="54">
        <v>100</v>
      </c>
      <c r="N23" s="57">
        <v>13</v>
      </c>
      <c r="P23" s="69" t="s">
        <v>92</v>
      </c>
      <c r="Q23" s="69"/>
      <c r="R23" s="62"/>
      <c r="S23" s="60"/>
      <c r="U23" s="95" t="s">
        <v>32</v>
      </c>
      <c r="V23" s="93" t="s">
        <v>10</v>
      </c>
      <c r="W23" s="94" t="s">
        <v>45</v>
      </c>
      <c r="X23" s="94" t="s">
        <v>34</v>
      </c>
      <c r="Y23" s="93" t="s">
        <v>10</v>
      </c>
      <c r="Z23" s="94" t="s">
        <v>44</v>
      </c>
      <c r="AA23" s="94" t="s">
        <v>43</v>
      </c>
      <c r="AB23" s="93" t="s">
        <v>10</v>
      </c>
      <c r="AC23" s="92" t="s">
        <v>42</v>
      </c>
      <c r="AD23" s="91" t="s">
        <v>41</v>
      </c>
      <c r="AH23" s="62"/>
      <c r="AI23" s="60"/>
      <c r="AM23" s="83">
        <v>0</v>
      </c>
      <c r="AN23" s="72">
        <v>0</v>
      </c>
      <c r="AO23" s="82">
        <v>0</v>
      </c>
      <c r="AP23" s="60"/>
      <c r="AQ23" s="60"/>
      <c r="AR23" s="60"/>
    </row>
    <row r="24" spans="1:44" ht="15" x14ac:dyDescent="0.25">
      <c r="A24" s="58">
        <v>14</v>
      </c>
      <c r="B24" s="56">
        <v>11511102202</v>
      </c>
      <c r="C24" s="56" t="s">
        <v>169</v>
      </c>
      <c r="D24" s="51" t="s">
        <v>40</v>
      </c>
      <c r="E24" s="47">
        <v>31</v>
      </c>
      <c r="F24" s="48">
        <v>4.6840000000000002</v>
      </c>
      <c r="G24" s="51">
        <v>2</v>
      </c>
      <c r="H24" s="49">
        <v>5.0840000000000005</v>
      </c>
      <c r="I24" s="156">
        <v>4.6859999999999999</v>
      </c>
      <c r="J24" s="51">
        <v>2</v>
      </c>
      <c r="K24" s="52">
        <v>5.0860000000000003</v>
      </c>
      <c r="L24" s="45">
        <v>5.0840000000000005</v>
      </c>
      <c r="M24" s="54">
        <v>5.0860000000000003</v>
      </c>
      <c r="N24" s="57">
        <v>14</v>
      </c>
      <c r="P24" s="117">
        <v>3</v>
      </c>
      <c r="Q24" s="105">
        <v>10671000150</v>
      </c>
      <c r="R24" s="105" t="s">
        <v>147</v>
      </c>
      <c r="S24" s="116" t="s">
        <v>39</v>
      </c>
      <c r="T24" s="79"/>
      <c r="U24" s="78">
        <v>100</v>
      </c>
      <c r="V24" s="63"/>
      <c r="W24" s="78">
        <v>100</v>
      </c>
      <c r="X24" s="78">
        <v>5.3570000000000002</v>
      </c>
      <c r="Y24" s="63">
        <v>1</v>
      </c>
      <c r="Z24" s="78">
        <v>5.5570000000000004</v>
      </c>
      <c r="AA24" s="78">
        <v>5.194</v>
      </c>
      <c r="AB24" s="63"/>
      <c r="AC24" s="78">
        <v>5.194</v>
      </c>
      <c r="AD24" s="84">
        <v>2</v>
      </c>
      <c r="AH24" s="62"/>
      <c r="AI24" s="60"/>
      <c r="AM24" s="83">
        <v>4</v>
      </c>
      <c r="AN24" s="72">
        <v>5</v>
      </c>
      <c r="AO24" s="82">
        <v>4</v>
      </c>
      <c r="AP24" s="72">
        <v>0</v>
      </c>
      <c r="AQ24" s="72">
        <v>1</v>
      </c>
      <c r="AR24" s="82">
        <v>1</v>
      </c>
    </row>
    <row r="25" spans="1:44" ht="15.75" thickBot="1" x14ac:dyDescent="0.3">
      <c r="A25" s="58">
        <v>15</v>
      </c>
      <c r="B25" s="56">
        <v>11511102194</v>
      </c>
      <c r="C25" s="56" t="s">
        <v>146</v>
      </c>
      <c r="D25" s="51" t="s">
        <v>40</v>
      </c>
      <c r="E25" s="47">
        <v>35</v>
      </c>
      <c r="F25" s="48">
        <v>5.0039999999999996</v>
      </c>
      <c r="G25" s="51">
        <v>1</v>
      </c>
      <c r="H25" s="49">
        <v>5.2039999999999997</v>
      </c>
      <c r="I25" s="156">
        <v>5.0919999999999996</v>
      </c>
      <c r="J25" s="51"/>
      <c r="K25" s="52">
        <v>5.0919999999999996</v>
      </c>
      <c r="L25" s="45">
        <v>5.0919999999999996</v>
      </c>
      <c r="M25" s="54">
        <v>5.2039999999999997</v>
      </c>
      <c r="N25" s="57">
        <v>15</v>
      </c>
      <c r="P25" s="115">
        <v>14</v>
      </c>
      <c r="Q25" s="114">
        <v>11511102202</v>
      </c>
      <c r="R25" s="114" t="s">
        <v>169</v>
      </c>
      <c r="S25" s="113" t="s">
        <v>40</v>
      </c>
      <c r="T25" s="79"/>
      <c r="U25" s="78">
        <v>5.4349999999999996</v>
      </c>
      <c r="V25" s="63"/>
      <c r="W25" s="78">
        <v>5.4349999999999996</v>
      </c>
      <c r="X25" s="78">
        <v>5.47</v>
      </c>
      <c r="Y25" s="63">
        <v>4</v>
      </c>
      <c r="Z25" s="78">
        <v>6.27</v>
      </c>
      <c r="AA25" s="78">
        <v>5.4219999999999997</v>
      </c>
      <c r="AB25" s="63">
        <v>4</v>
      </c>
      <c r="AC25" s="78">
        <v>6.2219999999999995</v>
      </c>
      <c r="AD25" s="77">
        <v>1</v>
      </c>
      <c r="AF25" s="69" t="s">
        <v>64</v>
      </c>
      <c r="AG25" s="69"/>
      <c r="AH25" s="62"/>
      <c r="AI25" s="60"/>
      <c r="AM25" s="76">
        <v>5</v>
      </c>
      <c r="AN25" s="75">
        <v>4</v>
      </c>
      <c r="AO25" s="74">
        <v>5</v>
      </c>
      <c r="AP25" s="75">
        <v>1</v>
      </c>
      <c r="AQ25" s="75">
        <v>0</v>
      </c>
      <c r="AR25" s="74">
        <v>0</v>
      </c>
    </row>
    <row r="26" spans="1:44" ht="15.75" thickBot="1" x14ac:dyDescent="0.3">
      <c r="A26" s="58">
        <v>16</v>
      </c>
      <c r="B26" s="45">
        <v>10181303697</v>
      </c>
      <c r="C26" s="45" t="s">
        <v>72</v>
      </c>
      <c r="D26" s="46" t="s">
        <v>73</v>
      </c>
      <c r="E26" s="47">
        <v>356</v>
      </c>
      <c r="F26" s="48">
        <v>100</v>
      </c>
      <c r="G26" s="46"/>
      <c r="H26" s="49">
        <v>100</v>
      </c>
      <c r="I26" s="50">
        <v>4.7</v>
      </c>
      <c r="J26" s="46">
        <v>2</v>
      </c>
      <c r="K26" s="52">
        <v>5.1000000000000005</v>
      </c>
      <c r="L26" s="45">
        <v>5.1000000000000005</v>
      </c>
      <c r="M26" s="54">
        <v>100</v>
      </c>
      <c r="N26" s="57">
        <v>16</v>
      </c>
      <c r="P26" s="69"/>
      <c r="Q26" s="69"/>
      <c r="R26" s="62"/>
      <c r="S26" s="60"/>
      <c r="U26" s="119"/>
      <c r="V26" s="120"/>
      <c r="W26" s="121"/>
      <c r="X26" s="119"/>
      <c r="Y26" s="120"/>
      <c r="Z26" s="119"/>
      <c r="AA26" s="119"/>
      <c r="AB26" s="120"/>
      <c r="AC26" s="119"/>
      <c r="AF26" s="117" t="s">
        <v>93</v>
      </c>
      <c r="AG26" s="105">
        <v>10671000150</v>
      </c>
      <c r="AH26" s="105" t="s">
        <v>147</v>
      </c>
      <c r="AI26" s="116" t="s">
        <v>39</v>
      </c>
      <c r="AM26" s="60"/>
      <c r="AN26" s="60"/>
      <c r="AO26" s="60"/>
      <c r="AP26" s="60"/>
      <c r="AQ26" s="60"/>
      <c r="AR26" s="60"/>
    </row>
    <row r="27" spans="1:44" ht="15.75" thickBot="1" x14ac:dyDescent="0.3">
      <c r="A27" s="158">
        <v>17</v>
      </c>
      <c r="B27" s="56">
        <v>11511101784</v>
      </c>
      <c r="C27" s="56" t="s">
        <v>198</v>
      </c>
      <c r="D27" s="51" t="s">
        <v>40</v>
      </c>
      <c r="E27" s="47">
        <v>2000</v>
      </c>
      <c r="F27" s="48">
        <v>5.1109999999999998</v>
      </c>
      <c r="G27" s="51"/>
      <c r="H27" s="49">
        <v>5.1109999999999998</v>
      </c>
      <c r="I27" s="50">
        <v>4.9589999999999996</v>
      </c>
      <c r="J27" s="51">
        <v>3</v>
      </c>
      <c r="K27" s="52">
        <v>5.5589999999999993</v>
      </c>
      <c r="L27" s="45">
        <v>5.1109999999999998</v>
      </c>
      <c r="M27" s="54">
        <v>5.5589999999999993</v>
      </c>
      <c r="N27" s="57">
        <v>17</v>
      </c>
      <c r="P27" s="69" t="s">
        <v>94</v>
      </c>
      <c r="Q27" s="69"/>
      <c r="R27" s="62"/>
      <c r="S27" s="60"/>
      <c r="U27" s="95" t="s">
        <v>32</v>
      </c>
      <c r="V27" s="93" t="s">
        <v>10</v>
      </c>
      <c r="W27" s="94" t="s">
        <v>45</v>
      </c>
      <c r="X27" s="94" t="s">
        <v>34</v>
      </c>
      <c r="Y27" s="93" t="s">
        <v>10</v>
      </c>
      <c r="Z27" s="94" t="s">
        <v>44</v>
      </c>
      <c r="AA27" s="94" t="s">
        <v>43</v>
      </c>
      <c r="AB27" s="93" t="s">
        <v>10</v>
      </c>
      <c r="AC27" s="92" t="s">
        <v>42</v>
      </c>
      <c r="AD27" s="91" t="s">
        <v>41</v>
      </c>
      <c r="AF27" s="115" t="s">
        <v>95</v>
      </c>
      <c r="AG27" s="114">
        <v>10671000417</v>
      </c>
      <c r="AH27" s="114" t="s">
        <v>149</v>
      </c>
      <c r="AI27" s="113" t="s">
        <v>39</v>
      </c>
      <c r="AM27" s="83">
        <v>0</v>
      </c>
      <c r="AN27" s="72">
        <v>0</v>
      </c>
      <c r="AO27" s="82">
        <v>0</v>
      </c>
      <c r="AP27" s="60"/>
      <c r="AQ27" s="60"/>
      <c r="AR27" s="60"/>
    </row>
    <row r="28" spans="1:44" ht="15" x14ac:dyDescent="0.25">
      <c r="A28" s="158">
        <v>18</v>
      </c>
      <c r="B28" s="56">
        <v>10671101529</v>
      </c>
      <c r="C28" s="56" t="s">
        <v>137</v>
      </c>
      <c r="D28" s="46" t="s">
        <v>39</v>
      </c>
      <c r="E28" s="47">
        <v>42</v>
      </c>
      <c r="F28" s="48">
        <v>5.2309999999999999</v>
      </c>
      <c r="G28" s="46"/>
      <c r="H28" s="49">
        <v>5.2309999999999999</v>
      </c>
      <c r="I28" s="50">
        <v>5.0910000000000002</v>
      </c>
      <c r="J28" s="46">
        <v>2</v>
      </c>
      <c r="K28" s="52">
        <v>5.4910000000000005</v>
      </c>
      <c r="L28" s="45">
        <v>5.2309999999999999</v>
      </c>
      <c r="M28" s="54">
        <v>5.4910000000000005</v>
      </c>
      <c r="N28" s="57">
        <v>18</v>
      </c>
      <c r="P28" s="117">
        <v>6</v>
      </c>
      <c r="Q28" s="105">
        <v>10671000417</v>
      </c>
      <c r="R28" s="105" t="s">
        <v>149</v>
      </c>
      <c r="S28" s="116" t="s">
        <v>39</v>
      </c>
      <c r="T28" s="79"/>
      <c r="U28" s="78">
        <v>5.4450000000000003</v>
      </c>
      <c r="V28" s="63"/>
      <c r="W28" s="78">
        <v>5.4450000000000003</v>
      </c>
      <c r="X28" s="78">
        <v>5.37</v>
      </c>
      <c r="Y28" s="63"/>
      <c r="Z28" s="78">
        <v>5.37</v>
      </c>
      <c r="AA28" s="78"/>
      <c r="AB28" s="63"/>
      <c r="AC28" s="78">
        <v>0</v>
      </c>
      <c r="AD28" s="84">
        <v>2</v>
      </c>
      <c r="AM28" s="83">
        <v>4</v>
      </c>
      <c r="AN28" s="72">
        <v>5</v>
      </c>
      <c r="AO28" s="82">
        <v>4</v>
      </c>
      <c r="AP28" s="72">
        <v>1</v>
      </c>
      <c r="AQ28" s="72">
        <v>1</v>
      </c>
      <c r="AR28" s="82">
        <v>0</v>
      </c>
    </row>
    <row r="29" spans="1:44" ht="15.75" thickBot="1" x14ac:dyDescent="0.3">
      <c r="A29" s="158">
        <v>19</v>
      </c>
      <c r="B29" s="56">
        <v>10671000277</v>
      </c>
      <c r="C29" s="56" t="s">
        <v>75</v>
      </c>
      <c r="D29" s="51" t="s">
        <v>39</v>
      </c>
      <c r="E29" s="47">
        <v>46</v>
      </c>
      <c r="F29" s="48">
        <v>100</v>
      </c>
      <c r="G29" s="51"/>
      <c r="H29" s="49">
        <v>100</v>
      </c>
      <c r="I29" s="50">
        <v>4.8949999999999996</v>
      </c>
      <c r="J29" s="51">
        <v>2</v>
      </c>
      <c r="K29" s="52">
        <v>5.2949999999999999</v>
      </c>
      <c r="L29" s="45">
        <v>5.2949999999999999</v>
      </c>
      <c r="M29" s="54">
        <v>100</v>
      </c>
      <c r="N29" s="57">
        <v>19</v>
      </c>
      <c r="P29" s="115">
        <v>11</v>
      </c>
      <c r="Q29" s="114">
        <v>10911000615</v>
      </c>
      <c r="R29" s="114" t="s">
        <v>196</v>
      </c>
      <c r="S29" s="113" t="s">
        <v>107</v>
      </c>
      <c r="T29" s="79"/>
      <c r="U29" s="78">
        <v>5.3559999999999999</v>
      </c>
      <c r="V29" s="63">
        <v>4</v>
      </c>
      <c r="W29" s="78">
        <v>6.1559999999999997</v>
      </c>
      <c r="X29" s="78">
        <v>5.2450000000000001</v>
      </c>
      <c r="Y29" s="63">
        <v>2</v>
      </c>
      <c r="Z29" s="78">
        <v>5.6450000000000005</v>
      </c>
      <c r="AA29" s="78"/>
      <c r="AB29" s="63"/>
      <c r="AC29" s="78">
        <v>0</v>
      </c>
      <c r="AD29" s="77">
        <v>0</v>
      </c>
      <c r="AM29" s="76">
        <v>5</v>
      </c>
      <c r="AN29" s="75">
        <v>4</v>
      </c>
      <c r="AO29" s="74">
        <v>5</v>
      </c>
      <c r="AP29" s="75">
        <v>0</v>
      </c>
      <c r="AQ29" s="75">
        <v>0</v>
      </c>
      <c r="AR29" s="74">
        <v>0</v>
      </c>
    </row>
    <row r="30" spans="1:44" ht="15.75" thickBot="1" x14ac:dyDescent="0.3">
      <c r="A30" s="158">
        <v>20</v>
      </c>
      <c r="B30" s="56">
        <v>10181102217</v>
      </c>
      <c r="C30" s="56" t="s">
        <v>77</v>
      </c>
      <c r="D30" s="51" t="s">
        <v>73</v>
      </c>
      <c r="E30" s="47">
        <v>325</v>
      </c>
      <c r="F30" s="48">
        <v>5.3639999999999999</v>
      </c>
      <c r="G30" s="51">
        <v>2</v>
      </c>
      <c r="H30" s="49">
        <v>5.7640000000000002</v>
      </c>
      <c r="I30" s="156">
        <v>5.1050000000000004</v>
      </c>
      <c r="J30" s="51">
        <v>1</v>
      </c>
      <c r="K30" s="52">
        <v>5.3050000000000006</v>
      </c>
      <c r="L30" s="45">
        <v>5.3050000000000006</v>
      </c>
      <c r="M30" s="54">
        <v>5.7640000000000002</v>
      </c>
      <c r="N30" s="57">
        <v>20</v>
      </c>
      <c r="R30" s="62"/>
      <c r="S30" s="60"/>
      <c r="U30" s="119"/>
      <c r="V30" s="120"/>
      <c r="W30" s="121"/>
      <c r="X30" s="119"/>
      <c r="Y30" s="120"/>
      <c r="Z30" s="119"/>
      <c r="AA30" s="119"/>
      <c r="AB30" s="120"/>
      <c r="AC30" s="119"/>
      <c r="AM30" s="60"/>
      <c r="AN30" s="60"/>
      <c r="AO30" s="60"/>
      <c r="AP30" s="60"/>
      <c r="AQ30" s="60"/>
      <c r="AR30" s="60"/>
    </row>
    <row r="31" spans="1:44" ht="15.75" thickBot="1" x14ac:dyDescent="0.3">
      <c r="A31" s="158">
        <v>21</v>
      </c>
      <c r="B31" s="56">
        <v>10181000653</v>
      </c>
      <c r="C31" s="56" t="s">
        <v>141</v>
      </c>
      <c r="D31" s="46" t="s">
        <v>73</v>
      </c>
      <c r="E31" s="47">
        <v>30</v>
      </c>
      <c r="F31" s="48">
        <v>4.8609999999999998</v>
      </c>
      <c r="G31" s="46">
        <v>3</v>
      </c>
      <c r="H31" s="49">
        <v>5.4610000000000003</v>
      </c>
      <c r="I31" s="156">
        <v>100</v>
      </c>
      <c r="J31" s="46"/>
      <c r="K31" s="52">
        <v>100</v>
      </c>
      <c r="L31" s="45">
        <v>5.4610000000000003</v>
      </c>
      <c r="M31" s="54">
        <v>100</v>
      </c>
      <c r="N31" s="57">
        <v>21</v>
      </c>
      <c r="P31" s="69" t="s">
        <v>96</v>
      </c>
      <c r="Q31" s="69"/>
      <c r="R31" s="62"/>
      <c r="S31" s="60"/>
      <c r="U31" s="95" t="s">
        <v>32</v>
      </c>
      <c r="V31" s="93" t="s">
        <v>10</v>
      </c>
      <c r="W31" s="94" t="s">
        <v>45</v>
      </c>
      <c r="X31" s="94" t="s">
        <v>34</v>
      </c>
      <c r="Y31" s="93" t="s">
        <v>10</v>
      </c>
      <c r="Z31" s="94" t="s">
        <v>44</v>
      </c>
      <c r="AA31" s="94" t="s">
        <v>43</v>
      </c>
      <c r="AB31" s="93" t="s">
        <v>10</v>
      </c>
      <c r="AC31" s="92" t="s">
        <v>42</v>
      </c>
      <c r="AD31" s="91" t="s">
        <v>41</v>
      </c>
      <c r="AM31" s="83">
        <v>0</v>
      </c>
      <c r="AN31" s="72">
        <v>0</v>
      </c>
      <c r="AO31" s="82">
        <v>0</v>
      </c>
      <c r="AP31" s="60"/>
      <c r="AQ31" s="60"/>
      <c r="AR31" s="60"/>
    </row>
    <row r="32" spans="1:44" ht="15" x14ac:dyDescent="0.25">
      <c r="A32" s="158">
        <v>22</v>
      </c>
      <c r="B32" s="45">
        <v>11891101885</v>
      </c>
      <c r="C32" s="45" t="s">
        <v>134</v>
      </c>
      <c r="D32" s="46" t="s">
        <v>80</v>
      </c>
      <c r="E32" s="47">
        <v>48</v>
      </c>
      <c r="F32" s="48">
        <v>4.9889999999999999</v>
      </c>
      <c r="G32" s="46">
        <v>3</v>
      </c>
      <c r="H32" s="49">
        <v>5.5890000000000004</v>
      </c>
      <c r="I32" s="155">
        <v>100</v>
      </c>
      <c r="J32" s="46"/>
      <c r="K32" s="52">
        <v>100</v>
      </c>
      <c r="L32" s="45">
        <v>5.5890000000000004</v>
      </c>
      <c r="M32" s="54">
        <v>100</v>
      </c>
      <c r="N32" s="57">
        <v>22</v>
      </c>
      <c r="P32" s="117">
        <v>7</v>
      </c>
      <c r="Q32" s="105">
        <v>11511202518</v>
      </c>
      <c r="R32" s="105" t="s">
        <v>195</v>
      </c>
      <c r="S32" s="116" t="s">
        <v>40</v>
      </c>
      <c r="T32" s="79"/>
      <c r="U32" s="78">
        <v>5.3220000000000001</v>
      </c>
      <c r="V32" s="63">
        <v>2</v>
      </c>
      <c r="W32" s="78">
        <v>5.7220000000000004</v>
      </c>
      <c r="X32" s="78">
        <v>100</v>
      </c>
      <c r="Y32" s="63"/>
      <c r="Z32" s="78">
        <v>100</v>
      </c>
      <c r="AA32" s="78">
        <v>5.3040000000000003</v>
      </c>
      <c r="AB32" s="63">
        <v>1</v>
      </c>
      <c r="AC32" s="78">
        <v>5.5040000000000004</v>
      </c>
      <c r="AD32" s="84">
        <v>1</v>
      </c>
      <c r="AH32" s="62"/>
      <c r="AI32" s="60"/>
      <c r="AM32" s="83">
        <v>4</v>
      </c>
      <c r="AN32" s="72">
        <v>5</v>
      </c>
      <c r="AO32" s="82">
        <v>4</v>
      </c>
      <c r="AP32" s="72">
        <v>1</v>
      </c>
      <c r="AQ32" s="72">
        <v>0</v>
      </c>
      <c r="AR32" s="82">
        <v>0</v>
      </c>
    </row>
    <row r="33" spans="1:44" ht="15.75" thickBot="1" x14ac:dyDescent="0.3">
      <c r="A33" s="158">
        <v>23</v>
      </c>
      <c r="B33" s="45">
        <v>11511303588</v>
      </c>
      <c r="C33" s="45" t="s">
        <v>76</v>
      </c>
      <c r="D33" s="46" t="s">
        <v>40</v>
      </c>
      <c r="E33" s="47">
        <v>167</v>
      </c>
      <c r="F33" s="48">
        <v>5.3129999999999997</v>
      </c>
      <c r="G33" s="46">
        <v>2</v>
      </c>
      <c r="H33" s="49">
        <v>5.7130000000000001</v>
      </c>
      <c r="I33" s="155">
        <v>5.2359999999999998</v>
      </c>
      <c r="J33" s="46">
        <v>2</v>
      </c>
      <c r="K33" s="52">
        <v>5.6360000000000001</v>
      </c>
      <c r="L33" s="45">
        <v>5.6360000000000001</v>
      </c>
      <c r="M33" s="54">
        <v>5.7130000000000001</v>
      </c>
      <c r="N33" s="57">
        <v>23</v>
      </c>
      <c r="P33" s="115">
        <v>10</v>
      </c>
      <c r="Q33" s="114">
        <v>10911202641</v>
      </c>
      <c r="R33" s="114" t="s">
        <v>139</v>
      </c>
      <c r="S33" s="113" t="s">
        <v>107</v>
      </c>
      <c r="T33" s="79"/>
      <c r="U33" s="78">
        <v>5.2690000000000001</v>
      </c>
      <c r="V33" s="63">
        <v>4</v>
      </c>
      <c r="W33" s="78">
        <v>6.069</v>
      </c>
      <c r="X33" s="78">
        <v>5.1849999999999996</v>
      </c>
      <c r="Y33" s="63">
        <v>1</v>
      </c>
      <c r="Z33" s="78">
        <v>5.3849999999999998</v>
      </c>
      <c r="AA33" s="78">
        <v>5.2839999999999998</v>
      </c>
      <c r="AB33" s="63"/>
      <c r="AC33" s="78">
        <v>5.2839999999999998</v>
      </c>
      <c r="AD33" s="77">
        <v>2</v>
      </c>
      <c r="AF33" s="69" t="s">
        <v>61</v>
      </c>
      <c r="AG33" s="69"/>
      <c r="AH33" s="62"/>
      <c r="AI33" s="60"/>
      <c r="AM33" s="76">
        <v>5</v>
      </c>
      <c r="AN33" s="75">
        <v>4</v>
      </c>
      <c r="AO33" s="74">
        <v>5</v>
      </c>
      <c r="AP33" s="75">
        <v>0</v>
      </c>
      <c r="AQ33" s="75">
        <v>1</v>
      </c>
      <c r="AR33" s="74">
        <v>1</v>
      </c>
    </row>
    <row r="34" spans="1:44" ht="15.75" thickBot="1" x14ac:dyDescent="0.3">
      <c r="A34" s="158">
        <v>24</v>
      </c>
      <c r="B34" s="56">
        <v>11511303960</v>
      </c>
      <c r="C34" s="56" t="s">
        <v>78</v>
      </c>
      <c r="D34" s="46" t="s">
        <v>40</v>
      </c>
      <c r="E34" s="47">
        <v>577</v>
      </c>
      <c r="F34" s="48">
        <v>6.3540000000000001</v>
      </c>
      <c r="G34" s="46"/>
      <c r="H34" s="49">
        <v>6.3540000000000001</v>
      </c>
      <c r="I34" s="50">
        <v>5.8719999999999999</v>
      </c>
      <c r="J34" s="46">
        <v>1</v>
      </c>
      <c r="K34" s="52">
        <v>6.0720000000000001</v>
      </c>
      <c r="L34" s="45">
        <v>6.0720000000000001</v>
      </c>
      <c r="M34" s="54">
        <v>6.3540000000000001</v>
      </c>
      <c r="N34" s="57">
        <v>24</v>
      </c>
      <c r="R34" s="62"/>
      <c r="S34" s="60"/>
      <c r="U34" s="119"/>
      <c r="V34" s="120"/>
      <c r="W34" s="121"/>
      <c r="X34" s="119"/>
      <c r="Y34" s="120"/>
      <c r="Z34" s="119"/>
      <c r="AA34" s="119"/>
      <c r="AB34" s="120"/>
      <c r="AC34" s="119"/>
      <c r="AF34" s="117" t="s">
        <v>97</v>
      </c>
      <c r="AG34" s="105">
        <v>10911202641</v>
      </c>
      <c r="AH34" s="105" t="s">
        <v>139</v>
      </c>
      <c r="AI34" s="116" t="s">
        <v>107</v>
      </c>
      <c r="AM34" s="60"/>
      <c r="AN34" s="60"/>
      <c r="AO34" s="60"/>
      <c r="AP34" s="60"/>
      <c r="AQ34" s="60"/>
      <c r="AR34" s="60"/>
    </row>
    <row r="35" spans="1:44" ht="15.75" thickBot="1" x14ac:dyDescent="0.3">
      <c r="A35" s="158">
        <v>25</v>
      </c>
      <c r="B35" s="56" t="s">
        <v>199</v>
      </c>
      <c r="C35" s="56" t="s">
        <v>200</v>
      </c>
      <c r="D35" s="51" t="s">
        <v>40</v>
      </c>
      <c r="E35" s="47">
        <v>2000</v>
      </c>
      <c r="F35" s="48">
        <v>100</v>
      </c>
      <c r="G35" s="51"/>
      <c r="H35" s="49">
        <v>100</v>
      </c>
      <c r="I35" s="50">
        <v>5.851</v>
      </c>
      <c r="J35" s="51">
        <v>3</v>
      </c>
      <c r="K35" s="52">
        <v>6.4510000000000005</v>
      </c>
      <c r="L35" s="45">
        <v>6.4510000000000005</v>
      </c>
      <c r="M35" s="54">
        <v>100</v>
      </c>
      <c r="N35" s="57">
        <v>25</v>
      </c>
      <c r="P35" s="69" t="s">
        <v>98</v>
      </c>
      <c r="Q35" s="69"/>
      <c r="R35" s="62"/>
      <c r="S35" s="60"/>
      <c r="U35" s="95" t="s">
        <v>32</v>
      </c>
      <c r="V35" s="93" t="s">
        <v>10</v>
      </c>
      <c r="W35" s="94" t="s">
        <v>45</v>
      </c>
      <c r="X35" s="94" t="s">
        <v>34</v>
      </c>
      <c r="Y35" s="93" t="s">
        <v>10</v>
      </c>
      <c r="Z35" s="94" t="s">
        <v>44</v>
      </c>
      <c r="AA35" s="94" t="s">
        <v>43</v>
      </c>
      <c r="AB35" s="93" t="s">
        <v>10</v>
      </c>
      <c r="AC35" s="92" t="s">
        <v>42</v>
      </c>
      <c r="AD35" s="91" t="s">
        <v>41</v>
      </c>
      <c r="AF35" s="115" t="s">
        <v>99</v>
      </c>
      <c r="AG35" s="114">
        <v>11461000679</v>
      </c>
      <c r="AH35" s="114" t="s">
        <v>148</v>
      </c>
      <c r="AI35" s="113" t="s">
        <v>111</v>
      </c>
      <c r="AM35" s="83">
        <v>0</v>
      </c>
      <c r="AN35" s="72">
        <v>0</v>
      </c>
      <c r="AO35" s="82">
        <v>0</v>
      </c>
      <c r="AP35" s="60"/>
      <c r="AQ35" s="60"/>
      <c r="AR35" s="60"/>
    </row>
    <row r="36" spans="1:44" ht="15" x14ac:dyDescent="0.25">
      <c r="A36" s="158">
        <v>26</v>
      </c>
      <c r="B36" s="56">
        <v>11511303486</v>
      </c>
      <c r="C36" s="56" t="s">
        <v>85</v>
      </c>
      <c r="D36" s="51" t="s">
        <v>40</v>
      </c>
      <c r="E36" s="47">
        <v>462</v>
      </c>
      <c r="F36" s="48">
        <v>100</v>
      </c>
      <c r="G36" s="51"/>
      <c r="H36" s="49">
        <v>100</v>
      </c>
      <c r="I36" s="50">
        <v>5.8570000000000002</v>
      </c>
      <c r="J36" s="51">
        <v>4</v>
      </c>
      <c r="K36" s="52">
        <v>6.657</v>
      </c>
      <c r="L36" s="45">
        <v>6.657</v>
      </c>
      <c r="M36" s="54">
        <v>100</v>
      </c>
      <c r="N36" s="57">
        <v>26</v>
      </c>
      <c r="P36" s="117">
        <v>2</v>
      </c>
      <c r="Q36" s="105">
        <v>11461000679</v>
      </c>
      <c r="R36" s="105" t="s">
        <v>148</v>
      </c>
      <c r="S36" s="116" t="s">
        <v>111</v>
      </c>
      <c r="T36" s="79"/>
      <c r="U36" s="78">
        <v>5.4370000000000003</v>
      </c>
      <c r="V36" s="63"/>
      <c r="W36" s="78">
        <v>5.4370000000000003</v>
      </c>
      <c r="X36" s="78">
        <v>5.5129999999999999</v>
      </c>
      <c r="Y36" s="63"/>
      <c r="Z36" s="78">
        <v>5.5129999999999999</v>
      </c>
      <c r="AA36" s="78"/>
      <c r="AB36" s="63"/>
      <c r="AC36" s="78">
        <v>0</v>
      </c>
      <c r="AD36" s="84">
        <v>2</v>
      </c>
      <c r="AM36" s="83">
        <v>4</v>
      </c>
      <c r="AN36" s="72">
        <v>5</v>
      </c>
      <c r="AO36" s="82">
        <v>4</v>
      </c>
      <c r="AP36" s="72">
        <v>1</v>
      </c>
      <c r="AQ36" s="72">
        <v>1</v>
      </c>
      <c r="AR36" s="82">
        <v>0</v>
      </c>
    </row>
    <row r="37" spans="1:44" ht="15.75" thickBot="1" x14ac:dyDescent="0.3">
      <c r="A37" s="158">
        <v>27</v>
      </c>
      <c r="B37" s="56">
        <v>11511303279</v>
      </c>
      <c r="C37" s="56" t="s">
        <v>135</v>
      </c>
      <c r="D37" s="51" t="s">
        <v>40</v>
      </c>
      <c r="E37" s="47">
        <v>52</v>
      </c>
      <c r="F37" s="48">
        <v>5.8920000000000003</v>
      </c>
      <c r="G37" s="51">
        <v>4</v>
      </c>
      <c r="H37" s="49">
        <v>6.6920000000000002</v>
      </c>
      <c r="I37" s="156">
        <v>100</v>
      </c>
      <c r="J37" s="51"/>
      <c r="K37" s="52">
        <v>100</v>
      </c>
      <c r="L37" s="45">
        <v>6.6920000000000002</v>
      </c>
      <c r="M37" s="54">
        <v>100</v>
      </c>
      <c r="N37" s="57">
        <v>27</v>
      </c>
      <c r="P37" s="115">
        <v>15</v>
      </c>
      <c r="Q37" s="114">
        <v>11511102194</v>
      </c>
      <c r="R37" s="114" t="s">
        <v>146</v>
      </c>
      <c r="S37" s="113" t="s">
        <v>40</v>
      </c>
      <c r="T37" s="79"/>
      <c r="U37" s="78">
        <v>5.9850000000000003</v>
      </c>
      <c r="V37" s="63"/>
      <c r="W37" s="78">
        <v>5.9850000000000003</v>
      </c>
      <c r="X37" s="78">
        <v>5.7949999999999999</v>
      </c>
      <c r="Y37" s="63"/>
      <c r="Z37" s="78">
        <v>5.7949999999999999</v>
      </c>
      <c r="AA37" s="78"/>
      <c r="AB37" s="63"/>
      <c r="AC37" s="78">
        <v>0</v>
      </c>
      <c r="AD37" s="143">
        <v>0</v>
      </c>
      <c r="AM37" s="76">
        <v>5</v>
      </c>
      <c r="AN37" s="75">
        <v>4</v>
      </c>
      <c r="AO37" s="74">
        <v>5</v>
      </c>
      <c r="AP37" s="75">
        <v>0</v>
      </c>
      <c r="AQ37" s="75">
        <v>0</v>
      </c>
      <c r="AR37" s="74">
        <v>0</v>
      </c>
    </row>
    <row r="38" spans="1:44" ht="15" x14ac:dyDescent="0.25">
      <c r="A38" s="158">
        <v>28</v>
      </c>
      <c r="B38" s="56">
        <v>11891303750</v>
      </c>
      <c r="C38" s="56" t="s">
        <v>83</v>
      </c>
      <c r="D38" s="51" t="s">
        <v>80</v>
      </c>
      <c r="E38" s="47">
        <v>173</v>
      </c>
      <c r="F38" s="48">
        <v>100</v>
      </c>
      <c r="G38" s="51"/>
      <c r="H38" s="49">
        <v>100</v>
      </c>
      <c r="I38" s="50">
        <v>6.1020000000000003</v>
      </c>
      <c r="J38" s="51">
        <v>4</v>
      </c>
      <c r="K38" s="52">
        <v>6.9020000000000001</v>
      </c>
      <c r="L38" s="45">
        <v>6.9020000000000001</v>
      </c>
      <c r="M38" s="54">
        <v>100</v>
      </c>
      <c r="N38" s="57">
        <v>28</v>
      </c>
      <c r="R38" s="62"/>
      <c r="S38" s="60"/>
      <c r="U38" s="144"/>
      <c r="V38" s="73"/>
      <c r="W38" s="72"/>
      <c r="X38" s="70"/>
      <c r="Y38" s="70"/>
      <c r="Z38" s="73"/>
      <c r="AA38" s="72"/>
      <c r="AB38" s="71"/>
      <c r="AC38" s="70"/>
      <c r="AD38" s="70"/>
    </row>
    <row r="39" spans="1:44" ht="15.75" thickBot="1" x14ac:dyDescent="0.3">
      <c r="A39" s="158">
        <v>29</v>
      </c>
      <c r="B39" s="56">
        <v>11511404924</v>
      </c>
      <c r="C39" s="56" t="s">
        <v>86</v>
      </c>
      <c r="D39" s="51" t="s">
        <v>40</v>
      </c>
      <c r="E39" s="47">
        <v>686</v>
      </c>
      <c r="F39" s="48">
        <v>100</v>
      </c>
      <c r="G39" s="51"/>
      <c r="H39" s="49">
        <v>100</v>
      </c>
      <c r="I39" s="50">
        <v>6.9930000000000003</v>
      </c>
      <c r="J39" s="51">
        <v>3</v>
      </c>
      <c r="K39" s="52">
        <v>7.593</v>
      </c>
      <c r="L39" s="45">
        <v>7.593</v>
      </c>
      <c r="M39" s="54">
        <v>100</v>
      </c>
      <c r="N39" s="57">
        <v>29</v>
      </c>
      <c r="P39" s="112"/>
      <c r="Q39" s="112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110"/>
      <c r="AD39" s="110"/>
      <c r="AE39" s="110"/>
      <c r="AF39" s="110"/>
      <c r="AG39" s="110"/>
      <c r="AH39" s="110"/>
      <c r="AI39" s="110"/>
      <c r="AJ39" s="110"/>
      <c r="AK39" s="110"/>
    </row>
    <row r="40" spans="1:44" ht="16.5" thickBot="1" x14ac:dyDescent="0.3">
      <c r="A40" s="158">
        <v>30</v>
      </c>
      <c r="B40" s="56" t="s">
        <v>201</v>
      </c>
      <c r="C40" s="56" t="s">
        <v>202</v>
      </c>
      <c r="D40" s="51" t="s">
        <v>40</v>
      </c>
      <c r="E40" s="47">
        <v>2000</v>
      </c>
      <c r="F40" s="48">
        <v>100</v>
      </c>
      <c r="G40" s="51"/>
      <c r="H40" s="49">
        <v>100</v>
      </c>
      <c r="I40" s="50">
        <v>100</v>
      </c>
      <c r="J40" s="51"/>
      <c r="K40" s="52">
        <v>100</v>
      </c>
      <c r="L40" s="45">
        <v>100</v>
      </c>
      <c r="M40" s="54">
        <v>100</v>
      </c>
      <c r="N40" s="57">
        <v>30</v>
      </c>
      <c r="P40" s="101" t="s">
        <v>70</v>
      </c>
      <c r="Q40" s="101"/>
      <c r="R40" s="101"/>
      <c r="S40" s="101"/>
      <c r="U40" s="119"/>
      <c r="V40" s="120"/>
      <c r="W40" s="121"/>
      <c r="X40" s="119"/>
      <c r="Y40" s="120"/>
      <c r="Z40" s="119"/>
      <c r="AA40" s="119"/>
      <c r="AB40" s="120"/>
      <c r="AC40" s="119"/>
      <c r="AD40" s="119"/>
      <c r="AF40" s="101" t="s">
        <v>59</v>
      </c>
      <c r="AG40" s="101"/>
      <c r="AH40" s="101"/>
      <c r="AI40" s="101"/>
    </row>
    <row r="41" spans="1:44" ht="15.75" thickBot="1" x14ac:dyDescent="0.3">
      <c r="A41" s="158">
        <v>31</v>
      </c>
      <c r="B41" s="56">
        <v>10711101937</v>
      </c>
      <c r="C41" s="56" t="s">
        <v>203</v>
      </c>
      <c r="D41" s="46" t="s">
        <v>204</v>
      </c>
      <c r="E41" s="47">
        <v>224</v>
      </c>
      <c r="F41" s="48">
        <v>100</v>
      </c>
      <c r="G41" s="46"/>
      <c r="H41" s="49">
        <v>100</v>
      </c>
      <c r="I41" s="50">
        <v>100</v>
      </c>
      <c r="J41" s="46"/>
      <c r="K41" s="52">
        <v>100</v>
      </c>
      <c r="L41" s="45">
        <v>100</v>
      </c>
      <c r="M41" s="54">
        <v>100</v>
      </c>
      <c r="N41" s="57">
        <v>30</v>
      </c>
      <c r="P41" s="118" t="s">
        <v>67</v>
      </c>
      <c r="Q41" s="118"/>
      <c r="R41" s="62"/>
      <c r="S41" s="60"/>
      <c r="U41" s="95" t="s">
        <v>32</v>
      </c>
      <c r="V41" s="93" t="s">
        <v>10</v>
      </c>
      <c r="W41" s="94" t="s">
        <v>45</v>
      </c>
      <c r="X41" s="94" t="s">
        <v>34</v>
      </c>
      <c r="Y41" s="93" t="s">
        <v>10</v>
      </c>
      <c r="Z41" s="94" t="s">
        <v>44</v>
      </c>
      <c r="AA41" s="94" t="s">
        <v>43</v>
      </c>
      <c r="AB41" s="93" t="s">
        <v>10</v>
      </c>
      <c r="AC41" s="92" t="s">
        <v>42</v>
      </c>
      <c r="AD41" s="91" t="s">
        <v>41</v>
      </c>
      <c r="AM41" s="83">
        <v>0</v>
      </c>
      <c r="AN41" s="72">
        <v>0</v>
      </c>
      <c r="AO41" s="82">
        <v>0</v>
      </c>
      <c r="AP41" s="60"/>
      <c r="AQ41" s="60"/>
      <c r="AR41" s="60"/>
    </row>
    <row r="42" spans="1:44" x14ac:dyDescent="0.2">
      <c r="P42" s="145" t="s">
        <v>66</v>
      </c>
      <c r="Q42" s="105">
        <v>11511102195</v>
      </c>
      <c r="R42" s="105" t="s">
        <v>145</v>
      </c>
      <c r="S42" s="104" t="s">
        <v>40</v>
      </c>
      <c r="T42" s="79"/>
      <c r="U42" s="78">
        <v>5.4429999999999996</v>
      </c>
      <c r="V42" s="63">
        <v>1</v>
      </c>
      <c r="W42" s="78">
        <v>5.6429999999999998</v>
      </c>
      <c r="X42" s="78">
        <v>5.4690000000000003</v>
      </c>
      <c r="Y42" s="63">
        <v>2</v>
      </c>
      <c r="Z42" s="78">
        <v>5.8690000000000007</v>
      </c>
      <c r="AA42" s="78"/>
      <c r="AB42" s="63"/>
      <c r="AC42" s="78">
        <v>0</v>
      </c>
      <c r="AD42" s="84">
        <v>0</v>
      </c>
      <c r="AH42" s="62"/>
      <c r="AI42" s="60"/>
      <c r="AM42" s="83">
        <v>4</v>
      </c>
      <c r="AN42" s="72">
        <v>5</v>
      </c>
      <c r="AO42" s="82">
        <v>4</v>
      </c>
      <c r="AP42" s="72">
        <v>0</v>
      </c>
      <c r="AQ42" s="72">
        <v>0</v>
      </c>
      <c r="AR42" s="82">
        <v>0</v>
      </c>
    </row>
    <row r="43" spans="1:44" ht="13.5" thickBot="1" x14ac:dyDescent="0.25">
      <c r="P43" s="146" t="s">
        <v>65</v>
      </c>
      <c r="Q43" s="103">
        <v>10911000230</v>
      </c>
      <c r="R43" s="103" t="s">
        <v>138</v>
      </c>
      <c r="S43" s="102" t="s">
        <v>107</v>
      </c>
      <c r="T43" s="79"/>
      <c r="U43" s="78">
        <v>5.2869999999999999</v>
      </c>
      <c r="V43" s="63"/>
      <c r="W43" s="78">
        <v>5.2869999999999999</v>
      </c>
      <c r="X43" s="78">
        <v>5.3650000000000002</v>
      </c>
      <c r="Y43" s="63"/>
      <c r="Z43" s="78">
        <v>5.3650000000000002</v>
      </c>
      <c r="AA43" s="78"/>
      <c r="AB43" s="63"/>
      <c r="AC43" s="78">
        <v>0</v>
      </c>
      <c r="AD43" s="77">
        <v>2</v>
      </c>
      <c r="AF43" s="69" t="s">
        <v>57</v>
      </c>
      <c r="AG43" s="69"/>
      <c r="AH43" s="62"/>
      <c r="AI43" s="60"/>
      <c r="AM43" s="76">
        <v>5</v>
      </c>
      <c r="AN43" s="75">
        <v>4</v>
      </c>
      <c r="AO43" s="74">
        <v>5</v>
      </c>
      <c r="AP43" s="75">
        <v>1</v>
      </c>
      <c r="AQ43" s="75">
        <v>1</v>
      </c>
      <c r="AR43" s="74">
        <v>0</v>
      </c>
    </row>
    <row r="44" spans="1:44" ht="13.5" thickBot="1" x14ac:dyDescent="0.25">
      <c r="P44" s="62"/>
      <c r="Q44" s="62"/>
      <c r="R44" s="62"/>
      <c r="S44" s="60"/>
      <c r="U44" s="119"/>
      <c r="V44" s="120"/>
      <c r="W44" s="121"/>
      <c r="X44" s="119"/>
      <c r="Y44" s="120"/>
      <c r="Z44" s="119"/>
      <c r="AA44" s="119"/>
      <c r="AB44" s="120"/>
      <c r="AC44" s="119"/>
      <c r="AF44" s="117" t="s">
        <v>100</v>
      </c>
      <c r="AG44" s="105">
        <v>10911000230</v>
      </c>
      <c r="AH44" s="105" t="s">
        <v>138</v>
      </c>
      <c r="AI44" s="116" t="s">
        <v>107</v>
      </c>
      <c r="AM44" s="60"/>
      <c r="AN44" s="60"/>
      <c r="AO44" s="60"/>
      <c r="AP44" s="60"/>
      <c r="AQ44" s="60"/>
      <c r="AR44" s="60"/>
    </row>
    <row r="45" spans="1:44" ht="13.5" thickBot="1" x14ac:dyDescent="0.25">
      <c r="P45" s="118" t="s">
        <v>63</v>
      </c>
      <c r="Q45" s="118"/>
      <c r="R45" s="62"/>
      <c r="S45" s="60"/>
      <c r="U45" s="95" t="s">
        <v>32</v>
      </c>
      <c r="V45" s="93" t="s">
        <v>10</v>
      </c>
      <c r="W45" s="94" t="s">
        <v>45</v>
      </c>
      <c r="X45" s="94" t="s">
        <v>34</v>
      </c>
      <c r="Y45" s="93" t="s">
        <v>10</v>
      </c>
      <c r="Z45" s="94" t="s">
        <v>44</v>
      </c>
      <c r="AA45" s="94" t="s">
        <v>43</v>
      </c>
      <c r="AB45" s="93" t="s">
        <v>10</v>
      </c>
      <c r="AC45" s="92" t="s">
        <v>42</v>
      </c>
      <c r="AD45" s="91" t="s">
        <v>41</v>
      </c>
      <c r="AF45" s="115" t="s">
        <v>101</v>
      </c>
      <c r="AG45" s="114">
        <v>10911000504</v>
      </c>
      <c r="AH45" s="114" t="s">
        <v>197</v>
      </c>
      <c r="AI45" s="113" t="s">
        <v>107</v>
      </c>
      <c r="AM45" s="83">
        <v>0</v>
      </c>
      <c r="AN45" s="72">
        <v>0</v>
      </c>
      <c r="AO45" s="82">
        <v>0</v>
      </c>
      <c r="AP45" s="60"/>
      <c r="AQ45" s="60"/>
      <c r="AR45" s="60"/>
    </row>
    <row r="46" spans="1:44" x14ac:dyDescent="0.2">
      <c r="P46" s="147" t="s">
        <v>62</v>
      </c>
      <c r="Q46" s="86">
        <v>10911000504</v>
      </c>
      <c r="R46" s="86" t="s">
        <v>197</v>
      </c>
      <c r="S46" s="85" t="s">
        <v>107</v>
      </c>
      <c r="T46" s="79"/>
      <c r="U46" s="78">
        <v>5.07</v>
      </c>
      <c r="V46" s="63">
        <v>1</v>
      </c>
      <c r="W46" s="78">
        <v>5.2700000000000005</v>
      </c>
      <c r="X46" s="78">
        <v>5.1360000000000001</v>
      </c>
      <c r="Y46" s="63">
        <v>3</v>
      </c>
      <c r="Z46" s="78">
        <v>5.7360000000000007</v>
      </c>
      <c r="AA46" s="78">
        <v>5.0910000000000002</v>
      </c>
      <c r="AB46" s="63"/>
      <c r="AC46" s="78">
        <v>5.0910000000000002</v>
      </c>
      <c r="AD46" s="84">
        <v>2</v>
      </c>
      <c r="AM46" s="83">
        <v>4</v>
      </c>
      <c r="AN46" s="72">
        <v>5</v>
      </c>
      <c r="AO46" s="82">
        <v>4</v>
      </c>
      <c r="AP46" s="72">
        <v>1</v>
      </c>
      <c r="AQ46" s="72">
        <v>0</v>
      </c>
      <c r="AR46" s="82">
        <v>1</v>
      </c>
    </row>
    <row r="47" spans="1:44" ht="13.5" thickBot="1" x14ac:dyDescent="0.25">
      <c r="P47" s="148" t="s">
        <v>60</v>
      </c>
      <c r="Q47" s="81">
        <v>11511000725</v>
      </c>
      <c r="R47" s="81" t="s">
        <v>142</v>
      </c>
      <c r="S47" s="80" t="s">
        <v>40</v>
      </c>
      <c r="T47" s="79"/>
      <c r="U47" s="78">
        <v>5.4390000000000001</v>
      </c>
      <c r="V47" s="63">
        <v>1</v>
      </c>
      <c r="W47" s="78">
        <v>5.6390000000000002</v>
      </c>
      <c r="X47" s="78">
        <v>5.2990000000000004</v>
      </c>
      <c r="Y47" s="63"/>
      <c r="Z47" s="78">
        <v>5.2990000000000004</v>
      </c>
      <c r="AA47" s="78">
        <v>5.3819999999999997</v>
      </c>
      <c r="AB47" s="63">
        <v>1</v>
      </c>
      <c r="AC47" s="78">
        <v>5.5819999999999999</v>
      </c>
      <c r="AD47" s="77">
        <v>1</v>
      </c>
      <c r="AH47" s="62"/>
      <c r="AI47" s="60"/>
      <c r="AM47" s="76">
        <v>5</v>
      </c>
      <c r="AN47" s="75">
        <v>4</v>
      </c>
      <c r="AO47" s="74">
        <v>5</v>
      </c>
      <c r="AP47" s="75">
        <v>0</v>
      </c>
      <c r="AQ47" s="75">
        <v>1</v>
      </c>
      <c r="AR47" s="74">
        <v>0</v>
      </c>
    </row>
    <row r="48" spans="1:44" ht="13.5" thickBot="1" x14ac:dyDescent="0.25">
      <c r="P48" s="62"/>
      <c r="Q48" s="62"/>
      <c r="U48" s="119"/>
      <c r="V48" s="120"/>
      <c r="W48" s="121"/>
      <c r="X48" s="119"/>
      <c r="Y48" s="120"/>
      <c r="Z48" s="119"/>
      <c r="AA48" s="119"/>
      <c r="AB48" s="120"/>
      <c r="AC48" s="119"/>
      <c r="AH48" s="62"/>
      <c r="AI48" s="60"/>
      <c r="AM48" s="60"/>
      <c r="AN48" s="60"/>
      <c r="AO48" s="60"/>
      <c r="AP48" s="60"/>
      <c r="AQ48" s="60"/>
      <c r="AR48" s="60"/>
    </row>
    <row r="49" spans="16:44" ht="13.5" thickBot="1" x14ac:dyDescent="0.25">
      <c r="P49" s="118" t="s">
        <v>64</v>
      </c>
      <c r="Q49" s="118"/>
      <c r="R49" s="62"/>
      <c r="S49" s="60"/>
      <c r="U49" s="95" t="s">
        <v>32</v>
      </c>
      <c r="V49" s="93" t="s">
        <v>10</v>
      </c>
      <c r="W49" s="94" t="s">
        <v>45</v>
      </c>
      <c r="X49" s="94" t="s">
        <v>34</v>
      </c>
      <c r="Y49" s="93" t="s">
        <v>10</v>
      </c>
      <c r="Z49" s="94" t="s">
        <v>44</v>
      </c>
      <c r="AA49" s="94" t="s">
        <v>43</v>
      </c>
      <c r="AB49" s="93" t="s">
        <v>10</v>
      </c>
      <c r="AC49" s="92" t="s">
        <v>42</v>
      </c>
      <c r="AD49" s="91" t="s">
        <v>41</v>
      </c>
      <c r="AH49" s="62"/>
      <c r="AI49" s="60"/>
      <c r="AM49" s="83">
        <v>0</v>
      </c>
      <c r="AN49" s="72">
        <v>0</v>
      </c>
      <c r="AO49" s="82">
        <v>0</v>
      </c>
      <c r="AP49" s="60"/>
      <c r="AQ49" s="60"/>
      <c r="AR49" s="60"/>
    </row>
    <row r="50" spans="16:44" x14ac:dyDescent="0.2">
      <c r="P50" s="145" t="s">
        <v>93</v>
      </c>
      <c r="Q50" s="105">
        <v>10671000150</v>
      </c>
      <c r="R50" s="105" t="s">
        <v>147</v>
      </c>
      <c r="S50" s="104" t="s">
        <v>39</v>
      </c>
      <c r="T50" s="79"/>
      <c r="U50" s="78">
        <v>5.1790000000000003</v>
      </c>
      <c r="V50" s="63">
        <v>1</v>
      </c>
      <c r="W50" s="78">
        <v>5.3790000000000004</v>
      </c>
      <c r="X50" s="78">
        <v>5.2450000000000001</v>
      </c>
      <c r="Y50" s="63">
        <v>2</v>
      </c>
      <c r="Z50" s="78">
        <v>5.6450000000000005</v>
      </c>
      <c r="AA50" s="78">
        <v>5.1609999999999996</v>
      </c>
      <c r="AB50" s="63">
        <v>2</v>
      </c>
      <c r="AC50" s="78">
        <v>5.5609999999999999</v>
      </c>
      <c r="AD50" s="84">
        <v>1</v>
      </c>
      <c r="AH50" s="62"/>
      <c r="AI50" s="60"/>
      <c r="AM50" s="83">
        <v>4</v>
      </c>
      <c r="AN50" s="72">
        <v>5</v>
      </c>
      <c r="AO50" s="82">
        <v>4</v>
      </c>
      <c r="AP50" s="72">
        <v>1</v>
      </c>
      <c r="AQ50" s="72">
        <v>0</v>
      </c>
      <c r="AR50" s="82">
        <v>0</v>
      </c>
    </row>
    <row r="51" spans="16:44" ht="13.5" thickBot="1" x14ac:dyDescent="0.25">
      <c r="P51" s="146" t="s">
        <v>95</v>
      </c>
      <c r="Q51" s="103">
        <v>10671000417</v>
      </c>
      <c r="R51" s="103" t="s">
        <v>149</v>
      </c>
      <c r="S51" s="102" t="s">
        <v>39</v>
      </c>
      <c r="T51" s="79"/>
      <c r="U51" s="78">
        <v>5.3479999999999999</v>
      </c>
      <c r="V51" s="63">
        <v>1</v>
      </c>
      <c r="W51" s="78">
        <v>5.548</v>
      </c>
      <c r="X51" s="78">
        <v>5.3559999999999999</v>
      </c>
      <c r="Y51" s="63"/>
      <c r="Z51" s="78">
        <v>5.3559999999999999</v>
      </c>
      <c r="AA51" s="78">
        <v>5.3369999999999997</v>
      </c>
      <c r="AB51" s="63"/>
      <c r="AC51" s="78">
        <v>5.3369999999999997</v>
      </c>
      <c r="AD51" s="77">
        <v>2</v>
      </c>
      <c r="AF51" s="69" t="s">
        <v>54</v>
      </c>
      <c r="AG51" s="69"/>
      <c r="AH51" s="62"/>
      <c r="AI51" s="60"/>
      <c r="AM51" s="76">
        <v>5</v>
      </c>
      <c r="AN51" s="75">
        <v>4</v>
      </c>
      <c r="AO51" s="74">
        <v>5</v>
      </c>
      <c r="AP51" s="75">
        <v>0</v>
      </c>
      <c r="AQ51" s="75">
        <v>1</v>
      </c>
      <c r="AR51" s="74">
        <v>1</v>
      </c>
    </row>
    <row r="52" spans="16:44" ht="13.5" thickBot="1" x14ac:dyDescent="0.25">
      <c r="P52" s="149"/>
      <c r="Q52" s="149"/>
      <c r="R52" s="68"/>
      <c r="S52" s="63"/>
      <c r="U52" s="119"/>
      <c r="V52" s="120"/>
      <c r="W52" s="121"/>
      <c r="X52" s="119"/>
      <c r="Y52" s="120"/>
      <c r="Z52" s="119"/>
      <c r="AA52" s="119"/>
      <c r="AB52" s="120"/>
      <c r="AC52" s="119"/>
      <c r="AF52" s="117" t="s">
        <v>102</v>
      </c>
      <c r="AG52" s="105">
        <v>10671000417</v>
      </c>
      <c r="AH52" s="105" t="s">
        <v>149</v>
      </c>
      <c r="AI52" s="116" t="s">
        <v>39</v>
      </c>
      <c r="AM52" s="60"/>
      <c r="AN52" s="60"/>
      <c r="AO52" s="60"/>
      <c r="AP52" s="60"/>
      <c r="AQ52" s="60"/>
      <c r="AR52" s="60"/>
    </row>
    <row r="53" spans="16:44" ht="13.5" thickBot="1" x14ac:dyDescent="0.25">
      <c r="P53" s="118" t="s">
        <v>61</v>
      </c>
      <c r="Q53" s="118"/>
      <c r="R53" s="62"/>
      <c r="S53" s="60"/>
      <c r="U53" s="95" t="s">
        <v>32</v>
      </c>
      <c r="V53" s="93" t="s">
        <v>10</v>
      </c>
      <c r="W53" s="94" t="s">
        <v>45</v>
      </c>
      <c r="X53" s="94" t="s">
        <v>34</v>
      </c>
      <c r="Y53" s="93" t="s">
        <v>10</v>
      </c>
      <c r="Z53" s="94" t="s">
        <v>44</v>
      </c>
      <c r="AA53" s="94" t="s">
        <v>43</v>
      </c>
      <c r="AB53" s="93" t="s">
        <v>10</v>
      </c>
      <c r="AC53" s="92" t="s">
        <v>42</v>
      </c>
      <c r="AD53" s="91" t="s">
        <v>41</v>
      </c>
      <c r="AF53" s="115" t="s">
        <v>103</v>
      </c>
      <c r="AG53" s="114">
        <v>10911202641</v>
      </c>
      <c r="AH53" s="114" t="s">
        <v>139</v>
      </c>
      <c r="AI53" s="113" t="s">
        <v>107</v>
      </c>
      <c r="AM53" s="83">
        <v>0</v>
      </c>
      <c r="AN53" s="72">
        <v>0</v>
      </c>
      <c r="AO53" s="82">
        <v>0</v>
      </c>
      <c r="AP53" s="60"/>
      <c r="AQ53" s="60"/>
      <c r="AR53" s="60"/>
    </row>
    <row r="54" spans="16:44" x14ac:dyDescent="0.2">
      <c r="P54" s="145" t="s">
        <v>97</v>
      </c>
      <c r="Q54" s="105">
        <v>10911202641</v>
      </c>
      <c r="R54" s="105" t="s">
        <v>139</v>
      </c>
      <c r="S54" s="104" t="s">
        <v>107</v>
      </c>
      <c r="T54" s="79"/>
      <c r="U54" s="78">
        <v>5.1680000000000001</v>
      </c>
      <c r="V54" s="63">
        <v>2</v>
      </c>
      <c r="W54" s="78">
        <v>5.5680000000000005</v>
      </c>
      <c r="X54" s="78">
        <v>5.2789999999999999</v>
      </c>
      <c r="Y54" s="63">
        <v>3</v>
      </c>
      <c r="Z54" s="78">
        <v>5.8789999999999996</v>
      </c>
      <c r="AA54" s="78"/>
      <c r="AB54" s="63"/>
      <c r="AC54" s="78">
        <v>0</v>
      </c>
      <c r="AD54" s="84">
        <v>2</v>
      </c>
      <c r="AM54" s="83">
        <v>4</v>
      </c>
      <c r="AN54" s="72">
        <v>5</v>
      </c>
      <c r="AO54" s="82">
        <v>4</v>
      </c>
      <c r="AP54" s="72">
        <v>1</v>
      </c>
      <c r="AQ54" s="72">
        <v>1</v>
      </c>
      <c r="AR54" s="82">
        <v>0</v>
      </c>
    </row>
    <row r="55" spans="16:44" ht="13.5" thickBot="1" x14ac:dyDescent="0.25">
      <c r="P55" s="146" t="s">
        <v>99</v>
      </c>
      <c r="Q55" s="103">
        <v>11461000679</v>
      </c>
      <c r="R55" s="103" t="s">
        <v>148</v>
      </c>
      <c r="S55" s="102" t="s">
        <v>111</v>
      </c>
      <c r="T55" s="79"/>
      <c r="U55" s="78">
        <v>100</v>
      </c>
      <c r="V55" s="63"/>
      <c r="W55" s="78">
        <v>100</v>
      </c>
      <c r="X55" s="78">
        <v>100</v>
      </c>
      <c r="Y55" s="63"/>
      <c r="Z55" s="78">
        <v>100</v>
      </c>
      <c r="AA55" s="78"/>
      <c r="AB55" s="63"/>
      <c r="AC55" s="78">
        <v>0</v>
      </c>
      <c r="AD55" s="143">
        <v>0</v>
      </c>
      <c r="AH55" s="62"/>
      <c r="AI55" s="60"/>
      <c r="AM55" s="76">
        <v>5</v>
      </c>
      <c r="AN55" s="75">
        <v>4</v>
      </c>
      <c r="AO55" s="74">
        <v>5</v>
      </c>
      <c r="AP55" s="75">
        <v>0</v>
      </c>
      <c r="AQ55" s="75">
        <v>0</v>
      </c>
      <c r="AR55" s="74">
        <v>0</v>
      </c>
    </row>
    <row r="56" spans="16:44" x14ac:dyDescent="0.2">
      <c r="P56" s="62"/>
      <c r="Q56" s="62"/>
      <c r="U56" s="144"/>
      <c r="V56" s="73"/>
      <c r="W56" s="72"/>
      <c r="X56" s="70"/>
      <c r="Y56" s="70"/>
      <c r="Z56" s="73"/>
      <c r="AA56" s="72"/>
      <c r="AB56" s="71"/>
      <c r="AC56" s="70"/>
      <c r="AD56" s="70"/>
    </row>
    <row r="57" spans="16:44" ht="13.5" thickBot="1" x14ac:dyDescent="0.25">
      <c r="P57" s="112"/>
      <c r="Q57" s="112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110"/>
      <c r="AD57" s="110"/>
      <c r="AE57" s="110"/>
      <c r="AF57" s="110"/>
      <c r="AG57" s="110"/>
      <c r="AH57" s="110"/>
      <c r="AI57" s="110"/>
      <c r="AJ57" s="110"/>
      <c r="AK57" s="110"/>
    </row>
    <row r="58" spans="16:44" ht="16.5" thickBot="1" x14ac:dyDescent="0.3">
      <c r="P58" s="101" t="s">
        <v>59</v>
      </c>
      <c r="Q58" s="101"/>
      <c r="R58" s="101"/>
      <c r="S58" s="101"/>
      <c r="U58" s="119"/>
      <c r="V58" s="120"/>
      <c r="W58" s="121"/>
      <c r="X58" s="119"/>
      <c r="Y58" s="120"/>
      <c r="Z58" s="119"/>
      <c r="AA58" s="119"/>
      <c r="AB58" s="120"/>
      <c r="AC58" s="119"/>
      <c r="AF58" s="101" t="s">
        <v>58</v>
      </c>
      <c r="AG58" s="101"/>
      <c r="AH58" s="101"/>
      <c r="AI58" s="101"/>
    </row>
    <row r="59" spans="16:44" ht="13.5" thickBot="1" x14ac:dyDescent="0.25">
      <c r="P59" s="118" t="s">
        <v>57</v>
      </c>
      <c r="Q59" s="118"/>
      <c r="R59" s="62"/>
      <c r="S59" s="60"/>
      <c r="U59" s="95" t="s">
        <v>32</v>
      </c>
      <c r="V59" s="93" t="s">
        <v>10</v>
      </c>
      <c r="W59" s="94" t="s">
        <v>45</v>
      </c>
      <c r="X59" s="94" t="s">
        <v>34</v>
      </c>
      <c r="Y59" s="93" t="s">
        <v>10</v>
      </c>
      <c r="Z59" s="94" t="s">
        <v>44</v>
      </c>
      <c r="AA59" s="94" t="s">
        <v>43</v>
      </c>
      <c r="AB59" s="93" t="s">
        <v>10</v>
      </c>
      <c r="AC59" s="92" t="s">
        <v>42</v>
      </c>
      <c r="AD59" s="91" t="s">
        <v>41</v>
      </c>
      <c r="AM59" s="83">
        <v>0</v>
      </c>
      <c r="AN59" s="72">
        <v>0</v>
      </c>
      <c r="AO59" s="82">
        <v>0</v>
      </c>
      <c r="AP59" s="60"/>
      <c r="AQ59" s="60"/>
      <c r="AR59" s="60"/>
    </row>
    <row r="60" spans="16:44" x14ac:dyDescent="0.2">
      <c r="P60" s="145" t="s">
        <v>100</v>
      </c>
      <c r="Q60" s="105">
        <v>10911000230</v>
      </c>
      <c r="R60" s="105" t="s">
        <v>138</v>
      </c>
      <c r="S60" s="104" t="s">
        <v>107</v>
      </c>
      <c r="T60" s="79"/>
      <c r="U60" s="78">
        <v>5.35</v>
      </c>
      <c r="V60" s="63"/>
      <c r="W60" s="78">
        <v>5.35</v>
      </c>
      <c r="X60" s="78">
        <v>5.0510000000000002</v>
      </c>
      <c r="Y60" s="63">
        <v>1</v>
      </c>
      <c r="Z60" s="78">
        <v>5.2510000000000003</v>
      </c>
      <c r="AA60" s="78"/>
      <c r="AB60" s="63"/>
      <c r="AC60" s="78">
        <v>0</v>
      </c>
      <c r="AD60" s="84">
        <v>0</v>
      </c>
      <c r="AH60" s="62"/>
      <c r="AI60" s="60"/>
      <c r="AM60" s="83">
        <v>4</v>
      </c>
      <c r="AN60" s="72">
        <v>5</v>
      </c>
      <c r="AO60" s="82">
        <v>4</v>
      </c>
      <c r="AP60" s="72">
        <v>0</v>
      </c>
      <c r="AQ60" s="72">
        <v>0</v>
      </c>
      <c r="AR60" s="82">
        <v>0</v>
      </c>
    </row>
    <row r="61" spans="16:44" ht="13.5" thickBot="1" x14ac:dyDescent="0.25">
      <c r="P61" s="146" t="s">
        <v>101</v>
      </c>
      <c r="Q61" s="103">
        <v>10911000504</v>
      </c>
      <c r="R61" s="103" t="s">
        <v>197</v>
      </c>
      <c r="S61" s="102" t="s">
        <v>107</v>
      </c>
      <c r="T61" s="79"/>
      <c r="U61" s="78">
        <v>5.069</v>
      </c>
      <c r="V61" s="63"/>
      <c r="W61" s="78">
        <v>5.069</v>
      </c>
      <c r="X61" s="78">
        <v>5.0359999999999996</v>
      </c>
      <c r="Y61" s="63">
        <v>1</v>
      </c>
      <c r="Z61" s="78">
        <v>5.2359999999999998</v>
      </c>
      <c r="AA61" s="78"/>
      <c r="AB61" s="63"/>
      <c r="AC61" s="78">
        <v>0</v>
      </c>
      <c r="AD61" s="77">
        <v>2</v>
      </c>
      <c r="AF61" s="69" t="s">
        <v>56</v>
      </c>
      <c r="AG61" s="69"/>
      <c r="AH61" s="62"/>
      <c r="AI61" s="60"/>
      <c r="AM61" s="76">
        <v>5</v>
      </c>
      <c r="AN61" s="75">
        <v>4</v>
      </c>
      <c r="AO61" s="74">
        <v>5</v>
      </c>
      <c r="AP61" s="75">
        <v>1</v>
      </c>
      <c r="AQ61" s="75">
        <v>1</v>
      </c>
      <c r="AR61" s="74">
        <v>0</v>
      </c>
    </row>
    <row r="62" spans="16:44" ht="13.5" thickBot="1" x14ac:dyDescent="0.25">
      <c r="P62" s="62"/>
      <c r="Q62" s="62"/>
      <c r="R62" s="62"/>
      <c r="S62" s="60"/>
      <c r="U62" s="119"/>
      <c r="V62" s="120"/>
      <c r="W62" s="121"/>
      <c r="X62" s="119"/>
      <c r="Y62" s="120"/>
      <c r="Z62" s="119"/>
      <c r="AA62" s="119"/>
      <c r="AB62" s="120"/>
      <c r="AC62" s="119"/>
      <c r="AF62" s="117" t="s">
        <v>55</v>
      </c>
      <c r="AG62" s="105">
        <v>10911000504</v>
      </c>
      <c r="AH62" s="105" t="s">
        <v>197</v>
      </c>
      <c r="AI62" s="116" t="s">
        <v>107</v>
      </c>
      <c r="AM62" s="60"/>
      <c r="AN62" s="60"/>
      <c r="AO62" s="60"/>
      <c r="AP62" s="60"/>
      <c r="AQ62" s="60"/>
      <c r="AR62" s="60"/>
    </row>
    <row r="63" spans="16:44" ht="13.5" thickBot="1" x14ac:dyDescent="0.25">
      <c r="P63" s="118" t="s">
        <v>54</v>
      </c>
      <c r="Q63" s="118"/>
      <c r="R63" s="62"/>
      <c r="S63" s="60"/>
      <c r="U63" s="95" t="s">
        <v>32</v>
      </c>
      <c r="V63" s="93" t="s">
        <v>10</v>
      </c>
      <c r="W63" s="94" t="s">
        <v>45</v>
      </c>
      <c r="X63" s="94" t="s">
        <v>34</v>
      </c>
      <c r="Y63" s="93" t="s">
        <v>10</v>
      </c>
      <c r="Z63" s="94" t="s">
        <v>44</v>
      </c>
      <c r="AA63" s="94" t="s">
        <v>43</v>
      </c>
      <c r="AB63" s="93" t="s">
        <v>10</v>
      </c>
      <c r="AC63" s="92" t="s">
        <v>42</v>
      </c>
      <c r="AD63" s="91" t="s">
        <v>41</v>
      </c>
      <c r="AF63" s="115" t="s">
        <v>53</v>
      </c>
      <c r="AG63" s="114">
        <v>10671000417</v>
      </c>
      <c r="AH63" s="114" t="s">
        <v>149</v>
      </c>
      <c r="AI63" s="113" t="s">
        <v>39</v>
      </c>
      <c r="AM63" s="83">
        <v>0</v>
      </c>
      <c r="AN63" s="72">
        <v>0</v>
      </c>
      <c r="AO63" s="82">
        <v>0</v>
      </c>
      <c r="AP63" s="60"/>
      <c r="AQ63" s="60"/>
      <c r="AR63" s="60"/>
    </row>
    <row r="64" spans="16:44" x14ac:dyDescent="0.2">
      <c r="P64" s="147" t="s">
        <v>102</v>
      </c>
      <c r="Q64" s="86">
        <v>10671000417</v>
      </c>
      <c r="R64" s="86" t="s">
        <v>149</v>
      </c>
      <c r="S64" s="85" t="s">
        <v>39</v>
      </c>
      <c r="T64" s="79"/>
      <c r="U64" s="78">
        <v>5.4050000000000002</v>
      </c>
      <c r="V64" s="63"/>
      <c r="W64" s="78">
        <v>5.4050000000000002</v>
      </c>
      <c r="X64" s="78">
        <v>5.2439999999999998</v>
      </c>
      <c r="Y64" s="63"/>
      <c r="Z64" s="78">
        <v>5.2439999999999998</v>
      </c>
      <c r="AA64" s="78"/>
      <c r="AB64" s="63"/>
      <c r="AC64" s="78">
        <v>0</v>
      </c>
      <c r="AD64" s="84">
        <v>2</v>
      </c>
      <c r="AM64" s="83">
        <v>4</v>
      </c>
      <c r="AN64" s="72">
        <v>5</v>
      </c>
      <c r="AO64" s="82">
        <v>4</v>
      </c>
      <c r="AP64" s="72">
        <v>1</v>
      </c>
      <c r="AQ64" s="72">
        <v>1</v>
      </c>
      <c r="AR64" s="82">
        <v>0</v>
      </c>
    </row>
    <row r="65" spans="16:44" ht="13.5" thickBot="1" x14ac:dyDescent="0.25">
      <c r="P65" s="148" t="s">
        <v>103</v>
      </c>
      <c r="Q65" s="81">
        <v>10911202641</v>
      </c>
      <c r="R65" s="81" t="s">
        <v>139</v>
      </c>
      <c r="S65" s="80" t="s">
        <v>107</v>
      </c>
      <c r="T65" s="79"/>
      <c r="U65" s="78">
        <v>5.2169999999999996</v>
      </c>
      <c r="V65" s="63">
        <v>2</v>
      </c>
      <c r="W65" s="78">
        <v>5.617</v>
      </c>
      <c r="X65" s="78">
        <v>5.2380000000000004</v>
      </c>
      <c r="Y65" s="63">
        <v>1</v>
      </c>
      <c r="Z65" s="78">
        <v>5.4380000000000006</v>
      </c>
      <c r="AA65" s="78"/>
      <c r="AB65" s="63"/>
      <c r="AC65" s="78">
        <v>0</v>
      </c>
      <c r="AD65" s="143">
        <v>0</v>
      </c>
      <c r="AF65" s="69" t="s">
        <v>52</v>
      </c>
      <c r="AG65" s="69"/>
      <c r="AH65" s="62"/>
      <c r="AI65" s="60"/>
      <c r="AM65" s="76">
        <v>5</v>
      </c>
      <c r="AN65" s="75">
        <v>4</v>
      </c>
      <c r="AO65" s="74">
        <v>5</v>
      </c>
      <c r="AP65" s="75">
        <v>0</v>
      </c>
      <c r="AQ65" s="75">
        <v>0</v>
      </c>
      <c r="AR65" s="74">
        <v>0</v>
      </c>
    </row>
    <row r="66" spans="16:44" x14ac:dyDescent="0.2">
      <c r="P66" s="62"/>
      <c r="Q66" s="62"/>
      <c r="U66" s="144"/>
      <c r="V66" s="73"/>
      <c r="W66" s="72"/>
      <c r="X66" s="70"/>
      <c r="Y66" s="70"/>
      <c r="Z66" s="73"/>
      <c r="AA66" s="72"/>
      <c r="AB66" s="71"/>
      <c r="AC66" s="70"/>
      <c r="AD66" s="70"/>
      <c r="AF66" s="117" t="s">
        <v>51</v>
      </c>
      <c r="AG66" s="105">
        <v>10911000230</v>
      </c>
      <c r="AH66" s="105" t="s">
        <v>138</v>
      </c>
      <c r="AI66" s="116" t="s">
        <v>107</v>
      </c>
    </row>
    <row r="67" spans="16:44" x14ac:dyDescent="0.2">
      <c r="P67" s="62"/>
      <c r="Q67" s="62"/>
      <c r="AF67" s="115" t="s">
        <v>50</v>
      </c>
      <c r="AG67" s="114">
        <v>10911202641</v>
      </c>
      <c r="AH67" s="114" t="s">
        <v>139</v>
      </c>
      <c r="AI67" s="113" t="s">
        <v>107</v>
      </c>
    </row>
    <row r="68" spans="16:44" x14ac:dyDescent="0.2">
      <c r="P68" s="62"/>
      <c r="Q68" s="62"/>
      <c r="AF68" s="115"/>
      <c r="AG68" s="150"/>
      <c r="AH68" s="114"/>
      <c r="AI68" s="113"/>
    </row>
    <row r="69" spans="16:44" x14ac:dyDescent="0.2">
      <c r="P69" s="112"/>
      <c r="Q69" s="112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  <c r="AC69" s="110"/>
      <c r="AD69" s="110"/>
      <c r="AE69" s="110"/>
      <c r="AF69" s="110"/>
      <c r="AG69" s="110"/>
      <c r="AH69" s="110"/>
      <c r="AI69" s="110"/>
      <c r="AJ69" s="110"/>
    </row>
    <row r="70" spans="16:44" ht="15.75" x14ac:dyDescent="0.25">
      <c r="P70" s="151"/>
      <c r="Q70" s="151"/>
      <c r="R70" s="136"/>
      <c r="S70" s="136"/>
      <c r="T70" s="136"/>
      <c r="U70" s="152"/>
      <c r="V70" s="152"/>
      <c r="W70" s="152"/>
      <c r="X70" s="152"/>
      <c r="Y70" s="152"/>
      <c r="Z70" s="152"/>
      <c r="AA70" s="152"/>
      <c r="AB70" s="153"/>
      <c r="AC70" s="152"/>
      <c r="AD70" s="136"/>
      <c r="AE70" s="136"/>
      <c r="AF70" s="154" t="s">
        <v>48</v>
      </c>
      <c r="AG70" s="154"/>
      <c r="AH70" s="154"/>
      <c r="AI70" s="154"/>
      <c r="AJ70" s="136"/>
      <c r="AK70" s="136"/>
    </row>
    <row r="71" spans="16:44" ht="19.5" thickBot="1" x14ac:dyDescent="0.3">
      <c r="P71" s="101" t="s">
        <v>49</v>
      </c>
      <c r="Q71" s="101"/>
      <c r="R71" s="101"/>
      <c r="S71" s="101"/>
      <c r="U71" s="98"/>
      <c r="V71" s="99"/>
      <c r="W71" s="100"/>
      <c r="X71" s="98"/>
      <c r="Y71" s="99"/>
      <c r="Z71" s="98"/>
      <c r="AA71" s="98"/>
      <c r="AB71" s="99"/>
      <c r="AC71" s="98"/>
      <c r="AF71" s="109" t="s">
        <v>38</v>
      </c>
      <c r="AG71" s="108"/>
      <c r="AH71" s="107" t="s">
        <v>8</v>
      </c>
      <c r="AI71" s="106" t="s">
        <v>31</v>
      </c>
    </row>
    <row r="72" spans="16:44" ht="13.5" thickBot="1" x14ac:dyDescent="0.25">
      <c r="R72" s="62"/>
      <c r="S72" s="60"/>
      <c r="U72" s="95" t="s">
        <v>32</v>
      </c>
      <c r="V72" s="93" t="s">
        <v>10</v>
      </c>
      <c r="W72" s="94" t="s">
        <v>45</v>
      </c>
      <c r="X72" s="94" t="s">
        <v>34</v>
      </c>
      <c r="Y72" s="93" t="s">
        <v>10</v>
      </c>
      <c r="Z72" s="94" t="s">
        <v>44</v>
      </c>
      <c r="AA72" s="94" t="s">
        <v>43</v>
      </c>
      <c r="AB72" s="93" t="s">
        <v>10</v>
      </c>
      <c r="AC72" s="92" t="s">
        <v>42</v>
      </c>
      <c r="AD72" s="91" t="s">
        <v>41</v>
      </c>
      <c r="AF72" s="97">
        <v>1</v>
      </c>
      <c r="AG72" s="66">
        <v>10671000417</v>
      </c>
      <c r="AH72" s="66" t="s">
        <v>149</v>
      </c>
      <c r="AI72" s="65" t="s">
        <v>39</v>
      </c>
      <c r="AM72" s="83">
        <v>0</v>
      </c>
      <c r="AN72" s="72">
        <v>0</v>
      </c>
      <c r="AO72" s="82">
        <v>0</v>
      </c>
      <c r="AP72" s="60"/>
      <c r="AQ72" s="60"/>
      <c r="AR72" s="60"/>
    </row>
    <row r="73" spans="16:44" x14ac:dyDescent="0.2">
      <c r="P73" s="145" t="s">
        <v>51</v>
      </c>
      <c r="Q73" s="105">
        <v>10911000230</v>
      </c>
      <c r="R73" s="105" t="s">
        <v>138</v>
      </c>
      <c r="S73" s="104" t="s">
        <v>107</v>
      </c>
      <c r="T73" s="79"/>
      <c r="U73" s="78">
        <v>5.3339999999999996</v>
      </c>
      <c r="V73" s="63"/>
      <c r="W73" s="78">
        <v>5.3339999999999996</v>
      </c>
      <c r="X73" s="78">
        <v>5.3529999999999998</v>
      </c>
      <c r="Y73" s="63"/>
      <c r="Z73" s="78">
        <v>5.3529999999999998</v>
      </c>
      <c r="AA73" s="78"/>
      <c r="AB73" s="63"/>
      <c r="AC73" s="78">
        <v>0</v>
      </c>
      <c r="AD73" s="84">
        <v>2</v>
      </c>
      <c r="AF73" s="97">
        <v>2</v>
      </c>
      <c r="AG73" s="66">
        <v>10911000504</v>
      </c>
      <c r="AH73" s="66" t="s">
        <v>197</v>
      </c>
      <c r="AI73" s="65" t="s">
        <v>107</v>
      </c>
      <c r="AM73" s="83">
        <v>4</v>
      </c>
      <c r="AN73" s="72">
        <v>5</v>
      </c>
      <c r="AO73" s="82">
        <v>4</v>
      </c>
      <c r="AP73" s="72">
        <v>1</v>
      </c>
      <c r="AQ73" s="72">
        <v>1</v>
      </c>
      <c r="AR73" s="82">
        <v>0</v>
      </c>
    </row>
    <row r="74" spans="16:44" ht="13.5" thickBot="1" x14ac:dyDescent="0.25">
      <c r="P74" s="146" t="s">
        <v>50</v>
      </c>
      <c r="Q74" s="103">
        <v>10911202641</v>
      </c>
      <c r="R74" s="103" t="s">
        <v>139</v>
      </c>
      <c r="S74" s="102" t="s">
        <v>107</v>
      </c>
      <c r="T74" s="79"/>
      <c r="U74" s="78">
        <v>100</v>
      </c>
      <c r="V74" s="63"/>
      <c r="W74" s="78">
        <v>100</v>
      </c>
      <c r="X74" s="78">
        <v>5.16</v>
      </c>
      <c r="Y74" s="63">
        <v>3</v>
      </c>
      <c r="Z74" s="78">
        <v>5.76</v>
      </c>
      <c r="AA74" s="78"/>
      <c r="AB74" s="63"/>
      <c r="AC74" s="78">
        <v>0</v>
      </c>
      <c r="AD74" s="143">
        <v>0</v>
      </c>
      <c r="AF74" s="97">
        <v>3</v>
      </c>
      <c r="AG74" s="66">
        <v>10911000230</v>
      </c>
      <c r="AH74" s="66" t="s">
        <v>138</v>
      </c>
      <c r="AI74" s="65" t="s">
        <v>107</v>
      </c>
      <c r="AM74" s="76">
        <v>5</v>
      </c>
      <c r="AN74" s="75">
        <v>4</v>
      </c>
      <c r="AO74" s="74">
        <v>5</v>
      </c>
      <c r="AP74" s="75">
        <v>0</v>
      </c>
      <c r="AQ74" s="75">
        <v>0</v>
      </c>
      <c r="AR74" s="74">
        <v>0</v>
      </c>
    </row>
    <row r="75" spans="16:44" x14ac:dyDescent="0.2">
      <c r="P75" s="68"/>
      <c r="Q75" s="68"/>
      <c r="R75" s="68"/>
      <c r="S75" s="68"/>
      <c r="U75" s="144"/>
      <c r="V75" s="73"/>
      <c r="W75" s="72"/>
      <c r="X75" s="70"/>
      <c r="Y75" s="70"/>
      <c r="Z75" s="73"/>
      <c r="AA75" s="72"/>
      <c r="AB75" s="71"/>
      <c r="AC75" s="70"/>
      <c r="AD75" s="70"/>
      <c r="AF75" s="97">
        <v>4</v>
      </c>
      <c r="AG75" s="66">
        <v>10911202641</v>
      </c>
      <c r="AH75" s="66" t="s">
        <v>139</v>
      </c>
      <c r="AI75" s="65" t="s">
        <v>107</v>
      </c>
      <c r="AJ75" s="96" t="s">
        <v>46</v>
      </c>
    </row>
    <row r="76" spans="16:44" ht="16.5" thickBot="1" x14ac:dyDescent="0.3">
      <c r="P76" s="101" t="s">
        <v>47</v>
      </c>
      <c r="Q76" s="101"/>
      <c r="R76" s="101"/>
      <c r="S76" s="101"/>
      <c r="U76" s="98"/>
      <c r="V76" s="99"/>
      <c r="W76" s="100"/>
      <c r="X76" s="98"/>
      <c r="Y76" s="99"/>
      <c r="Z76" s="98"/>
      <c r="AA76" s="98"/>
      <c r="AB76" s="99"/>
      <c r="AC76" s="98"/>
      <c r="AF76" s="90">
        <v>5</v>
      </c>
      <c r="AG76" s="89">
        <v>11511102195</v>
      </c>
      <c r="AH76" s="89" t="s">
        <v>145</v>
      </c>
      <c r="AI76" s="88" t="s">
        <v>40</v>
      </c>
      <c r="AJ76" s="87">
        <v>4.4779999999999998</v>
      </c>
    </row>
    <row r="77" spans="16:44" ht="13.5" thickBot="1" x14ac:dyDescent="0.25">
      <c r="R77" s="62"/>
      <c r="S77" s="60"/>
      <c r="U77" s="95" t="s">
        <v>32</v>
      </c>
      <c r="V77" s="93" t="s">
        <v>10</v>
      </c>
      <c r="W77" s="94" t="s">
        <v>45</v>
      </c>
      <c r="X77" s="94" t="s">
        <v>34</v>
      </c>
      <c r="Y77" s="93" t="s">
        <v>10</v>
      </c>
      <c r="Z77" s="94" t="s">
        <v>44</v>
      </c>
      <c r="AA77" s="94" t="s">
        <v>43</v>
      </c>
      <c r="AB77" s="93" t="s">
        <v>10</v>
      </c>
      <c r="AC77" s="92" t="s">
        <v>42</v>
      </c>
      <c r="AD77" s="91" t="s">
        <v>41</v>
      </c>
      <c r="AF77" s="67">
        <v>6</v>
      </c>
      <c r="AG77" s="66">
        <v>11461000679</v>
      </c>
      <c r="AH77" s="66" t="s">
        <v>148</v>
      </c>
      <c r="AI77" s="65" t="s">
        <v>111</v>
      </c>
      <c r="AJ77" s="64">
        <v>4.5019999999999998</v>
      </c>
      <c r="AM77" s="83">
        <v>0</v>
      </c>
      <c r="AN77" s="72">
        <v>0</v>
      </c>
      <c r="AO77" s="82">
        <v>0</v>
      </c>
      <c r="AP77" s="60"/>
      <c r="AQ77" s="60"/>
      <c r="AR77" s="60"/>
    </row>
    <row r="78" spans="16:44" x14ac:dyDescent="0.2">
      <c r="P78" s="147" t="s">
        <v>55</v>
      </c>
      <c r="Q78" s="86">
        <v>10911000504</v>
      </c>
      <c r="R78" s="86" t="s">
        <v>197</v>
      </c>
      <c r="S78" s="85" t="s">
        <v>107</v>
      </c>
      <c r="T78" s="79"/>
      <c r="U78" s="78">
        <v>5.0469999999999997</v>
      </c>
      <c r="V78" s="63"/>
      <c r="W78" s="78">
        <v>5.0469999999999997</v>
      </c>
      <c r="X78" s="78">
        <v>5.242</v>
      </c>
      <c r="Y78" s="63">
        <v>2</v>
      </c>
      <c r="Z78" s="78">
        <v>5.6420000000000003</v>
      </c>
      <c r="AA78" s="78">
        <v>5.101</v>
      </c>
      <c r="AB78" s="63">
        <v>3</v>
      </c>
      <c r="AC78" s="78">
        <v>5.7010000000000005</v>
      </c>
      <c r="AD78" s="84">
        <v>1</v>
      </c>
      <c r="AF78" s="67">
        <v>7</v>
      </c>
      <c r="AG78" s="66">
        <v>10671000150</v>
      </c>
      <c r="AH78" s="66" t="s">
        <v>147</v>
      </c>
      <c r="AI78" s="65" t="s">
        <v>39</v>
      </c>
      <c r="AJ78" s="64">
        <v>4.5019999999999998</v>
      </c>
      <c r="AM78" s="83">
        <v>4</v>
      </c>
      <c r="AN78" s="72">
        <v>5</v>
      </c>
      <c r="AO78" s="82">
        <v>4</v>
      </c>
      <c r="AP78" s="72">
        <v>1</v>
      </c>
      <c r="AQ78" s="72">
        <v>0</v>
      </c>
      <c r="AR78" s="82">
        <v>0</v>
      </c>
    </row>
    <row r="79" spans="16:44" ht="13.5" thickBot="1" x14ac:dyDescent="0.25">
      <c r="P79" s="148" t="s">
        <v>53</v>
      </c>
      <c r="Q79" s="81">
        <v>10671000417</v>
      </c>
      <c r="R79" s="81" t="s">
        <v>149</v>
      </c>
      <c r="S79" s="80" t="s">
        <v>39</v>
      </c>
      <c r="T79" s="79"/>
      <c r="U79" s="78">
        <v>5.24</v>
      </c>
      <c r="V79" s="63">
        <v>3</v>
      </c>
      <c r="W79" s="78">
        <v>5.84</v>
      </c>
      <c r="X79" s="78">
        <v>5.2859999999999996</v>
      </c>
      <c r="Y79" s="63">
        <v>1</v>
      </c>
      <c r="Z79" s="78">
        <v>5.4859999999999998</v>
      </c>
      <c r="AA79" s="78">
        <v>5.1820000000000004</v>
      </c>
      <c r="AB79" s="63"/>
      <c r="AC79" s="78">
        <v>5.1820000000000004</v>
      </c>
      <c r="AD79" s="143">
        <v>2</v>
      </c>
      <c r="AF79" s="67">
        <v>8</v>
      </c>
      <c r="AG79" s="66">
        <v>11511000725</v>
      </c>
      <c r="AH79" s="66" t="s">
        <v>142</v>
      </c>
      <c r="AI79" s="65" t="s">
        <v>40</v>
      </c>
      <c r="AJ79" s="64">
        <v>4.5609999999999999</v>
      </c>
      <c r="AM79" s="76">
        <v>5</v>
      </c>
      <c r="AN79" s="75">
        <v>4</v>
      </c>
      <c r="AO79" s="74">
        <v>5</v>
      </c>
      <c r="AP79" s="75">
        <v>0</v>
      </c>
      <c r="AQ79" s="75">
        <v>1</v>
      </c>
      <c r="AR79" s="74">
        <v>1</v>
      </c>
    </row>
    <row r="80" spans="16:44" x14ac:dyDescent="0.2">
      <c r="P80" s="62"/>
      <c r="Q80" s="62"/>
      <c r="U80" s="144"/>
      <c r="V80" s="73"/>
      <c r="W80" s="72"/>
      <c r="X80" s="70"/>
      <c r="Y80" s="70"/>
      <c r="Z80" s="73"/>
      <c r="AA80" s="72"/>
      <c r="AB80" s="71"/>
      <c r="AC80" s="70"/>
      <c r="AD80" s="70"/>
      <c r="AF80" s="67">
        <v>9</v>
      </c>
      <c r="AG80" s="66">
        <v>11511000652</v>
      </c>
      <c r="AH80" s="66" t="s">
        <v>194</v>
      </c>
      <c r="AI80" s="65" t="s">
        <v>40</v>
      </c>
      <c r="AJ80" s="64">
        <v>4.6500000000000004</v>
      </c>
    </row>
    <row r="81" spans="16:36" x14ac:dyDescent="0.2">
      <c r="P81" s="62"/>
      <c r="Q81" s="62"/>
      <c r="Z81" s="62"/>
      <c r="AA81" s="60"/>
      <c r="AF81" s="67">
        <v>10</v>
      </c>
      <c r="AG81" s="66">
        <v>11511202518</v>
      </c>
      <c r="AH81" s="66" t="s">
        <v>195</v>
      </c>
      <c r="AI81" s="65" t="s">
        <v>40</v>
      </c>
      <c r="AJ81" s="64">
        <v>4.7080000000000002</v>
      </c>
    </row>
    <row r="82" spans="16:36" x14ac:dyDescent="0.2">
      <c r="P82" s="62"/>
      <c r="Q82" s="62"/>
      <c r="V82" s="62"/>
      <c r="W82" s="60"/>
      <c r="Z82" s="62"/>
      <c r="AA82" s="60"/>
      <c r="AF82" s="67">
        <v>11</v>
      </c>
      <c r="AG82" s="66">
        <v>10911000283</v>
      </c>
      <c r="AH82" s="66" t="s">
        <v>144</v>
      </c>
      <c r="AI82" s="65" t="s">
        <v>107</v>
      </c>
      <c r="AJ82" s="64">
        <v>4.7169999999999996</v>
      </c>
    </row>
    <row r="83" spans="16:36" x14ac:dyDescent="0.2">
      <c r="P83" s="62"/>
      <c r="Q83" s="62"/>
      <c r="V83" s="62"/>
      <c r="W83" s="60"/>
      <c r="Z83" s="62"/>
      <c r="AA83" s="60"/>
      <c r="AF83" s="67">
        <v>12</v>
      </c>
      <c r="AG83" s="66">
        <v>10911000615</v>
      </c>
      <c r="AH83" s="66" t="s">
        <v>196</v>
      </c>
      <c r="AI83" s="65" t="s">
        <v>107</v>
      </c>
      <c r="AJ83" s="64">
        <v>4.883</v>
      </c>
    </row>
    <row r="84" spans="16:36" x14ac:dyDescent="0.2">
      <c r="P84" s="62"/>
      <c r="Q84" s="62"/>
      <c r="V84" s="62"/>
      <c r="W84" s="60"/>
      <c r="Z84" s="62"/>
      <c r="AA84" s="60"/>
      <c r="AF84" s="67">
        <v>13</v>
      </c>
      <c r="AG84" s="66">
        <v>11511000620</v>
      </c>
      <c r="AH84" s="66" t="s">
        <v>168</v>
      </c>
      <c r="AI84" s="65" t="s">
        <v>40</v>
      </c>
      <c r="AJ84" s="64">
        <v>5.0510000000000002</v>
      </c>
    </row>
    <row r="85" spans="16:36" x14ac:dyDescent="0.2">
      <c r="P85" s="62"/>
      <c r="Q85" s="62"/>
      <c r="V85" s="62"/>
      <c r="W85" s="60"/>
      <c r="Z85" s="62"/>
      <c r="AA85" s="60"/>
      <c r="AF85" s="67">
        <v>14</v>
      </c>
      <c r="AG85" s="66">
        <v>11511102202</v>
      </c>
      <c r="AH85" s="66" t="s">
        <v>169</v>
      </c>
      <c r="AI85" s="65" t="s">
        <v>40</v>
      </c>
      <c r="AJ85" s="64">
        <v>5.0840000000000005</v>
      </c>
    </row>
    <row r="86" spans="16:36" x14ac:dyDescent="0.2">
      <c r="P86" s="62"/>
      <c r="Q86" s="62"/>
      <c r="V86" s="62"/>
      <c r="W86" s="60"/>
      <c r="Z86" s="62"/>
      <c r="AA86" s="60"/>
      <c r="AF86" s="67">
        <v>15</v>
      </c>
      <c r="AG86" s="66">
        <v>11511102194</v>
      </c>
      <c r="AH86" s="66" t="s">
        <v>146</v>
      </c>
      <c r="AI86" s="65" t="s">
        <v>40</v>
      </c>
      <c r="AJ86" s="64">
        <v>5.0919999999999996</v>
      </c>
    </row>
    <row r="87" spans="16:36" x14ac:dyDescent="0.2">
      <c r="P87" s="62"/>
      <c r="Q87" s="62"/>
      <c r="AF87" s="67">
        <v>16</v>
      </c>
      <c r="AG87" s="66">
        <v>10181303697</v>
      </c>
      <c r="AH87" s="66" t="s">
        <v>72</v>
      </c>
      <c r="AI87" s="65" t="s">
        <v>73</v>
      </c>
      <c r="AJ87" s="64">
        <v>5.1000000000000005</v>
      </c>
    </row>
    <row r="88" spans="16:36" x14ac:dyDescent="0.2">
      <c r="P88" s="62"/>
      <c r="Q88" s="62"/>
      <c r="AF88" s="67">
        <v>17</v>
      </c>
      <c r="AG88" s="66">
        <v>11511101784</v>
      </c>
      <c r="AH88" s="66" t="s">
        <v>198</v>
      </c>
      <c r="AI88" s="65" t="s">
        <v>40</v>
      </c>
      <c r="AJ88" s="64">
        <v>5.1109999999999998</v>
      </c>
    </row>
    <row r="89" spans="16:36" x14ac:dyDescent="0.2">
      <c r="P89" s="62"/>
      <c r="Q89" s="62"/>
      <c r="AF89" s="67">
        <v>18</v>
      </c>
      <c r="AG89" s="66">
        <v>10671101529</v>
      </c>
      <c r="AH89" s="66" t="s">
        <v>137</v>
      </c>
      <c r="AI89" s="65" t="s">
        <v>39</v>
      </c>
      <c r="AJ89" s="64">
        <v>5.2309999999999999</v>
      </c>
    </row>
    <row r="90" spans="16:36" x14ac:dyDescent="0.2">
      <c r="P90" s="62"/>
      <c r="Q90" s="62"/>
      <c r="AF90" s="67">
        <v>19</v>
      </c>
      <c r="AG90" s="66">
        <v>10671000277</v>
      </c>
      <c r="AH90" s="66" t="s">
        <v>75</v>
      </c>
      <c r="AI90" s="65" t="s">
        <v>39</v>
      </c>
      <c r="AJ90" s="64">
        <v>5.2949999999999999</v>
      </c>
    </row>
    <row r="91" spans="16:36" x14ac:dyDescent="0.2">
      <c r="P91" s="62"/>
      <c r="Q91" s="62"/>
      <c r="AF91" s="67">
        <v>20</v>
      </c>
      <c r="AG91" s="66">
        <v>10181102217</v>
      </c>
      <c r="AH91" s="66" t="s">
        <v>77</v>
      </c>
      <c r="AI91" s="65" t="s">
        <v>73</v>
      </c>
      <c r="AJ91" s="64">
        <v>5.3050000000000006</v>
      </c>
    </row>
    <row r="92" spans="16:36" x14ac:dyDescent="0.2">
      <c r="P92" s="62"/>
      <c r="Q92" s="62"/>
      <c r="AF92" s="67">
        <v>21</v>
      </c>
      <c r="AG92" s="66">
        <v>10181000653</v>
      </c>
      <c r="AH92" s="66" t="s">
        <v>141</v>
      </c>
      <c r="AI92" s="65" t="s">
        <v>73</v>
      </c>
      <c r="AJ92" s="64">
        <v>5.4610000000000003</v>
      </c>
    </row>
    <row r="93" spans="16:36" x14ac:dyDescent="0.2">
      <c r="P93" s="62"/>
      <c r="Q93" s="62"/>
      <c r="AF93" s="67">
        <v>22</v>
      </c>
      <c r="AG93" s="66">
        <v>11891101885</v>
      </c>
      <c r="AH93" s="66" t="s">
        <v>134</v>
      </c>
      <c r="AI93" s="65" t="s">
        <v>80</v>
      </c>
      <c r="AJ93" s="64">
        <v>5.5890000000000004</v>
      </c>
    </row>
    <row r="94" spans="16:36" x14ac:dyDescent="0.2">
      <c r="P94" s="62"/>
      <c r="Q94" s="62"/>
      <c r="AF94" s="67">
        <v>23</v>
      </c>
      <c r="AG94" s="66">
        <v>11511303588</v>
      </c>
      <c r="AH94" s="66" t="s">
        <v>76</v>
      </c>
      <c r="AI94" s="65" t="s">
        <v>40</v>
      </c>
      <c r="AJ94" s="64">
        <v>5.6360000000000001</v>
      </c>
    </row>
    <row r="95" spans="16:36" x14ac:dyDescent="0.2">
      <c r="P95" s="62"/>
      <c r="Q95" s="62"/>
      <c r="V95" s="62"/>
      <c r="W95" s="60"/>
      <c r="Z95" s="62"/>
      <c r="AA95" s="60"/>
      <c r="AF95" s="67">
        <v>24</v>
      </c>
      <c r="AG95" s="66">
        <v>11511303960</v>
      </c>
      <c r="AH95" s="66" t="s">
        <v>78</v>
      </c>
      <c r="AI95" s="65" t="s">
        <v>40</v>
      </c>
      <c r="AJ95" s="64">
        <v>6.0720000000000001</v>
      </c>
    </row>
    <row r="96" spans="16:36" x14ac:dyDescent="0.2">
      <c r="AF96" s="67">
        <v>25</v>
      </c>
      <c r="AG96" s="66" t="s">
        <v>199</v>
      </c>
      <c r="AH96" s="66" t="s">
        <v>200</v>
      </c>
      <c r="AI96" s="65" t="s">
        <v>40</v>
      </c>
      <c r="AJ96" s="64">
        <v>6.4510000000000005</v>
      </c>
    </row>
    <row r="97" spans="32:36" x14ac:dyDescent="0.2">
      <c r="AF97" s="67">
        <v>26</v>
      </c>
      <c r="AG97" s="66">
        <v>11511303486</v>
      </c>
      <c r="AH97" s="66" t="s">
        <v>85</v>
      </c>
      <c r="AI97" s="65" t="s">
        <v>40</v>
      </c>
      <c r="AJ97" s="64">
        <v>6.657</v>
      </c>
    </row>
    <row r="98" spans="32:36" x14ac:dyDescent="0.2">
      <c r="AF98" s="67">
        <v>27</v>
      </c>
      <c r="AG98" s="66">
        <v>11511303279</v>
      </c>
      <c r="AH98" s="66" t="s">
        <v>135</v>
      </c>
      <c r="AI98" s="65" t="s">
        <v>40</v>
      </c>
      <c r="AJ98" s="64">
        <v>6.6920000000000002</v>
      </c>
    </row>
    <row r="99" spans="32:36" x14ac:dyDescent="0.2">
      <c r="AF99" s="67">
        <v>28</v>
      </c>
      <c r="AG99" s="66">
        <v>11891303750</v>
      </c>
      <c r="AH99" s="66" t="s">
        <v>83</v>
      </c>
      <c r="AI99" s="65" t="s">
        <v>80</v>
      </c>
      <c r="AJ99" s="64">
        <v>6.9020000000000001</v>
      </c>
    </row>
    <row r="100" spans="32:36" x14ac:dyDescent="0.2">
      <c r="AF100" s="67">
        <v>29</v>
      </c>
      <c r="AG100" s="66">
        <v>11511404924</v>
      </c>
      <c r="AH100" s="66" t="s">
        <v>86</v>
      </c>
      <c r="AI100" s="65" t="s">
        <v>40</v>
      </c>
      <c r="AJ100" s="64">
        <v>7.593</v>
      </c>
    </row>
    <row r="101" spans="32:36" x14ac:dyDescent="0.2">
      <c r="AF101" s="67">
        <v>30</v>
      </c>
      <c r="AG101" s="66" t="s">
        <v>201</v>
      </c>
      <c r="AH101" s="66" t="s">
        <v>202</v>
      </c>
      <c r="AI101" s="65" t="s">
        <v>40</v>
      </c>
      <c r="AJ101" s="64">
        <v>100</v>
      </c>
    </row>
    <row r="102" spans="32:36" x14ac:dyDescent="0.2">
      <c r="AF102" s="67">
        <v>30</v>
      </c>
      <c r="AG102" s="66">
        <v>10711101937</v>
      </c>
      <c r="AH102" s="66" t="s">
        <v>203</v>
      </c>
      <c r="AI102" s="65" t="s">
        <v>204</v>
      </c>
      <c r="AJ102" s="64">
        <v>100</v>
      </c>
    </row>
    <row r="103" spans="32:36" x14ac:dyDescent="0.2">
      <c r="AF103" s="67">
        <v>29</v>
      </c>
      <c r="AG103" s="66" t="s">
        <v>25</v>
      </c>
      <c r="AH103" s="66" t="s">
        <v>25</v>
      </c>
      <c r="AI103" s="65" t="s">
        <v>25</v>
      </c>
      <c r="AJ103" s="64" t="s">
        <v>25</v>
      </c>
    </row>
    <row r="104" spans="32:36" x14ac:dyDescent="0.2">
      <c r="AF104" s="67">
        <v>29</v>
      </c>
      <c r="AG104" s="66" t="s">
        <v>25</v>
      </c>
      <c r="AH104" s="66" t="s">
        <v>25</v>
      </c>
      <c r="AI104" s="65" t="s">
        <v>25</v>
      </c>
      <c r="AJ104" s="64" t="s">
        <v>25</v>
      </c>
    </row>
    <row r="105" spans="32:36" x14ac:dyDescent="0.2">
      <c r="AF105" s="67">
        <v>29</v>
      </c>
      <c r="AG105" s="66" t="s">
        <v>25</v>
      </c>
      <c r="AH105" s="66" t="s">
        <v>25</v>
      </c>
      <c r="AI105" s="65" t="s">
        <v>25</v>
      </c>
      <c r="AJ105" s="64" t="s">
        <v>25</v>
      </c>
    </row>
    <row r="106" spans="32:36" x14ac:dyDescent="0.2">
      <c r="AF106" s="67">
        <v>29</v>
      </c>
      <c r="AG106" s="66" t="s">
        <v>25</v>
      </c>
      <c r="AH106" s="66" t="s">
        <v>25</v>
      </c>
      <c r="AI106" s="65" t="s">
        <v>25</v>
      </c>
      <c r="AJ106" s="64" t="s">
        <v>25</v>
      </c>
    </row>
    <row r="107" spans="32:36" x14ac:dyDescent="0.2">
      <c r="AF107" s="67">
        <v>29</v>
      </c>
      <c r="AG107" s="66" t="s">
        <v>25</v>
      </c>
      <c r="AH107" s="66" t="s">
        <v>25</v>
      </c>
      <c r="AI107" s="65" t="s">
        <v>25</v>
      </c>
      <c r="AJ107" s="64" t="s">
        <v>25</v>
      </c>
    </row>
    <row r="108" spans="32:36" x14ac:dyDescent="0.2">
      <c r="AF108" s="67"/>
      <c r="AG108" s="66"/>
      <c r="AH108" s="66"/>
      <c r="AI108" s="65"/>
      <c r="AJ108" s="64"/>
    </row>
    <row r="109" spans="32:36" x14ac:dyDescent="0.2">
      <c r="AF109" s="67"/>
      <c r="AG109" s="66"/>
      <c r="AH109" s="66"/>
      <c r="AI109" s="65"/>
      <c r="AJ109" s="64"/>
    </row>
    <row r="110" spans="32:36" x14ac:dyDescent="0.2">
      <c r="AF110" s="67"/>
      <c r="AG110" s="66"/>
      <c r="AH110" s="66"/>
      <c r="AI110" s="65"/>
      <c r="AJ110" s="64"/>
    </row>
    <row r="111" spans="32:36" x14ac:dyDescent="0.2">
      <c r="AF111" s="279"/>
      <c r="AG111" s="280"/>
      <c r="AH111" s="280"/>
      <c r="AI111" s="281"/>
      <c r="AJ111" s="282"/>
    </row>
  </sheetData>
  <sheetProtection selectLockedCells="1" selectUnlockedCells="1"/>
  <mergeCells count="2">
    <mergeCell ref="C6:H6"/>
    <mergeCell ref="C8:D8"/>
  </mergeCells>
  <conditionalFormatting sqref="AF76:AF111">
    <cfRule type="expression" dxfId="814" priority="805" stopIfTrue="1">
      <formula>$AH76=""</formula>
    </cfRule>
  </conditionalFormatting>
  <conditionalFormatting sqref="U8:W8">
    <cfRule type="expression" dxfId="813" priority="798" stopIfTrue="1">
      <formula>$AM8=7</formula>
    </cfRule>
    <cfRule type="expression" dxfId="812" priority="799" stopIfTrue="1">
      <formula>$AM8=6</formula>
    </cfRule>
    <cfRule type="expression" dxfId="811" priority="800" stopIfTrue="1">
      <formula>$AM8=3</formula>
    </cfRule>
    <cfRule type="expression" dxfId="810" priority="801" stopIfTrue="1">
      <formula>$AM8=4</formula>
    </cfRule>
    <cfRule type="expression" dxfId="809" priority="802" stopIfTrue="1">
      <formula>$AM8=2</formula>
    </cfRule>
    <cfRule type="expression" dxfId="808" priority="803" stopIfTrue="1">
      <formula>$AM8=5</formula>
    </cfRule>
    <cfRule type="expression" dxfId="807" priority="804" stopIfTrue="1">
      <formula>$AM8=1</formula>
    </cfRule>
  </conditionalFormatting>
  <conditionalFormatting sqref="W8">
    <cfRule type="cellIs" dxfId="806" priority="797" operator="lessThan">
      <formula>$W9</formula>
    </cfRule>
  </conditionalFormatting>
  <conditionalFormatting sqref="X8:Z8">
    <cfRule type="expression" dxfId="805" priority="790" stopIfTrue="1">
      <formula>$AN8=7</formula>
    </cfRule>
    <cfRule type="expression" dxfId="804" priority="791" stopIfTrue="1">
      <formula>$AN8=6</formula>
    </cfRule>
    <cfRule type="expression" dxfId="803" priority="792" stopIfTrue="1">
      <formula>$AN8=3</formula>
    </cfRule>
    <cfRule type="expression" dxfId="802" priority="793" stopIfTrue="1">
      <formula>$AN8=4</formula>
    </cfRule>
    <cfRule type="expression" dxfId="801" priority="794" stopIfTrue="1">
      <formula>$AN8=2</formula>
    </cfRule>
    <cfRule type="expression" dxfId="800" priority="795" stopIfTrue="1">
      <formula>$AN8=5</formula>
    </cfRule>
    <cfRule type="expression" dxfId="799" priority="796" stopIfTrue="1">
      <formula>$AN8=1</formula>
    </cfRule>
  </conditionalFormatting>
  <conditionalFormatting sqref="Z8">
    <cfRule type="cellIs" dxfId="798" priority="789" operator="lessThan">
      <formula>$Z9</formula>
    </cfRule>
  </conditionalFormatting>
  <conditionalFormatting sqref="U9:W9">
    <cfRule type="expression" dxfId="797" priority="782" stopIfTrue="1">
      <formula>$AM9=7</formula>
    </cfRule>
    <cfRule type="expression" dxfId="796" priority="783" stopIfTrue="1">
      <formula>$AM9=6</formula>
    </cfRule>
    <cfRule type="expression" dxfId="795" priority="784" stopIfTrue="1">
      <formula>$AM9=3</formula>
    </cfRule>
    <cfRule type="expression" dxfId="794" priority="785" stopIfTrue="1">
      <formula>$AM9=4</formula>
    </cfRule>
    <cfRule type="expression" dxfId="793" priority="786" stopIfTrue="1">
      <formula>$AM9=2</formula>
    </cfRule>
    <cfRule type="expression" dxfId="792" priority="787" stopIfTrue="1">
      <formula>$AM9=5</formula>
    </cfRule>
    <cfRule type="expression" dxfId="791" priority="788" stopIfTrue="1">
      <formula>$AM9=1</formula>
    </cfRule>
  </conditionalFormatting>
  <conditionalFormatting sqref="W9">
    <cfRule type="cellIs" dxfId="790" priority="781" operator="lessThan">
      <formula>$W8</formula>
    </cfRule>
  </conditionalFormatting>
  <conditionalFormatting sqref="X9:Z9">
    <cfRule type="expression" dxfId="789" priority="774" stopIfTrue="1">
      <formula>$AN9=7</formula>
    </cfRule>
    <cfRule type="expression" dxfId="788" priority="775" stopIfTrue="1">
      <formula>$AN9=6</formula>
    </cfRule>
    <cfRule type="expression" dxfId="787" priority="776" stopIfTrue="1">
      <formula>$AN9=3</formula>
    </cfRule>
    <cfRule type="expression" dxfId="786" priority="777" stopIfTrue="1">
      <formula>$AN9=4</formula>
    </cfRule>
    <cfRule type="expression" dxfId="785" priority="778" stopIfTrue="1">
      <formula>$AN9=2</formula>
    </cfRule>
    <cfRule type="expression" dxfId="784" priority="779" stopIfTrue="1">
      <formula>$AN9=5</formula>
    </cfRule>
    <cfRule type="expression" dxfId="783" priority="780" stopIfTrue="1">
      <formula>$AN9=1</formula>
    </cfRule>
  </conditionalFormatting>
  <conditionalFormatting sqref="Z9">
    <cfRule type="cellIs" dxfId="782" priority="773" operator="lessThan">
      <formula>$Z8</formula>
    </cfRule>
  </conditionalFormatting>
  <conditionalFormatting sqref="AA8:AC8">
    <cfRule type="expression" dxfId="781" priority="755" stopIfTrue="1">
      <formula>AND(OR($AD8=2,$AD9=2),$AD8+$AD9=2)</formula>
    </cfRule>
    <cfRule type="expression" dxfId="780" priority="766" stopIfTrue="1">
      <formula>$AO8=7</formula>
    </cfRule>
    <cfRule type="expression" dxfId="779" priority="767" stopIfTrue="1">
      <formula>$AO8=6</formula>
    </cfRule>
    <cfRule type="expression" dxfId="778" priority="768" stopIfTrue="1">
      <formula>$AO8=3</formula>
    </cfRule>
    <cfRule type="expression" dxfId="777" priority="769" stopIfTrue="1">
      <formula>$AO8=4</formula>
    </cfRule>
    <cfRule type="expression" dxfId="776" priority="770" stopIfTrue="1">
      <formula>$AO8=2</formula>
    </cfRule>
    <cfRule type="expression" dxfId="775" priority="771" stopIfTrue="1">
      <formula>$AO8=5</formula>
    </cfRule>
    <cfRule type="expression" dxfId="774" priority="772" stopIfTrue="1">
      <formula>$AO8=1</formula>
    </cfRule>
  </conditionalFormatting>
  <conditionalFormatting sqref="AC8">
    <cfRule type="cellIs" dxfId="773" priority="765" operator="lessThan">
      <formula>$AC9</formula>
    </cfRule>
  </conditionalFormatting>
  <conditionalFormatting sqref="AA9:AC9">
    <cfRule type="expression" dxfId="772" priority="756" stopIfTrue="1">
      <formula>AND(OR($AD8=2,$AD9=2),$AD8+$AD9=2)</formula>
    </cfRule>
    <cfRule type="expression" dxfId="771" priority="758" stopIfTrue="1">
      <formula>$AO9=7</formula>
    </cfRule>
    <cfRule type="expression" dxfId="770" priority="759" stopIfTrue="1">
      <formula>$AO9=6</formula>
    </cfRule>
    <cfRule type="expression" dxfId="769" priority="760" stopIfTrue="1">
      <formula>$AO9=3</formula>
    </cfRule>
    <cfRule type="expression" dxfId="768" priority="761" stopIfTrue="1">
      <formula>$AO9=4</formula>
    </cfRule>
    <cfRule type="expression" dxfId="767" priority="762" stopIfTrue="1">
      <formula>$AO9=2</formula>
    </cfRule>
    <cfRule type="expression" dxfId="766" priority="763" stopIfTrue="1">
      <formula>$AO9=5</formula>
    </cfRule>
    <cfRule type="expression" dxfId="765" priority="764" stopIfTrue="1">
      <formula>$AO9=1</formula>
    </cfRule>
  </conditionalFormatting>
  <conditionalFormatting sqref="AC9">
    <cfRule type="cellIs" dxfId="764" priority="757" operator="lessThan">
      <formula>$AC8</formula>
    </cfRule>
  </conditionalFormatting>
  <conditionalFormatting sqref="U12:W12">
    <cfRule type="expression" dxfId="763" priority="748" stopIfTrue="1">
      <formula>$AM12=7</formula>
    </cfRule>
    <cfRule type="expression" dxfId="762" priority="749" stopIfTrue="1">
      <formula>$AM12=6</formula>
    </cfRule>
    <cfRule type="expression" dxfId="761" priority="750" stopIfTrue="1">
      <formula>$AM12=3</formula>
    </cfRule>
    <cfRule type="expression" dxfId="760" priority="751" stopIfTrue="1">
      <formula>$AM12=4</formula>
    </cfRule>
    <cfRule type="expression" dxfId="759" priority="752" stopIfTrue="1">
      <formula>$AM12=2</formula>
    </cfRule>
    <cfRule type="expression" dxfId="758" priority="753" stopIfTrue="1">
      <formula>$AM12=5</formula>
    </cfRule>
    <cfRule type="expression" dxfId="757" priority="754" stopIfTrue="1">
      <formula>$AM12=1</formula>
    </cfRule>
  </conditionalFormatting>
  <conditionalFormatting sqref="W12">
    <cfRule type="cellIs" dxfId="756" priority="747" operator="lessThan">
      <formula>$W13</formula>
    </cfRule>
  </conditionalFormatting>
  <conditionalFormatting sqref="X12:Z12">
    <cfRule type="expression" dxfId="755" priority="740" stopIfTrue="1">
      <formula>$AN12=7</formula>
    </cfRule>
    <cfRule type="expression" dxfId="754" priority="741" stopIfTrue="1">
      <formula>$AN12=6</formula>
    </cfRule>
    <cfRule type="expression" dxfId="753" priority="742" stopIfTrue="1">
      <formula>$AN12=3</formula>
    </cfRule>
    <cfRule type="expression" dxfId="752" priority="743" stopIfTrue="1">
      <formula>$AN12=4</formula>
    </cfRule>
    <cfRule type="expression" dxfId="751" priority="744" stopIfTrue="1">
      <formula>$AN12=2</formula>
    </cfRule>
    <cfRule type="expression" dxfId="750" priority="745" stopIfTrue="1">
      <formula>$AN12=5</formula>
    </cfRule>
    <cfRule type="expression" dxfId="749" priority="746" stopIfTrue="1">
      <formula>$AN12=1</formula>
    </cfRule>
  </conditionalFormatting>
  <conditionalFormatting sqref="Z12">
    <cfRule type="cellIs" dxfId="748" priority="739" operator="lessThan">
      <formula>$Z13</formula>
    </cfRule>
  </conditionalFormatting>
  <conditionalFormatting sqref="U13:W13">
    <cfRule type="expression" dxfId="747" priority="732" stopIfTrue="1">
      <formula>$AM13=7</formula>
    </cfRule>
    <cfRule type="expression" dxfId="746" priority="733" stopIfTrue="1">
      <formula>$AM13=6</formula>
    </cfRule>
    <cfRule type="expression" dxfId="745" priority="734" stopIfTrue="1">
      <formula>$AM13=3</formula>
    </cfRule>
    <cfRule type="expression" dxfId="744" priority="735" stopIfTrue="1">
      <formula>$AM13=4</formula>
    </cfRule>
    <cfRule type="expression" dxfId="743" priority="736" stopIfTrue="1">
      <formula>$AM13=2</formula>
    </cfRule>
    <cfRule type="expression" dxfId="742" priority="737" stopIfTrue="1">
      <formula>$AM13=5</formula>
    </cfRule>
    <cfRule type="expression" dxfId="741" priority="738" stopIfTrue="1">
      <formula>$AM13=1</formula>
    </cfRule>
  </conditionalFormatting>
  <conditionalFormatting sqref="W13">
    <cfRule type="cellIs" dxfId="740" priority="731" operator="lessThan">
      <formula>$W12</formula>
    </cfRule>
  </conditionalFormatting>
  <conditionalFormatting sqref="X13:Z13">
    <cfRule type="expression" dxfId="739" priority="724" stopIfTrue="1">
      <formula>$AN13=7</formula>
    </cfRule>
    <cfRule type="expression" dxfId="738" priority="725" stopIfTrue="1">
      <formula>$AN13=6</formula>
    </cfRule>
    <cfRule type="expression" dxfId="737" priority="726" stopIfTrue="1">
      <formula>$AN13=3</formula>
    </cfRule>
    <cfRule type="expression" dxfId="736" priority="727" stopIfTrue="1">
      <formula>$AN13=4</formula>
    </cfRule>
    <cfRule type="expression" dxfId="735" priority="728" stopIfTrue="1">
      <formula>$AN13=2</formula>
    </cfRule>
    <cfRule type="expression" dxfId="734" priority="729" stopIfTrue="1">
      <formula>$AN13=5</formula>
    </cfRule>
    <cfRule type="expression" dxfId="733" priority="730" stopIfTrue="1">
      <formula>$AN13=1</formula>
    </cfRule>
  </conditionalFormatting>
  <conditionalFormatting sqref="Z13">
    <cfRule type="cellIs" dxfId="732" priority="723" operator="lessThan">
      <formula>$Z12</formula>
    </cfRule>
  </conditionalFormatting>
  <conditionalFormatting sqref="AA12:AC12">
    <cfRule type="expression" dxfId="731" priority="715" stopIfTrue="1">
      <formula>AND(OR($AD12=2,$AD13=2),$AD12+$AD13=2)</formula>
    </cfRule>
    <cfRule type="expression" dxfId="730" priority="716" stopIfTrue="1">
      <formula>$AO12=7</formula>
    </cfRule>
    <cfRule type="expression" dxfId="729" priority="717" stopIfTrue="1">
      <formula>$AO12=6</formula>
    </cfRule>
    <cfRule type="expression" dxfId="728" priority="718" stopIfTrue="1">
      <formula>$AO12=3</formula>
    </cfRule>
    <cfRule type="expression" dxfId="727" priority="719" stopIfTrue="1">
      <formula>$AO12=4</formula>
    </cfRule>
    <cfRule type="expression" dxfId="726" priority="720" stopIfTrue="1">
      <formula>$AO12=2</formula>
    </cfRule>
    <cfRule type="expression" dxfId="725" priority="721" stopIfTrue="1">
      <formula>$AO12=5</formula>
    </cfRule>
    <cfRule type="expression" dxfId="724" priority="722" stopIfTrue="1">
      <formula>$AO12=1</formula>
    </cfRule>
  </conditionalFormatting>
  <conditionalFormatting sqref="AC12">
    <cfRule type="cellIs" dxfId="723" priority="714" operator="lessThan">
      <formula>$AC13</formula>
    </cfRule>
  </conditionalFormatting>
  <conditionalFormatting sqref="AA13:AC13">
    <cfRule type="expression" dxfId="722" priority="706" stopIfTrue="1">
      <formula>AND(OR($AD12=2,$AD13=2),$AD12+$AD13=2)</formula>
    </cfRule>
    <cfRule type="expression" dxfId="721" priority="707" stopIfTrue="1">
      <formula>$AO13=7</formula>
    </cfRule>
    <cfRule type="expression" dxfId="720" priority="708" stopIfTrue="1">
      <formula>$AO13=6</formula>
    </cfRule>
    <cfRule type="expression" dxfId="719" priority="709" stopIfTrue="1">
      <formula>$AO13=3</formula>
    </cfRule>
    <cfRule type="expression" dxfId="718" priority="710" stopIfTrue="1">
      <formula>$AO13=4</formula>
    </cfRule>
    <cfRule type="expression" dxfId="717" priority="711" stopIfTrue="1">
      <formula>$AO13=2</formula>
    </cfRule>
    <cfRule type="expression" dxfId="716" priority="712" stopIfTrue="1">
      <formula>$AO13=5</formula>
    </cfRule>
    <cfRule type="expression" dxfId="715" priority="713" stopIfTrue="1">
      <formula>$AO13=1</formula>
    </cfRule>
  </conditionalFormatting>
  <conditionalFormatting sqref="AC13">
    <cfRule type="cellIs" dxfId="714" priority="705" operator="lessThan">
      <formula>$AC12</formula>
    </cfRule>
  </conditionalFormatting>
  <conditionalFormatting sqref="U16:W16">
    <cfRule type="expression" dxfId="713" priority="698" stopIfTrue="1">
      <formula>$AM16=7</formula>
    </cfRule>
    <cfRule type="expression" dxfId="712" priority="699" stopIfTrue="1">
      <formula>$AM16=6</formula>
    </cfRule>
    <cfRule type="expression" dxfId="711" priority="700" stopIfTrue="1">
      <formula>$AM16=3</formula>
    </cfRule>
    <cfRule type="expression" dxfId="710" priority="701" stopIfTrue="1">
      <formula>$AM16=4</formula>
    </cfRule>
    <cfRule type="expression" dxfId="709" priority="702" stopIfTrue="1">
      <formula>$AM16=2</formula>
    </cfRule>
    <cfRule type="expression" dxfId="708" priority="703" stopIfTrue="1">
      <formula>$AM16=5</formula>
    </cfRule>
    <cfRule type="expression" dxfId="707" priority="704" stopIfTrue="1">
      <formula>$AM16=1</formula>
    </cfRule>
  </conditionalFormatting>
  <conditionalFormatting sqref="W16">
    <cfRule type="cellIs" dxfId="706" priority="697" operator="lessThan">
      <formula>$W17</formula>
    </cfRule>
  </conditionalFormatting>
  <conditionalFormatting sqref="X16:Z16">
    <cfRule type="expression" dxfId="705" priority="690" stopIfTrue="1">
      <formula>$AN16=7</formula>
    </cfRule>
    <cfRule type="expression" dxfId="704" priority="691" stopIfTrue="1">
      <formula>$AN16=6</formula>
    </cfRule>
    <cfRule type="expression" dxfId="703" priority="692" stopIfTrue="1">
      <formula>$AN16=3</formula>
    </cfRule>
    <cfRule type="expression" dxfId="702" priority="693" stopIfTrue="1">
      <formula>$AN16=4</formula>
    </cfRule>
    <cfRule type="expression" dxfId="701" priority="694" stopIfTrue="1">
      <formula>$AN16=2</formula>
    </cfRule>
    <cfRule type="expression" dxfId="700" priority="695" stopIfTrue="1">
      <formula>$AN16=5</formula>
    </cfRule>
    <cfRule type="expression" dxfId="699" priority="696" stopIfTrue="1">
      <formula>$AN16=1</formula>
    </cfRule>
  </conditionalFormatting>
  <conditionalFormatting sqref="Z16">
    <cfRule type="cellIs" dxfId="698" priority="689" operator="lessThan">
      <formula>$Z17</formula>
    </cfRule>
  </conditionalFormatting>
  <conditionalFormatting sqref="U17:W17">
    <cfRule type="expression" dxfId="697" priority="682" stopIfTrue="1">
      <formula>$AM17=7</formula>
    </cfRule>
    <cfRule type="expression" dxfId="696" priority="683" stopIfTrue="1">
      <formula>$AM17=6</formula>
    </cfRule>
    <cfRule type="expression" dxfId="695" priority="684" stopIfTrue="1">
      <formula>$AM17=3</formula>
    </cfRule>
    <cfRule type="expression" dxfId="694" priority="685" stopIfTrue="1">
      <formula>$AM17=4</formula>
    </cfRule>
    <cfRule type="expression" dxfId="693" priority="686" stopIfTrue="1">
      <formula>$AM17=2</formula>
    </cfRule>
    <cfRule type="expression" dxfId="692" priority="687" stopIfTrue="1">
      <formula>$AM17=5</formula>
    </cfRule>
    <cfRule type="expression" dxfId="691" priority="688" stopIfTrue="1">
      <formula>$AM17=1</formula>
    </cfRule>
  </conditionalFormatting>
  <conditionalFormatting sqref="W17">
    <cfRule type="cellIs" dxfId="690" priority="681" operator="lessThan">
      <formula>$W16</formula>
    </cfRule>
  </conditionalFormatting>
  <conditionalFormatting sqref="X17:Z17">
    <cfRule type="expression" dxfId="689" priority="674" stopIfTrue="1">
      <formula>$AN17=7</formula>
    </cfRule>
    <cfRule type="expression" dxfId="688" priority="675" stopIfTrue="1">
      <formula>$AN17=6</formula>
    </cfRule>
    <cfRule type="expression" dxfId="687" priority="676" stopIfTrue="1">
      <formula>$AN17=3</formula>
    </cfRule>
    <cfRule type="expression" dxfId="686" priority="677" stopIfTrue="1">
      <formula>$AN17=4</formula>
    </cfRule>
    <cfRule type="expression" dxfId="685" priority="678" stopIfTrue="1">
      <formula>$AN17=2</formula>
    </cfRule>
    <cfRule type="expression" dxfId="684" priority="679" stopIfTrue="1">
      <formula>$AN17=5</formula>
    </cfRule>
    <cfRule type="expression" dxfId="683" priority="680" stopIfTrue="1">
      <formula>$AN17=1</formula>
    </cfRule>
  </conditionalFormatting>
  <conditionalFormatting sqref="Z17">
    <cfRule type="cellIs" dxfId="682" priority="673" operator="lessThan">
      <formula>$Z16</formula>
    </cfRule>
  </conditionalFormatting>
  <conditionalFormatting sqref="AA16:AC16">
    <cfRule type="expression" dxfId="681" priority="665" stopIfTrue="1">
      <formula>AND(OR($AD16=2,$AD17=2),$AD16+$AD17=2)</formula>
    </cfRule>
    <cfRule type="expression" dxfId="680" priority="666" stopIfTrue="1">
      <formula>$AO16=7</formula>
    </cfRule>
    <cfRule type="expression" dxfId="679" priority="667" stopIfTrue="1">
      <formula>$AO16=6</formula>
    </cfRule>
    <cfRule type="expression" dxfId="678" priority="668" stopIfTrue="1">
      <formula>$AO16=3</formula>
    </cfRule>
    <cfRule type="expression" dxfId="677" priority="669" stopIfTrue="1">
      <formula>$AO16=4</formula>
    </cfRule>
    <cfRule type="expression" dxfId="676" priority="670" stopIfTrue="1">
      <formula>$AO16=2</formula>
    </cfRule>
    <cfRule type="expression" dxfId="675" priority="671" stopIfTrue="1">
      <formula>$AO16=5</formula>
    </cfRule>
    <cfRule type="expression" dxfId="674" priority="672" stopIfTrue="1">
      <formula>$AO16=1</formula>
    </cfRule>
  </conditionalFormatting>
  <conditionalFormatting sqref="AC16">
    <cfRule type="cellIs" dxfId="673" priority="664" operator="lessThan">
      <formula>$AC17</formula>
    </cfRule>
  </conditionalFormatting>
  <conditionalFormatting sqref="AA17:AC17">
    <cfRule type="expression" dxfId="672" priority="656" stopIfTrue="1">
      <formula>AND(OR($AD16=2,$AD17=2),$AD16+$AD17=2)</formula>
    </cfRule>
    <cfRule type="expression" dxfId="671" priority="657" stopIfTrue="1">
      <formula>$AO17=7</formula>
    </cfRule>
    <cfRule type="expression" dxfId="670" priority="658" stopIfTrue="1">
      <formula>$AO17=6</formula>
    </cfRule>
    <cfRule type="expression" dxfId="669" priority="659" stopIfTrue="1">
      <formula>$AO17=3</formula>
    </cfRule>
    <cfRule type="expression" dxfId="668" priority="660" stopIfTrue="1">
      <formula>$AO17=4</formula>
    </cfRule>
    <cfRule type="expression" dxfId="667" priority="661" stopIfTrue="1">
      <formula>$AO17=2</formula>
    </cfRule>
    <cfRule type="expression" dxfId="666" priority="662" stopIfTrue="1">
      <formula>$AO17=5</formula>
    </cfRule>
    <cfRule type="expression" dxfId="665" priority="663" stopIfTrue="1">
      <formula>$AO17=1</formula>
    </cfRule>
  </conditionalFormatting>
  <conditionalFormatting sqref="AC17">
    <cfRule type="cellIs" dxfId="664" priority="655" operator="lessThan">
      <formula>$AC16</formula>
    </cfRule>
  </conditionalFormatting>
  <conditionalFormatting sqref="U20:W20">
    <cfRule type="expression" dxfId="663" priority="648" stopIfTrue="1">
      <formula>$AM20=7</formula>
    </cfRule>
    <cfRule type="expression" dxfId="662" priority="649" stopIfTrue="1">
      <formula>$AM20=6</formula>
    </cfRule>
    <cfRule type="expression" dxfId="661" priority="650" stopIfTrue="1">
      <formula>$AM20=3</formula>
    </cfRule>
    <cfRule type="expression" dxfId="660" priority="651" stopIfTrue="1">
      <formula>$AM20=4</formula>
    </cfRule>
    <cfRule type="expression" dxfId="659" priority="652" stopIfTrue="1">
      <formula>$AM20=2</formula>
    </cfRule>
    <cfRule type="expression" dxfId="658" priority="653" stopIfTrue="1">
      <formula>$AM20=5</formula>
    </cfRule>
    <cfRule type="expression" dxfId="657" priority="654" stopIfTrue="1">
      <formula>$AM20=1</formula>
    </cfRule>
  </conditionalFormatting>
  <conditionalFormatting sqref="W20">
    <cfRule type="cellIs" dxfId="656" priority="647" operator="lessThan">
      <formula>$W21</formula>
    </cfRule>
  </conditionalFormatting>
  <conditionalFormatting sqref="X20:Z20">
    <cfRule type="expression" dxfId="655" priority="640" stopIfTrue="1">
      <formula>$AN20=7</formula>
    </cfRule>
    <cfRule type="expression" dxfId="654" priority="641" stopIfTrue="1">
      <formula>$AN20=6</formula>
    </cfRule>
    <cfRule type="expression" dxfId="653" priority="642" stopIfTrue="1">
      <formula>$AN20=3</formula>
    </cfRule>
    <cfRule type="expression" dxfId="652" priority="643" stopIfTrue="1">
      <formula>$AN20=4</formula>
    </cfRule>
    <cfRule type="expression" dxfId="651" priority="644" stopIfTrue="1">
      <formula>$AN20=2</formula>
    </cfRule>
    <cfRule type="expression" dxfId="650" priority="645" stopIfTrue="1">
      <formula>$AN20=5</formula>
    </cfRule>
    <cfRule type="expression" dxfId="649" priority="646" stopIfTrue="1">
      <formula>$AN20=1</formula>
    </cfRule>
  </conditionalFormatting>
  <conditionalFormatting sqref="Z20">
    <cfRule type="cellIs" dxfId="648" priority="639" operator="lessThan">
      <formula>$Z21</formula>
    </cfRule>
  </conditionalFormatting>
  <conditionalFormatting sqref="U21:W21">
    <cfRule type="expression" dxfId="647" priority="632" stopIfTrue="1">
      <formula>$AM21=7</formula>
    </cfRule>
    <cfRule type="expression" dxfId="646" priority="633" stopIfTrue="1">
      <formula>$AM21=6</formula>
    </cfRule>
    <cfRule type="expression" dxfId="645" priority="634" stopIfTrue="1">
      <formula>$AM21=3</formula>
    </cfRule>
    <cfRule type="expression" dxfId="644" priority="635" stopIfTrue="1">
      <formula>$AM21=4</formula>
    </cfRule>
    <cfRule type="expression" dxfId="643" priority="636" stopIfTrue="1">
      <formula>$AM21=2</formula>
    </cfRule>
    <cfRule type="expression" dxfId="642" priority="637" stopIfTrue="1">
      <formula>$AM21=5</formula>
    </cfRule>
    <cfRule type="expression" dxfId="641" priority="638" stopIfTrue="1">
      <formula>$AM21=1</formula>
    </cfRule>
  </conditionalFormatting>
  <conditionalFormatting sqref="W21">
    <cfRule type="cellIs" dxfId="640" priority="631" operator="lessThan">
      <formula>$W20</formula>
    </cfRule>
  </conditionalFormatting>
  <conditionalFormatting sqref="X21:Z21">
    <cfRule type="expression" dxfId="639" priority="624" stopIfTrue="1">
      <formula>$AN21=7</formula>
    </cfRule>
    <cfRule type="expression" dxfId="638" priority="625" stopIfTrue="1">
      <formula>$AN21=6</formula>
    </cfRule>
    <cfRule type="expression" dxfId="637" priority="626" stopIfTrue="1">
      <formula>$AN21=3</formula>
    </cfRule>
    <cfRule type="expression" dxfId="636" priority="627" stopIfTrue="1">
      <formula>$AN21=4</formula>
    </cfRule>
    <cfRule type="expression" dxfId="635" priority="628" stopIfTrue="1">
      <formula>$AN21=2</formula>
    </cfRule>
    <cfRule type="expression" dxfId="634" priority="629" stopIfTrue="1">
      <formula>$AN21=5</formula>
    </cfRule>
    <cfRule type="expression" dxfId="633" priority="630" stopIfTrue="1">
      <formula>$AN21=1</formula>
    </cfRule>
  </conditionalFormatting>
  <conditionalFormatting sqref="Z21">
    <cfRule type="cellIs" dxfId="632" priority="623" operator="lessThan">
      <formula>$Z20</formula>
    </cfRule>
  </conditionalFormatting>
  <conditionalFormatting sqref="AA20:AC20">
    <cfRule type="expression" dxfId="631" priority="615" stopIfTrue="1">
      <formula>AND(OR($AD20=2,$AD21=2),$AD20+$AD21=2)</formula>
    </cfRule>
    <cfRule type="expression" dxfId="630" priority="616" stopIfTrue="1">
      <formula>$AO20=7</formula>
    </cfRule>
    <cfRule type="expression" dxfId="629" priority="617" stopIfTrue="1">
      <formula>$AO20=6</formula>
    </cfRule>
    <cfRule type="expression" dxfId="628" priority="618" stopIfTrue="1">
      <formula>$AO20=3</formula>
    </cfRule>
    <cfRule type="expression" dxfId="627" priority="619" stopIfTrue="1">
      <formula>$AO20=4</formula>
    </cfRule>
    <cfRule type="expression" dxfId="626" priority="620" stopIfTrue="1">
      <formula>$AO20=2</formula>
    </cfRule>
    <cfRule type="expression" dxfId="625" priority="621" stopIfTrue="1">
      <formula>$AO20=5</formula>
    </cfRule>
    <cfRule type="expression" dxfId="624" priority="622" stopIfTrue="1">
      <formula>$AO20=1</formula>
    </cfRule>
  </conditionalFormatting>
  <conditionalFormatting sqref="AC20">
    <cfRule type="cellIs" dxfId="623" priority="614" operator="lessThan">
      <formula>$AC21</formula>
    </cfRule>
  </conditionalFormatting>
  <conditionalFormatting sqref="AA21:AC21">
    <cfRule type="expression" dxfId="622" priority="606" stopIfTrue="1">
      <formula>AND(OR($AD20=2,$AD21=2),$AD20+$AD21=2)</formula>
    </cfRule>
    <cfRule type="expression" dxfId="621" priority="607" stopIfTrue="1">
      <formula>$AO21=7</formula>
    </cfRule>
    <cfRule type="expression" dxfId="620" priority="608" stopIfTrue="1">
      <formula>$AO21=6</formula>
    </cfRule>
    <cfRule type="expression" dxfId="619" priority="609" stopIfTrue="1">
      <formula>$AO21=3</formula>
    </cfRule>
    <cfRule type="expression" dxfId="618" priority="610" stopIfTrue="1">
      <formula>$AO21=4</formula>
    </cfRule>
    <cfRule type="expression" dxfId="617" priority="611" stopIfTrue="1">
      <formula>$AO21=2</formula>
    </cfRule>
    <cfRule type="expression" dxfId="616" priority="612" stopIfTrue="1">
      <formula>$AO21=5</formula>
    </cfRule>
    <cfRule type="expression" dxfId="615" priority="613" stopIfTrue="1">
      <formula>$AO21=1</formula>
    </cfRule>
  </conditionalFormatting>
  <conditionalFormatting sqref="AC21">
    <cfRule type="cellIs" dxfId="614" priority="605" operator="lessThan">
      <formula>$AC20</formula>
    </cfRule>
  </conditionalFormatting>
  <conditionalFormatting sqref="U24:W24">
    <cfRule type="expression" dxfId="613" priority="598" stopIfTrue="1">
      <formula>$AM24=7</formula>
    </cfRule>
    <cfRule type="expression" dxfId="612" priority="599" stopIfTrue="1">
      <formula>$AM24=6</formula>
    </cfRule>
    <cfRule type="expression" dxfId="611" priority="600" stopIfTrue="1">
      <formula>$AM24=3</formula>
    </cfRule>
    <cfRule type="expression" dxfId="610" priority="601" stopIfTrue="1">
      <formula>$AM24=4</formula>
    </cfRule>
    <cfRule type="expression" dxfId="609" priority="602" stopIfTrue="1">
      <formula>$AM24=2</formula>
    </cfRule>
    <cfRule type="expression" dxfId="608" priority="603" stopIfTrue="1">
      <formula>$AM24=5</formula>
    </cfRule>
    <cfRule type="expression" dxfId="607" priority="604" stopIfTrue="1">
      <formula>$AM24=1</formula>
    </cfRule>
  </conditionalFormatting>
  <conditionalFormatting sqref="W24">
    <cfRule type="cellIs" dxfId="606" priority="597" operator="lessThan">
      <formula>$W25</formula>
    </cfRule>
  </conditionalFormatting>
  <conditionalFormatting sqref="X24:Z24">
    <cfRule type="expression" dxfId="605" priority="590" stopIfTrue="1">
      <formula>$AN24=7</formula>
    </cfRule>
    <cfRule type="expression" dxfId="604" priority="591" stopIfTrue="1">
      <formula>$AN24=6</formula>
    </cfRule>
    <cfRule type="expression" dxfId="603" priority="592" stopIfTrue="1">
      <formula>$AN24=3</formula>
    </cfRule>
    <cfRule type="expression" dxfId="602" priority="593" stopIfTrue="1">
      <formula>$AN24=4</formula>
    </cfRule>
    <cfRule type="expression" dxfId="601" priority="594" stopIfTrue="1">
      <formula>$AN24=2</formula>
    </cfRule>
    <cfRule type="expression" dxfId="600" priority="595" stopIfTrue="1">
      <formula>$AN24=5</formula>
    </cfRule>
    <cfRule type="expression" dxfId="599" priority="596" stopIfTrue="1">
      <formula>$AN24=1</formula>
    </cfRule>
  </conditionalFormatting>
  <conditionalFormatting sqref="Z24">
    <cfRule type="cellIs" dxfId="598" priority="589" operator="lessThan">
      <formula>$Z25</formula>
    </cfRule>
  </conditionalFormatting>
  <conditionalFormatting sqref="U25:W25">
    <cfRule type="expression" dxfId="597" priority="582" stopIfTrue="1">
      <formula>$AM25=7</formula>
    </cfRule>
    <cfRule type="expression" dxfId="596" priority="583" stopIfTrue="1">
      <formula>$AM25=6</formula>
    </cfRule>
    <cfRule type="expression" dxfId="595" priority="584" stopIfTrue="1">
      <formula>$AM25=3</formula>
    </cfRule>
    <cfRule type="expression" dxfId="594" priority="585" stopIfTrue="1">
      <formula>$AM25=4</formula>
    </cfRule>
    <cfRule type="expression" dxfId="593" priority="586" stopIfTrue="1">
      <formula>$AM25=2</formula>
    </cfRule>
    <cfRule type="expression" dxfId="592" priority="587" stopIfTrue="1">
      <formula>$AM25=5</formula>
    </cfRule>
    <cfRule type="expression" dxfId="591" priority="588" stopIfTrue="1">
      <formula>$AM25=1</formula>
    </cfRule>
  </conditionalFormatting>
  <conditionalFormatting sqref="W25">
    <cfRule type="cellIs" dxfId="590" priority="581" operator="lessThan">
      <formula>$W24</formula>
    </cfRule>
  </conditionalFormatting>
  <conditionalFormatting sqref="X25:Z25">
    <cfRule type="expression" dxfId="589" priority="574" stopIfTrue="1">
      <formula>$AN25=7</formula>
    </cfRule>
    <cfRule type="expression" dxfId="588" priority="575" stopIfTrue="1">
      <formula>$AN25=6</formula>
    </cfRule>
    <cfRule type="expression" dxfId="587" priority="576" stopIfTrue="1">
      <formula>$AN25=3</formula>
    </cfRule>
    <cfRule type="expression" dxfId="586" priority="577" stopIfTrue="1">
      <formula>$AN25=4</formula>
    </cfRule>
    <cfRule type="expression" dxfId="585" priority="578" stopIfTrue="1">
      <formula>$AN25=2</formula>
    </cfRule>
    <cfRule type="expression" dxfId="584" priority="579" stopIfTrue="1">
      <formula>$AN25=5</formula>
    </cfRule>
    <cfRule type="expression" dxfId="583" priority="580" stopIfTrue="1">
      <formula>$AN25=1</formula>
    </cfRule>
  </conditionalFormatting>
  <conditionalFormatting sqref="Z25">
    <cfRule type="cellIs" dxfId="582" priority="573" operator="lessThan">
      <formula>$Z24</formula>
    </cfRule>
  </conditionalFormatting>
  <conditionalFormatting sqref="AA24:AC24">
    <cfRule type="expression" dxfId="581" priority="555" stopIfTrue="1">
      <formula>AND(OR($AD24=2,$AD25=2),$AD24+$AD25=2)</formula>
    </cfRule>
    <cfRule type="expression" dxfId="580" priority="566" stopIfTrue="1">
      <formula>$AO24=7</formula>
    </cfRule>
    <cfRule type="expression" dxfId="579" priority="567" stopIfTrue="1">
      <formula>$AO24=6</formula>
    </cfRule>
    <cfRule type="expression" dxfId="578" priority="568" stopIfTrue="1">
      <formula>$AO24=3</formula>
    </cfRule>
    <cfRule type="expression" dxfId="577" priority="569" stopIfTrue="1">
      <formula>$AO24=4</formula>
    </cfRule>
    <cfRule type="expression" dxfId="576" priority="570" stopIfTrue="1">
      <formula>$AO24=2</formula>
    </cfRule>
    <cfRule type="expression" dxfId="575" priority="571" stopIfTrue="1">
      <formula>$AO24=5</formula>
    </cfRule>
    <cfRule type="expression" dxfId="574" priority="572" stopIfTrue="1">
      <formula>$AO24=1</formula>
    </cfRule>
  </conditionalFormatting>
  <conditionalFormatting sqref="AC24">
    <cfRule type="cellIs" dxfId="573" priority="565" operator="lessThan">
      <formula>$AC25</formula>
    </cfRule>
  </conditionalFormatting>
  <conditionalFormatting sqref="AA25:AC25">
    <cfRule type="expression" dxfId="572" priority="556" stopIfTrue="1">
      <formula>AND(OR($AD24=2,$AD25=2),$AD24+$AD25=2)</formula>
    </cfRule>
    <cfRule type="expression" dxfId="571" priority="558" stopIfTrue="1">
      <formula>$AO25=7</formula>
    </cfRule>
    <cfRule type="expression" dxfId="570" priority="559" stopIfTrue="1">
      <formula>$AO25=6</formula>
    </cfRule>
    <cfRule type="expression" dxfId="569" priority="560" stopIfTrue="1">
      <formula>$AO25=3</formula>
    </cfRule>
    <cfRule type="expression" dxfId="568" priority="561" stopIfTrue="1">
      <formula>$AO25=4</formula>
    </cfRule>
    <cfRule type="expression" dxfId="567" priority="562" stopIfTrue="1">
      <formula>$AO25=2</formula>
    </cfRule>
    <cfRule type="expression" dxfId="566" priority="563" stopIfTrue="1">
      <formula>$AO25=5</formula>
    </cfRule>
    <cfRule type="expression" dxfId="565" priority="564" stopIfTrue="1">
      <formula>$AO25=1</formula>
    </cfRule>
  </conditionalFormatting>
  <conditionalFormatting sqref="AC25">
    <cfRule type="cellIs" dxfId="564" priority="557" operator="lessThan">
      <formula>$AC24</formula>
    </cfRule>
  </conditionalFormatting>
  <conditionalFormatting sqref="U28:W28">
    <cfRule type="expression" dxfId="563" priority="548" stopIfTrue="1">
      <formula>$AM28=7</formula>
    </cfRule>
    <cfRule type="expression" dxfId="562" priority="549" stopIfTrue="1">
      <formula>$AM28=6</formula>
    </cfRule>
    <cfRule type="expression" dxfId="561" priority="550" stopIfTrue="1">
      <formula>$AM28=3</formula>
    </cfRule>
    <cfRule type="expression" dxfId="560" priority="551" stopIfTrue="1">
      <formula>$AM28=4</formula>
    </cfRule>
    <cfRule type="expression" dxfId="559" priority="552" stopIfTrue="1">
      <formula>$AM28=2</formula>
    </cfRule>
    <cfRule type="expression" dxfId="558" priority="553" stopIfTrue="1">
      <formula>$AM28=5</formula>
    </cfRule>
    <cfRule type="expression" dxfId="557" priority="554" stopIfTrue="1">
      <formula>$AM28=1</formula>
    </cfRule>
  </conditionalFormatting>
  <conditionalFormatting sqref="W28">
    <cfRule type="cellIs" dxfId="556" priority="547" operator="lessThan">
      <formula>$W29</formula>
    </cfRule>
  </conditionalFormatting>
  <conditionalFormatting sqref="X28:Z28">
    <cfRule type="expression" dxfId="555" priority="540" stopIfTrue="1">
      <formula>$AN28=7</formula>
    </cfRule>
    <cfRule type="expression" dxfId="554" priority="541" stopIfTrue="1">
      <formula>$AN28=6</formula>
    </cfRule>
    <cfRule type="expression" dxfId="553" priority="542" stopIfTrue="1">
      <formula>$AN28=3</formula>
    </cfRule>
    <cfRule type="expression" dxfId="552" priority="543" stopIfTrue="1">
      <formula>$AN28=4</formula>
    </cfRule>
    <cfRule type="expression" dxfId="551" priority="544" stopIfTrue="1">
      <formula>$AN28=2</formula>
    </cfRule>
    <cfRule type="expression" dxfId="550" priority="545" stopIfTrue="1">
      <formula>$AN28=5</formula>
    </cfRule>
    <cfRule type="expression" dxfId="549" priority="546" stopIfTrue="1">
      <formula>$AN28=1</formula>
    </cfRule>
  </conditionalFormatting>
  <conditionalFormatting sqref="Z28">
    <cfRule type="cellIs" dxfId="548" priority="539" operator="lessThan">
      <formula>$Z29</formula>
    </cfRule>
  </conditionalFormatting>
  <conditionalFormatting sqref="U29:W29">
    <cfRule type="expression" dxfId="547" priority="532" stopIfTrue="1">
      <formula>$AM29=7</formula>
    </cfRule>
    <cfRule type="expression" dxfId="546" priority="533" stopIfTrue="1">
      <formula>$AM29=6</formula>
    </cfRule>
    <cfRule type="expression" dxfId="545" priority="534" stopIfTrue="1">
      <formula>$AM29=3</formula>
    </cfRule>
    <cfRule type="expression" dxfId="544" priority="535" stopIfTrue="1">
      <formula>$AM29=4</formula>
    </cfRule>
    <cfRule type="expression" dxfId="543" priority="536" stopIfTrue="1">
      <formula>$AM29=2</formula>
    </cfRule>
    <cfRule type="expression" dxfId="542" priority="537" stopIfTrue="1">
      <formula>$AM29=5</formula>
    </cfRule>
    <cfRule type="expression" dxfId="541" priority="538" stopIfTrue="1">
      <formula>$AM29=1</formula>
    </cfRule>
  </conditionalFormatting>
  <conditionalFormatting sqref="W29">
    <cfRule type="cellIs" dxfId="540" priority="531" operator="lessThan">
      <formula>$W28</formula>
    </cfRule>
  </conditionalFormatting>
  <conditionalFormatting sqref="X29:Z29">
    <cfRule type="expression" dxfId="539" priority="524" stopIfTrue="1">
      <formula>$AN29=7</formula>
    </cfRule>
    <cfRule type="expression" dxfId="538" priority="525" stopIfTrue="1">
      <formula>$AN29=6</formula>
    </cfRule>
    <cfRule type="expression" dxfId="537" priority="526" stopIfTrue="1">
      <formula>$AN29=3</formula>
    </cfRule>
    <cfRule type="expression" dxfId="536" priority="527" stopIfTrue="1">
      <formula>$AN29=4</formula>
    </cfRule>
    <cfRule type="expression" dxfId="535" priority="528" stopIfTrue="1">
      <formula>$AN29=2</formula>
    </cfRule>
    <cfRule type="expression" dxfId="534" priority="529" stopIfTrue="1">
      <formula>$AN29=5</formula>
    </cfRule>
    <cfRule type="expression" dxfId="533" priority="530" stopIfTrue="1">
      <formula>$AN29=1</formula>
    </cfRule>
  </conditionalFormatting>
  <conditionalFormatting sqref="Z29">
    <cfRule type="cellIs" dxfId="532" priority="523" operator="lessThan">
      <formula>$Z28</formula>
    </cfRule>
  </conditionalFormatting>
  <conditionalFormatting sqref="AA28:AC28">
    <cfRule type="expression" dxfId="531" priority="515" stopIfTrue="1">
      <formula>AND(OR($AD28=2,$AD29=2),$AD28+$AD29=2)</formula>
    </cfRule>
    <cfRule type="expression" dxfId="530" priority="516" stopIfTrue="1">
      <formula>$AO28=7</formula>
    </cfRule>
    <cfRule type="expression" dxfId="529" priority="517" stopIfTrue="1">
      <formula>$AO28=6</formula>
    </cfRule>
    <cfRule type="expression" dxfId="528" priority="518" stopIfTrue="1">
      <formula>$AO28=3</formula>
    </cfRule>
    <cfRule type="expression" dxfId="527" priority="519" stopIfTrue="1">
      <formula>$AO28=4</formula>
    </cfRule>
    <cfRule type="expression" dxfId="526" priority="520" stopIfTrue="1">
      <formula>$AO28=2</formula>
    </cfRule>
    <cfRule type="expression" dxfId="525" priority="521" stopIfTrue="1">
      <formula>$AO28=5</formula>
    </cfRule>
    <cfRule type="expression" dxfId="524" priority="522" stopIfTrue="1">
      <formula>$AO28=1</formula>
    </cfRule>
  </conditionalFormatting>
  <conditionalFormatting sqref="AC28">
    <cfRule type="cellIs" dxfId="523" priority="514" operator="lessThan">
      <formula>$AC29</formula>
    </cfRule>
  </conditionalFormatting>
  <conditionalFormatting sqref="AA29:AC29">
    <cfRule type="expression" dxfId="522" priority="506" stopIfTrue="1">
      <formula>AND(OR($AD28=2,$AD29=2),$AD28+$AD29=2)</formula>
    </cfRule>
    <cfRule type="expression" dxfId="521" priority="507" stopIfTrue="1">
      <formula>$AO29=7</formula>
    </cfRule>
    <cfRule type="expression" dxfId="520" priority="508" stopIfTrue="1">
      <formula>$AO29=6</formula>
    </cfRule>
    <cfRule type="expression" dxfId="519" priority="509" stopIfTrue="1">
      <formula>$AO29=3</formula>
    </cfRule>
    <cfRule type="expression" dxfId="518" priority="510" stopIfTrue="1">
      <formula>$AO29=4</formula>
    </cfRule>
    <cfRule type="expression" dxfId="517" priority="511" stopIfTrue="1">
      <formula>$AO29=2</formula>
    </cfRule>
    <cfRule type="expression" dxfId="516" priority="512" stopIfTrue="1">
      <formula>$AO29=5</formula>
    </cfRule>
    <cfRule type="expression" dxfId="515" priority="513" stopIfTrue="1">
      <formula>$AO29=1</formula>
    </cfRule>
  </conditionalFormatting>
  <conditionalFormatting sqref="AC29">
    <cfRule type="cellIs" dxfId="514" priority="505" operator="lessThan">
      <formula>$AC28</formula>
    </cfRule>
  </conditionalFormatting>
  <conditionalFormatting sqref="U32:W32">
    <cfRule type="expression" dxfId="513" priority="498" stopIfTrue="1">
      <formula>$AM32=7</formula>
    </cfRule>
    <cfRule type="expression" dxfId="512" priority="499" stopIfTrue="1">
      <formula>$AM32=6</formula>
    </cfRule>
    <cfRule type="expression" dxfId="511" priority="500" stopIfTrue="1">
      <formula>$AM32=3</formula>
    </cfRule>
    <cfRule type="expression" dxfId="510" priority="501" stopIfTrue="1">
      <formula>$AM32=4</formula>
    </cfRule>
    <cfRule type="expression" dxfId="509" priority="502" stopIfTrue="1">
      <formula>$AM32=2</formula>
    </cfRule>
    <cfRule type="expression" dxfId="508" priority="503" stopIfTrue="1">
      <formula>$AM32=5</formula>
    </cfRule>
    <cfRule type="expression" dxfId="507" priority="504" stopIfTrue="1">
      <formula>$AM32=1</formula>
    </cfRule>
  </conditionalFormatting>
  <conditionalFormatting sqref="W32">
    <cfRule type="cellIs" dxfId="506" priority="497" operator="lessThan">
      <formula>$W33</formula>
    </cfRule>
  </conditionalFormatting>
  <conditionalFormatting sqref="X32:Z32">
    <cfRule type="expression" dxfId="505" priority="490" stopIfTrue="1">
      <formula>$AN32=7</formula>
    </cfRule>
    <cfRule type="expression" dxfId="504" priority="491" stopIfTrue="1">
      <formula>$AN32=6</formula>
    </cfRule>
    <cfRule type="expression" dxfId="503" priority="492" stopIfTrue="1">
      <formula>$AN32=3</formula>
    </cfRule>
    <cfRule type="expression" dxfId="502" priority="493" stopIfTrue="1">
      <formula>$AN32=4</formula>
    </cfRule>
    <cfRule type="expression" dxfId="501" priority="494" stopIfTrue="1">
      <formula>$AN32=2</formula>
    </cfRule>
    <cfRule type="expression" dxfId="500" priority="495" stopIfTrue="1">
      <formula>$AN32=5</formula>
    </cfRule>
    <cfRule type="expression" dxfId="499" priority="496" stopIfTrue="1">
      <formula>$AN32=1</formula>
    </cfRule>
  </conditionalFormatting>
  <conditionalFormatting sqref="Z32">
    <cfRule type="cellIs" dxfId="498" priority="489" operator="lessThan">
      <formula>$Z33</formula>
    </cfRule>
  </conditionalFormatting>
  <conditionalFormatting sqref="U33:W33">
    <cfRule type="expression" dxfId="497" priority="482" stopIfTrue="1">
      <formula>$AM33=7</formula>
    </cfRule>
    <cfRule type="expression" dxfId="496" priority="483" stopIfTrue="1">
      <formula>$AM33=6</formula>
    </cfRule>
    <cfRule type="expression" dxfId="495" priority="484" stopIfTrue="1">
      <formula>$AM33=3</formula>
    </cfRule>
    <cfRule type="expression" dxfId="494" priority="485" stopIfTrue="1">
      <formula>$AM33=4</formula>
    </cfRule>
    <cfRule type="expression" dxfId="493" priority="486" stopIfTrue="1">
      <formula>$AM33=2</formula>
    </cfRule>
    <cfRule type="expression" dxfId="492" priority="487" stopIfTrue="1">
      <formula>$AM33=5</formula>
    </cfRule>
    <cfRule type="expression" dxfId="491" priority="488" stopIfTrue="1">
      <formula>$AM33=1</formula>
    </cfRule>
  </conditionalFormatting>
  <conditionalFormatting sqref="W33">
    <cfRule type="cellIs" dxfId="490" priority="481" operator="lessThan">
      <formula>$W32</formula>
    </cfRule>
  </conditionalFormatting>
  <conditionalFormatting sqref="X33:Z33">
    <cfRule type="expression" dxfId="489" priority="474" stopIfTrue="1">
      <formula>$AN33=7</formula>
    </cfRule>
    <cfRule type="expression" dxfId="488" priority="475" stopIfTrue="1">
      <formula>$AN33=6</formula>
    </cfRule>
    <cfRule type="expression" dxfId="487" priority="476" stopIfTrue="1">
      <formula>$AN33=3</formula>
    </cfRule>
    <cfRule type="expression" dxfId="486" priority="477" stopIfTrue="1">
      <formula>$AN33=4</formula>
    </cfRule>
    <cfRule type="expression" dxfId="485" priority="478" stopIfTrue="1">
      <formula>$AN33=2</formula>
    </cfRule>
    <cfRule type="expression" dxfId="484" priority="479" stopIfTrue="1">
      <formula>$AN33=5</formula>
    </cfRule>
    <cfRule type="expression" dxfId="483" priority="480" stopIfTrue="1">
      <formula>$AN33=1</formula>
    </cfRule>
  </conditionalFormatting>
  <conditionalFormatting sqref="Z33">
    <cfRule type="cellIs" dxfId="482" priority="473" operator="lessThan">
      <formula>$Z32</formula>
    </cfRule>
  </conditionalFormatting>
  <conditionalFormatting sqref="AA32:AC32">
    <cfRule type="expression" dxfId="481" priority="465" stopIfTrue="1">
      <formula>AND(OR($AD32=2,$AD33=2),$AD32+$AD33=2)</formula>
    </cfRule>
    <cfRule type="expression" dxfId="480" priority="466" stopIfTrue="1">
      <formula>$AO32=7</formula>
    </cfRule>
    <cfRule type="expression" dxfId="479" priority="467" stopIfTrue="1">
      <formula>$AO32=6</formula>
    </cfRule>
    <cfRule type="expression" dxfId="478" priority="468" stopIfTrue="1">
      <formula>$AO32=3</formula>
    </cfRule>
    <cfRule type="expression" dxfId="477" priority="469" stopIfTrue="1">
      <formula>$AO32=4</formula>
    </cfRule>
    <cfRule type="expression" dxfId="476" priority="470" stopIfTrue="1">
      <formula>$AO32=2</formula>
    </cfRule>
    <cfRule type="expression" dxfId="475" priority="471" stopIfTrue="1">
      <formula>$AO32=5</formula>
    </cfRule>
    <cfRule type="expression" dxfId="474" priority="472" stopIfTrue="1">
      <formula>$AO32=1</formula>
    </cfRule>
  </conditionalFormatting>
  <conditionalFormatting sqref="AC32">
    <cfRule type="cellIs" dxfId="473" priority="464" operator="lessThan">
      <formula>$AC33</formula>
    </cfRule>
  </conditionalFormatting>
  <conditionalFormatting sqref="AA33:AC33">
    <cfRule type="expression" dxfId="472" priority="456" stopIfTrue="1">
      <formula>AND(OR($AD32=2,$AD33=2),$AD32+$AD33=2)</formula>
    </cfRule>
    <cfRule type="expression" dxfId="471" priority="457" stopIfTrue="1">
      <formula>$AO33=7</formula>
    </cfRule>
    <cfRule type="expression" dxfId="470" priority="458" stopIfTrue="1">
      <formula>$AO33=6</formula>
    </cfRule>
    <cfRule type="expression" dxfId="469" priority="459" stopIfTrue="1">
      <formula>$AO33=3</formula>
    </cfRule>
    <cfRule type="expression" dxfId="468" priority="460" stopIfTrue="1">
      <formula>$AO33=4</formula>
    </cfRule>
    <cfRule type="expression" dxfId="467" priority="461" stopIfTrue="1">
      <formula>$AO33=2</formula>
    </cfRule>
    <cfRule type="expression" dxfId="466" priority="462" stopIfTrue="1">
      <formula>$AO33=5</formula>
    </cfRule>
    <cfRule type="expression" dxfId="465" priority="463" stopIfTrue="1">
      <formula>$AO33=1</formula>
    </cfRule>
  </conditionalFormatting>
  <conditionalFormatting sqref="AC33">
    <cfRule type="cellIs" dxfId="464" priority="455" operator="lessThan">
      <formula>$AC32</formula>
    </cfRule>
  </conditionalFormatting>
  <conditionalFormatting sqref="U36:W36">
    <cfRule type="expression" dxfId="463" priority="448" stopIfTrue="1">
      <formula>$AM36=7</formula>
    </cfRule>
    <cfRule type="expression" dxfId="462" priority="449" stopIfTrue="1">
      <formula>$AM36=6</formula>
    </cfRule>
    <cfRule type="expression" dxfId="461" priority="450" stopIfTrue="1">
      <formula>$AM36=3</formula>
    </cfRule>
    <cfRule type="expression" dxfId="460" priority="451" stopIfTrue="1">
      <formula>$AM36=4</formula>
    </cfRule>
    <cfRule type="expression" dxfId="459" priority="452" stopIfTrue="1">
      <formula>$AM36=2</formula>
    </cfRule>
    <cfRule type="expression" dxfId="458" priority="453" stopIfTrue="1">
      <formula>$AM36=5</formula>
    </cfRule>
    <cfRule type="expression" dxfId="457" priority="454" stopIfTrue="1">
      <formula>$AM36=1</formula>
    </cfRule>
  </conditionalFormatting>
  <conditionalFormatting sqref="W36">
    <cfRule type="cellIs" dxfId="456" priority="447" operator="lessThan">
      <formula>$W37</formula>
    </cfRule>
  </conditionalFormatting>
  <conditionalFormatting sqref="X36:Z36">
    <cfRule type="expression" dxfId="455" priority="440" stopIfTrue="1">
      <formula>$AN36=7</formula>
    </cfRule>
    <cfRule type="expression" dxfId="454" priority="441" stopIfTrue="1">
      <formula>$AN36=6</formula>
    </cfRule>
    <cfRule type="expression" dxfId="453" priority="442" stopIfTrue="1">
      <formula>$AN36=3</formula>
    </cfRule>
    <cfRule type="expression" dxfId="452" priority="443" stopIfTrue="1">
      <formula>$AN36=4</formula>
    </cfRule>
    <cfRule type="expression" dxfId="451" priority="444" stopIfTrue="1">
      <formula>$AN36=2</formula>
    </cfRule>
    <cfRule type="expression" dxfId="450" priority="445" stopIfTrue="1">
      <formula>$AN36=5</formula>
    </cfRule>
    <cfRule type="expression" dxfId="449" priority="446" stopIfTrue="1">
      <formula>$AN36=1</formula>
    </cfRule>
  </conditionalFormatting>
  <conditionalFormatting sqref="Z36">
    <cfRule type="cellIs" dxfId="448" priority="439" operator="lessThan">
      <formula>$Z37</formula>
    </cfRule>
  </conditionalFormatting>
  <conditionalFormatting sqref="U37:W37">
    <cfRule type="expression" dxfId="447" priority="432" stopIfTrue="1">
      <formula>$AM37=7</formula>
    </cfRule>
    <cfRule type="expression" dxfId="446" priority="433" stopIfTrue="1">
      <formula>$AM37=6</formula>
    </cfRule>
    <cfRule type="expression" dxfId="445" priority="434" stopIfTrue="1">
      <formula>$AM37=3</formula>
    </cfRule>
    <cfRule type="expression" dxfId="444" priority="435" stopIfTrue="1">
      <formula>$AM37=4</formula>
    </cfRule>
    <cfRule type="expression" dxfId="443" priority="436" stopIfTrue="1">
      <formula>$AM37=2</formula>
    </cfRule>
    <cfRule type="expression" dxfId="442" priority="437" stopIfTrue="1">
      <formula>$AM37=5</formula>
    </cfRule>
    <cfRule type="expression" dxfId="441" priority="438" stopIfTrue="1">
      <formula>$AM37=1</formula>
    </cfRule>
  </conditionalFormatting>
  <conditionalFormatting sqref="W37">
    <cfRule type="cellIs" dxfId="440" priority="431" operator="lessThan">
      <formula>$W36</formula>
    </cfRule>
  </conditionalFormatting>
  <conditionalFormatting sqref="X37:Z37">
    <cfRule type="expression" dxfId="439" priority="424" stopIfTrue="1">
      <formula>$AN37=7</formula>
    </cfRule>
    <cfRule type="expression" dxfId="438" priority="425" stopIfTrue="1">
      <formula>$AN37=6</formula>
    </cfRule>
    <cfRule type="expression" dxfId="437" priority="426" stopIfTrue="1">
      <formula>$AN37=3</formula>
    </cfRule>
    <cfRule type="expression" dxfId="436" priority="427" stopIfTrue="1">
      <formula>$AN37=4</formula>
    </cfRule>
    <cfRule type="expression" dxfId="435" priority="428" stopIfTrue="1">
      <formula>$AN37=2</formula>
    </cfRule>
    <cfRule type="expression" dxfId="434" priority="429" stopIfTrue="1">
      <formula>$AN37=5</formula>
    </cfRule>
    <cfRule type="expression" dxfId="433" priority="430" stopIfTrue="1">
      <formula>$AN37=1</formula>
    </cfRule>
  </conditionalFormatting>
  <conditionalFormatting sqref="Z37">
    <cfRule type="cellIs" dxfId="432" priority="423" operator="lessThan">
      <formula>$Z36</formula>
    </cfRule>
  </conditionalFormatting>
  <conditionalFormatting sqref="AA36:AC36">
    <cfRule type="expression" dxfId="431" priority="415" stopIfTrue="1">
      <formula>AND(OR($AD36=2,$AD37=2),$AD36+$AD37=2)</formula>
    </cfRule>
    <cfRule type="expression" dxfId="430" priority="416" stopIfTrue="1">
      <formula>$AO36=7</formula>
    </cfRule>
    <cfRule type="expression" dxfId="429" priority="417" stopIfTrue="1">
      <formula>$AO36=6</formula>
    </cfRule>
    <cfRule type="expression" dxfId="428" priority="418" stopIfTrue="1">
      <formula>$AO36=3</formula>
    </cfRule>
    <cfRule type="expression" dxfId="427" priority="419" stopIfTrue="1">
      <formula>$AO36=4</formula>
    </cfRule>
    <cfRule type="expression" dxfId="426" priority="420" stopIfTrue="1">
      <formula>$AO36=2</formula>
    </cfRule>
    <cfRule type="expression" dxfId="425" priority="421" stopIfTrue="1">
      <formula>$AO36=5</formula>
    </cfRule>
    <cfRule type="expression" dxfId="424" priority="422" stopIfTrue="1">
      <formula>$AO36=1</formula>
    </cfRule>
  </conditionalFormatting>
  <conditionalFormatting sqref="AC36">
    <cfRule type="cellIs" dxfId="423" priority="414" operator="lessThan">
      <formula>$AC37</formula>
    </cfRule>
  </conditionalFormatting>
  <conditionalFormatting sqref="AA37:AC37">
    <cfRule type="expression" dxfId="422" priority="406" stopIfTrue="1">
      <formula>AND(OR($AD36=2,$AD37=2),$AD36+$AD37=2)</formula>
    </cfRule>
    <cfRule type="expression" dxfId="421" priority="407" stopIfTrue="1">
      <formula>$AO37=7</formula>
    </cfRule>
    <cfRule type="expression" dxfId="420" priority="408" stopIfTrue="1">
      <formula>$AO37=6</formula>
    </cfRule>
    <cfRule type="expression" dxfId="419" priority="409" stopIfTrue="1">
      <formula>$AO37=3</formula>
    </cfRule>
    <cfRule type="expression" dxfId="418" priority="410" stopIfTrue="1">
      <formula>$AO37=4</formula>
    </cfRule>
    <cfRule type="expression" dxfId="417" priority="411" stopIfTrue="1">
      <formula>$AO37=2</formula>
    </cfRule>
    <cfRule type="expression" dxfId="416" priority="412" stopIfTrue="1">
      <formula>$AO37=5</formula>
    </cfRule>
    <cfRule type="expression" dxfId="415" priority="413" stopIfTrue="1">
      <formula>$AO37=1</formula>
    </cfRule>
  </conditionalFormatting>
  <conditionalFormatting sqref="AC37">
    <cfRule type="cellIs" dxfId="414" priority="405" operator="lessThan">
      <formula>$AC36</formula>
    </cfRule>
  </conditionalFormatting>
  <conditionalFormatting sqref="U42:W42">
    <cfRule type="expression" dxfId="413" priority="398" stopIfTrue="1">
      <formula>$AM42=7</formula>
    </cfRule>
    <cfRule type="expression" dxfId="412" priority="399" stopIfTrue="1">
      <formula>$AM42=6</formula>
    </cfRule>
    <cfRule type="expression" dxfId="411" priority="400" stopIfTrue="1">
      <formula>$AM42=3</formula>
    </cfRule>
    <cfRule type="expression" dxfId="410" priority="401" stopIfTrue="1">
      <formula>$AM42=4</formula>
    </cfRule>
    <cfRule type="expression" dxfId="409" priority="402" stopIfTrue="1">
      <formula>$AM42=2</formula>
    </cfRule>
    <cfRule type="expression" dxfId="408" priority="403" stopIfTrue="1">
      <formula>$AM42=5</formula>
    </cfRule>
    <cfRule type="expression" dxfId="407" priority="404" stopIfTrue="1">
      <formula>$AM42=1</formula>
    </cfRule>
  </conditionalFormatting>
  <conditionalFormatting sqref="W42">
    <cfRule type="cellIs" dxfId="406" priority="397" operator="lessThan">
      <formula>$W43</formula>
    </cfRule>
  </conditionalFormatting>
  <conditionalFormatting sqref="X42:Z42">
    <cfRule type="expression" dxfId="405" priority="390" stopIfTrue="1">
      <formula>$AN42=7</formula>
    </cfRule>
    <cfRule type="expression" dxfId="404" priority="391" stopIfTrue="1">
      <formula>$AN42=6</formula>
    </cfRule>
    <cfRule type="expression" dxfId="403" priority="392" stopIfTrue="1">
      <formula>$AN42=3</formula>
    </cfRule>
    <cfRule type="expression" dxfId="402" priority="393" stopIfTrue="1">
      <formula>$AN42=4</formula>
    </cfRule>
    <cfRule type="expression" dxfId="401" priority="394" stopIfTrue="1">
      <formula>$AN42=2</formula>
    </cfRule>
    <cfRule type="expression" dxfId="400" priority="395" stopIfTrue="1">
      <formula>$AN42=5</formula>
    </cfRule>
    <cfRule type="expression" dxfId="399" priority="396" stopIfTrue="1">
      <formula>$AN42=1</formula>
    </cfRule>
  </conditionalFormatting>
  <conditionalFormatting sqref="Z42">
    <cfRule type="cellIs" dxfId="398" priority="389" operator="lessThan">
      <formula>$Z43</formula>
    </cfRule>
  </conditionalFormatting>
  <conditionalFormatting sqref="U43:W43">
    <cfRule type="expression" dxfId="397" priority="382" stopIfTrue="1">
      <formula>$AM43=7</formula>
    </cfRule>
    <cfRule type="expression" dxfId="396" priority="383" stopIfTrue="1">
      <formula>$AM43=6</formula>
    </cfRule>
    <cfRule type="expression" dxfId="395" priority="384" stopIfTrue="1">
      <formula>$AM43=3</formula>
    </cfRule>
    <cfRule type="expression" dxfId="394" priority="385" stopIfTrue="1">
      <formula>$AM43=4</formula>
    </cfRule>
    <cfRule type="expression" dxfId="393" priority="386" stopIfTrue="1">
      <formula>$AM43=2</formula>
    </cfRule>
    <cfRule type="expression" dxfId="392" priority="387" stopIfTrue="1">
      <formula>$AM43=5</formula>
    </cfRule>
    <cfRule type="expression" dxfId="391" priority="388" stopIfTrue="1">
      <formula>$AM43=1</formula>
    </cfRule>
  </conditionalFormatting>
  <conditionalFormatting sqref="W43">
    <cfRule type="cellIs" dxfId="390" priority="381" operator="lessThan">
      <formula>$W42</formula>
    </cfRule>
  </conditionalFormatting>
  <conditionalFormatting sqref="X43:Z43">
    <cfRule type="expression" dxfId="389" priority="374" stopIfTrue="1">
      <formula>$AN43=7</formula>
    </cfRule>
    <cfRule type="expression" dxfId="388" priority="375" stopIfTrue="1">
      <formula>$AN43=6</formula>
    </cfRule>
    <cfRule type="expression" dxfId="387" priority="376" stopIfTrue="1">
      <formula>$AN43=3</formula>
    </cfRule>
    <cfRule type="expression" dxfId="386" priority="377" stopIfTrue="1">
      <formula>$AN43=4</formula>
    </cfRule>
    <cfRule type="expression" dxfId="385" priority="378" stopIfTrue="1">
      <formula>$AN43=2</formula>
    </cfRule>
    <cfRule type="expression" dxfId="384" priority="379" stopIfTrue="1">
      <formula>$AN43=5</formula>
    </cfRule>
    <cfRule type="expression" dxfId="383" priority="380" stopIfTrue="1">
      <formula>$AN43=1</formula>
    </cfRule>
  </conditionalFormatting>
  <conditionalFormatting sqref="Z43">
    <cfRule type="cellIs" dxfId="382" priority="373" operator="lessThan">
      <formula>$Z42</formula>
    </cfRule>
  </conditionalFormatting>
  <conditionalFormatting sqref="AA42:AC42">
    <cfRule type="expression" dxfId="381" priority="355" stopIfTrue="1">
      <formula>AND(OR($AD42=2,$AD43=2),$AD42+$AD43=2)</formula>
    </cfRule>
    <cfRule type="expression" dxfId="380" priority="366" stopIfTrue="1">
      <formula>$AO42=7</formula>
    </cfRule>
    <cfRule type="expression" dxfId="379" priority="367" stopIfTrue="1">
      <formula>$AO42=6</formula>
    </cfRule>
    <cfRule type="expression" dxfId="378" priority="368" stopIfTrue="1">
      <formula>$AO42=3</formula>
    </cfRule>
    <cfRule type="expression" dxfId="377" priority="369" stopIfTrue="1">
      <formula>$AO42=4</formula>
    </cfRule>
    <cfRule type="expression" dxfId="376" priority="370" stopIfTrue="1">
      <formula>$AO42=2</formula>
    </cfRule>
    <cfRule type="expression" dxfId="375" priority="371" stopIfTrue="1">
      <formula>$AO42=5</formula>
    </cfRule>
    <cfRule type="expression" dxfId="374" priority="372" stopIfTrue="1">
      <formula>$AO42=1</formula>
    </cfRule>
  </conditionalFormatting>
  <conditionalFormatting sqref="AC42">
    <cfRule type="cellIs" dxfId="373" priority="365" operator="lessThan">
      <formula>$AC43</formula>
    </cfRule>
  </conditionalFormatting>
  <conditionalFormatting sqref="AA43:AC43">
    <cfRule type="expression" dxfId="372" priority="356" stopIfTrue="1">
      <formula>AND(OR($AD42=2,$AD43=2),$AD42+$AD43=2)</formula>
    </cfRule>
    <cfRule type="expression" dxfId="371" priority="358" stopIfTrue="1">
      <formula>$AO43=7</formula>
    </cfRule>
    <cfRule type="expression" dxfId="370" priority="359" stopIfTrue="1">
      <formula>$AO43=6</formula>
    </cfRule>
    <cfRule type="expression" dxfId="369" priority="360" stopIfTrue="1">
      <formula>$AO43=3</formula>
    </cfRule>
    <cfRule type="expression" dxfId="368" priority="361" stopIfTrue="1">
      <formula>$AO43=4</formula>
    </cfRule>
    <cfRule type="expression" dxfId="367" priority="362" stopIfTrue="1">
      <formula>$AO43=2</formula>
    </cfRule>
    <cfRule type="expression" dxfId="366" priority="363" stopIfTrue="1">
      <formula>$AO43=5</formula>
    </cfRule>
    <cfRule type="expression" dxfId="365" priority="364" stopIfTrue="1">
      <formula>$AO43=1</formula>
    </cfRule>
  </conditionalFormatting>
  <conditionalFormatting sqref="AC43">
    <cfRule type="cellIs" dxfId="364" priority="357" operator="lessThan">
      <formula>$AC42</formula>
    </cfRule>
  </conditionalFormatting>
  <conditionalFormatting sqref="U46:W46">
    <cfRule type="expression" dxfId="363" priority="348" stopIfTrue="1">
      <formula>$AM46=7</formula>
    </cfRule>
    <cfRule type="expression" dxfId="362" priority="349" stopIfTrue="1">
      <formula>$AM46=6</formula>
    </cfRule>
    <cfRule type="expression" dxfId="361" priority="350" stopIfTrue="1">
      <formula>$AM46=3</formula>
    </cfRule>
    <cfRule type="expression" dxfId="360" priority="351" stopIfTrue="1">
      <formula>$AM46=4</formula>
    </cfRule>
    <cfRule type="expression" dxfId="359" priority="352" stopIfTrue="1">
      <formula>$AM46=2</formula>
    </cfRule>
    <cfRule type="expression" dxfId="358" priority="353" stopIfTrue="1">
      <formula>$AM46=5</formula>
    </cfRule>
    <cfRule type="expression" dxfId="357" priority="354" stopIfTrue="1">
      <formula>$AM46=1</formula>
    </cfRule>
  </conditionalFormatting>
  <conditionalFormatting sqref="W46">
    <cfRule type="cellIs" dxfId="356" priority="347" operator="lessThan">
      <formula>$W47</formula>
    </cfRule>
  </conditionalFormatting>
  <conditionalFormatting sqref="X46:Z46">
    <cfRule type="expression" dxfId="355" priority="340" stopIfTrue="1">
      <formula>$AN46=7</formula>
    </cfRule>
    <cfRule type="expression" dxfId="354" priority="341" stopIfTrue="1">
      <formula>$AN46=6</formula>
    </cfRule>
    <cfRule type="expression" dxfId="353" priority="342" stopIfTrue="1">
      <formula>$AN46=3</formula>
    </cfRule>
    <cfRule type="expression" dxfId="352" priority="343" stopIfTrue="1">
      <formula>$AN46=4</formula>
    </cfRule>
    <cfRule type="expression" dxfId="351" priority="344" stopIfTrue="1">
      <formula>$AN46=2</formula>
    </cfRule>
    <cfRule type="expression" dxfId="350" priority="345" stopIfTrue="1">
      <formula>$AN46=5</formula>
    </cfRule>
    <cfRule type="expression" dxfId="349" priority="346" stopIfTrue="1">
      <formula>$AN46=1</formula>
    </cfRule>
  </conditionalFormatting>
  <conditionalFormatting sqref="Z46">
    <cfRule type="cellIs" dxfId="348" priority="339" operator="lessThan">
      <formula>$Z47</formula>
    </cfRule>
  </conditionalFormatting>
  <conditionalFormatting sqref="U47:W47">
    <cfRule type="expression" dxfId="347" priority="332" stopIfTrue="1">
      <formula>$AM47=7</formula>
    </cfRule>
    <cfRule type="expression" dxfId="346" priority="333" stopIfTrue="1">
      <formula>$AM47=6</formula>
    </cfRule>
    <cfRule type="expression" dxfId="345" priority="334" stopIfTrue="1">
      <formula>$AM47=3</formula>
    </cfRule>
    <cfRule type="expression" dxfId="344" priority="335" stopIfTrue="1">
      <formula>$AM47=4</formula>
    </cfRule>
    <cfRule type="expression" dxfId="343" priority="336" stopIfTrue="1">
      <formula>$AM47=2</formula>
    </cfRule>
    <cfRule type="expression" dxfId="342" priority="337" stopIfTrue="1">
      <formula>$AM47=5</formula>
    </cfRule>
    <cfRule type="expression" dxfId="341" priority="338" stopIfTrue="1">
      <formula>$AM47=1</formula>
    </cfRule>
  </conditionalFormatting>
  <conditionalFormatting sqref="W47">
    <cfRule type="cellIs" dxfId="340" priority="331" operator="lessThan">
      <formula>$W46</formula>
    </cfRule>
  </conditionalFormatting>
  <conditionalFormatting sqref="X47:Z47">
    <cfRule type="expression" dxfId="339" priority="324" stopIfTrue="1">
      <formula>$AN47=7</formula>
    </cfRule>
    <cfRule type="expression" dxfId="338" priority="325" stopIfTrue="1">
      <formula>$AN47=6</formula>
    </cfRule>
    <cfRule type="expression" dxfId="337" priority="326" stopIfTrue="1">
      <formula>$AN47=3</formula>
    </cfRule>
    <cfRule type="expression" dxfId="336" priority="327" stopIfTrue="1">
      <formula>$AN47=4</formula>
    </cfRule>
    <cfRule type="expression" dxfId="335" priority="328" stopIfTrue="1">
      <formula>$AN47=2</formula>
    </cfRule>
    <cfRule type="expression" dxfId="334" priority="329" stopIfTrue="1">
      <formula>$AN47=5</formula>
    </cfRule>
    <cfRule type="expression" dxfId="333" priority="330" stopIfTrue="1">
      <formula>$AN47=1</formula>
    </cfRule>
  </conditionalFormatting>
  <conditionalFormatting sqref="Z47">
    <cfRule type="cellIs" dxfId="332" priority="323" operator="lessThan">
      <formula>$Z46</formula>
    </cfRule>
  </conditionalFormatting>
  <conditionalFormatting sqref="AA46:AC46">
    <cfRule type="expression" dxfId="331" priority="315" stopIfTrue="1">
      <formula>AND(OR($AD46=2,$AD47=2),$AD46+$AD47=2)</formula>
    </cfRule>
    <cfRule type="expression" dxfId="330" priority="316" stopIfTrue="1">
      <formula>$AO46=7</formula>
    </cfRule>
    <cfRule type="expression" dxfId="329" priority="317" stopIfTrue="1">
      <formula>$AO46=6</formula>
    </cfRule>
    <cfRule type="expression" dxfId="328" priority="318" stopIfTrue="1">
      <formula>$AO46=3</formula>
    </cfRule>
    <cfRule type="expression" dxfId="327" priority="319" stopIfTrue="1">
      <formula>$AO46=4</formula>
    </cfRule>
    <cfRule type="expression" dxfId="326" priority="320" stopIfTrue="1">
      <formula>$AO46=2</formula>
    </cfRule>
    <cfRule type="expression" dxfId="325" priority="321" stopIfTrue="1">
      <formula>$AO46=5</formula>
    </cfRule>
    <cfRule type="expression" dxfId="324" priority="322" stopIfTrue="1">
      <formula>$AO46=1</formula>
    </cfRule>
  </conditionalFormatting>
  <conditionalFormatting sqref="AC46">
    <cfRule type="cellIs" dxfId="323" priority="314" operator="lessThan">
      <formula>$AC47</formula>
    </cfRule>
  </conditionalFormatting>
  <conditionalFormatting sqref="AA47:AC47">
    <cfRule type="expression" dxfId="322" priority="306" stopIfTrue="1">
      <formula>AND(OR($AD46=2,$AD47=2),$AD46+$AD47=2)</formula>
    </cfRule>
    <cfRule type="expression" dxfId="321" priority="307" stopIfTrue="1">
      <formula>$AO47=7</formula>
    </cfRule>
    <cfRule type="expression" dxfId="320" priority="308" stopIfTrue="1">
      <formula>$AO47=6</formula>
    </cfRule>
    <cfRule type="expression" dxfId="319" priority="309" stopIfTrue="1">
      <formula>$AO47=3</formula>
    </cfRule>
    <cfRule type="expression" dxfId="318" priority="310" stopIfTrue="1">
      <formula>$AO47=4</formula>
    </cfRule>
    <cfRule type="expression" dxfId="317" priority="311" stopIfTrue="1">
      <formula>$AO47=2</formula>
    </cfRule>
    <cfRule type="expression" dxfId="316" priority="312" stopIfTrue="1">
      <formula>$AO47=5</formula>
    </cfRule>
    <cfRule type="expression" dxfId="315" priority="313" stopIfTrue="1">
      <formula>$AO47=1</formula>
    </cfRule>
  </conditionalFormatting>
  <conditionalFormatting sqref="AC47">
    <cfRule type="cellIs" dxfId="314" priority="305" operator="lessThan">
      <formula>$AC46</formula>
    </cfRule>
  </conditionalFormatting>
  <conditionalFormatting sqref="U50:W50">
    <cfRule type="expression" dxfId="313" priority="298" stopIfTrue="1">
      <formula>$AM50=7</formula>
    </cfRule>
    <cfRule type="expression" dxfId="312" priority="299" stopIfTrue="1">
      <formula>$AM50=6</formula>
    </cfRule>
    <cfRule type="expression" dxfId="311" priority="300" stopIfTrue="1">
      <formula>$AM50=3</formula>
    </cfRule>
    <cfRule type="expression" dxfId="310" priority="301" stopIfTrue="1">
      <formula>$AM50=4</formula>
    </cfRule>
    <cfRule type="expression" dxfId="309" priority="302" stopIfTrue="1">
      <formula>$AM50=2</formula>
    </cfRule>
    <cfRule type="expression" dxfId="308" priority="303" stopIfTrue="1">
      <formula>$AM50=5</formula>
    </cfRule>
    <cfRule type="expression" dxfId="307" priority="304" stopIfTrue="1">
      <formula>$AM50=1</formula>
    </cfRule>
  </conditionalFormatting>
  <conditionalFormatting sqref="W50">
    <cfRule type="cellIs" dxfId="306" priority="297" operator="lessThan">
      <formula>$W51</formula>
    </cfRule>
  </conditionalFormatting>
  <conditionalFormatting sqref="X50:Z50">
    <cfRule type="expression" dxfId="305" priority="290" stopIfTrue="1">
      <formula>$AN50=7</formula>
    </cfRule>
    <cfRule type="expression" dxfId="304" priority="291" stopIfTrue="1">
      <formula>$AN50=6</formula>
    </cfRule>
    <cfRule type="expression" dxfId="303" priority="292" stopIfTrue="1">
      <formula>$AN50=3</formula>
    </cfRule>
    <cfRule type="expression" dxfId="302" priority="293" stopIfTrue="1">
      <formula>$AN50=4</formula>
    </cfRule>
    <cfRule type="expression" dxfId="301" priority="294" stopIfTrue="1">
      <formula>$AN50=2</formula>
    </cfRule>
    <cfRule type="expression" dxfId="300" priority="295" stopIfTrue="1">
      <formula>$AN50=5</formula>
    </cfRule>
    <cfRule type="expression" dxfId="299" priority="296" stopIfTrue="1">
      <formula>$AN50=1</formula>
    </cfRule>
  </conditionalFormatting>
  <conditionalFormatting sqref="Z50">
    <cfRule type="cellIs" dxfId="298" priority="289" operator="lessThan">
      <formula>$Z51</formula>
    </cfRule>
  </conditionalFormatting>
  <conditionalFormatting sqref="U51:W51">
    <cfRule type="expression" dxfId="297" priority="282" stopIfTrue="1">
      <formula>$AM51=7</formula>
    </cfRule>
    <cfRule type="expression" dxfId="296" priority="283" stopIfTrue="1">
      <formula>$AM51=6</formula>
    </cfRule>
    <cfRule type="expression" dxfId="295" priority="284" stopIfTrue="1">
      <formula>$AM51=3</formula>
    </cfRule>
    <cfRule type="expression" dxfId="294" priority="285" stopIfTrue="1">
      <formula>$AM51=4</formula>
    </cfRule>
    <cfRule type="expression" dxfId="293" priority="286" stopIfTrue="1">
      <formula>$AM51=2</formula>
    </cfRule>
    <cfRule type="expression" dxfId="292" priority="287" stopIfTrue="1">
      <formula>$AM51=5</formula>
    </cfRule>
    <cfRule type="expression" dxfId="291" priority="288" stopIfTrue="1">
      <formula>$AM51=1</formula>
    </cfRule>
  </conditionalFormatting>
  <conditionalFormatting sqref="W51">
    <cfRule type="cellIs" dxfId="290" priority="281" operator="lessThan">
      <formula>$W50</formula>
    </cfRule>
  </conditionalFormatting>
  <conditionalFormatting sqref="X51:Z51">
    <cfRule type="expression" dxfId="289" priority="274" stopIfTrue="1">
      <formula>$AN51=7</formula>
    </cfRule>
    <cfRule type="expression" dxfId="288" priority="275" stopIfTrue="1">
      <formula>$AN51=6</formula>
    </cfRule>
    <cfRule type="expression" dxfId="287" priority="276" stopIfTrue="1">
      <formula>$AN51=3</formula>
    </cfRule>
    <cfRule type="expression" dxfId="286" priority="277" stopIfTrue="1">
      <formula>$AN51=4</formula>
    </cfRule>
    <cfRule type="expression" dxfId="285" priority="278" stopIfTrue="1">
      <formula>$AN51=2</formula>
    </cfRule>
    <cfRule type="expression" dxfId="284" priority="279" stopIfTrue="1">
      <formula>$AN51=5</formula>
    </cfRule>
    <cfRule type="expression" dxfId="283" priority="280" stopIfTrue="1">
      <formula>$AN51=1</formula>
    </cfRule>
  </conditionalFormatting>
  <conditionalFormatting sqref="Z51">
    <cfRule type="cellIs" dxfId="282" priority="273" operator="lessThan">
      <formula>$Z50</formula>
    </cfRule>
  </conditionalFormatting>
  <conditionalFormatting sqref="AA50:AC50">
    <cfRule type="expression" dxfId="281" priority="265" stopIfTrue="1">
      <formula>AND(OR($AD50=2,$AD51=2),$AD50+$AD51=2)</formula>
    </cfRule>
    <cfRule type="expression" dxfId="280" priority="266" stopIfTrue="1">
      <formula>$AO50=7</formula>
    </cfRule>
    <cfRule type="expression" dxfId="279" priority="267" stopIfTrue="1">
      <formula>$AO50=6</formula>
    </cfRule>
    <cfRule type="expression" dxfId="278" priority="268" stopIfTrue="1">
      <formula>$AO50=3</formula>
    </cfRule>
    <cfRule type="expression" dxfId="277" priority="269" stopIfTrue="1">
      <formula>$AO50=4</formula>
    </cfRule>
    <cfRule type="expression" dxfId="276" priority="270" stopIfTrue="1">
      <formula>$AO50=2</formula>
    </cfRule>
    <cfRule type="expression" dxfId="275" priority="271" stopIfTrue="1">
      <formula>$AO50=5</formula>
    </cfRule>
    <cfRule type="expression" dxfId="274" priority="272" stopIfTrue="1">
      <formula>$AO50=1</formula>
    </cfRule>
  </conditionalFormatting>
  <conditionalFormatting sqref="AC50">
    <cfRule type="cellIs" dxfId="273" priority="264" operator="lessThan">
      <formula>$AC51</formula>
    </cfRule>
  </conditionalFormatting>
  <conditionalFormatting sqref="AA51:AC51">
    <cfRule type="expression" dxfId="272" priority="256" stopIfTrue="1">
      <formula>AND(OR($AD50=2,$AD51=2),$AD50+$AD51=2)</formula>
    </cfRule>
    <cfRule type="expression" dxfId="271" priority="257" stopIfTrue="1">
      <formula>$AO51=7</formula>
    </cfRule>
    <cfRule type="expression" dxfId="270" priority="258" stopIfTrue="1">
      <formula>$AO51=6</formula>
    </cfRule>
    <cfRule type="expression" dxfId="269" priority="259" stopIfTrue="1">
      <formula>$AO51=3</formula>
    </cfRule>
    <cfRule type="expression" dxfId="268" priority="260" stopIfTrue="1">
      <formula>$AO51=4</formula>
    </cfRule>
    <cfRule type="expression" dxfId="267" priority="261" stopIfTrue="1">
      <formula>$AO51=2</formula>
    </cfRule>
    <cfRule type="expression" dxfId="266" priority="262" stopIfTrue="1">
      <formula>$AO51=5</formula>
    </cfRule>
    <cfRule type="expression" dxfId="265" priority="263" stopIfTrue="1">
      <formula>$AO51=1</formula>
    </cfRule>
  </conditionalFormatting>
  <conditionalFormatting sqref="AC51">
    <cfRule type="cellIs" dxfId="264" priority="255" operator="lessThan">
      <formula>$AC50</formula>
    </cfRule>
  </conditionalFormatting>
  <conditionalFormatting sqref="U54:W54">
    <cfRule type="expression" dxfId="263" priority="248" stopIfTrue="1">
      <formula>$AM54=7</formula>
    </cfRule>
    <cfRule type="expression" dxfId="262" priority="249" stopIfTrue="1">
      <formula>$AM54=6</formula>
    </cfRule>
    <cfRule type="expression" dxfId="261" priority="250" stopIfTrue="1">
      <formula>$AM54=3</formula>
    </cfRule>
    <cfRule type="expression" dxfId="260" priority="251" stopIfTrue="1">
      <formula>$AM54=4</formula>
    </cfRule>
    <cfRule type="expression" dxfId="259" priority="252" stopIfTrue="1">
      <formula>$AM54=2</formula>
    </cfRule>
    <cfRule type="expression" dxfId="258" priority="253" stopIfTrue="1">
      <formula>$AM54=5</formula>
    </cfRule>
    <cfRule type="expression" dxfId="257" priority="254" stopIfTrue="1">
      <formula>$AM54=1</formula>
    </cfRule>
  </conditionalFormatting>
  <conditionalFormatting sqref="W54">
    <cfRule type="cellIs" dxfId="256" priority="247" operator="lessThan">
      <formula>$W55</formula>
    </cfRule>
  </conditionalFormatting>
  <conditionalFormatting sqref="X54:Z54">
    <cfRule type="expression" dxfId="255" priority="240" stopIfTrue="1">
      <formula>$AN54=7</formula>
    </cfRule>
    <cfRule type="expression" dxfId="254" priority="241" stopIfTrue="1">
      <formula>$AN54=6</formula>
    </cfRule>
    <cfRule type="expression" dxfId="253" priority="242" stopIfTrue="1">
      <formula>$AN54=3</formula>
    </cfRule>
    <cfRule type="expression" dxfId="252" priority="243" stopIfTrue="1">
      <formula>$AN54=4</formula>
    </cfRule>
    <cfRule type="expression" dxfId="251" priority="244" stopIfTrue="1">
      <formula>$AN54=2</formula>
    </cfRule>
    <cfRule type="expression" dxfId="250" priority="245" stopIfTrue="1">
      <formula>$AN54=5</formula>
    </cfRule>
    <cfRule type="expression" dxfId="249" priority="246" stopIfTrue="1">
      <formula>$AN54=1</formula>
    </cfRule>
  </conditionalFormatting>
  <conditionalFormatting sqref="Z54">
    <cfRule type="cellIs" dxfId="248" priority="239" operator="lessThan">
      <formula>$Z55</formula>
    </cfRule>
  </conditionalFormatting>
  <conditionalFormatting sqref="U55:W55">
    <cfRule type="expression" dxfId="247" priority="232" stopIfTrue="1">
      <formula>$AM55=7</formula>
    </cfRule>
    <cfRule type="expression" dxfId="246" priority="233" stopIfTrue="1">
      <formula>$AM55=6</formula>
    </cfRule>
    <cfRule type="expression" dxfId="245" priority="234" stopIfTrue="1">
      <formula>$AM55=3</formula>
    </cfRule>
    <cfRule type="expression" dxfId="244" priority="235" stopIfTrue="1">
      <formula>$AM55=4</formula>
    </cfRule>
    <cfRule type="expression" dxfId="243" priority="236" stopIfTrue="1">
      <formula>$AM55=2</formula>
    </cfRule>
    <cfRule type="expression" dxfId="242" priority="237" stopIfTrue="1">
      <formula>$AM55=5</formula>
    </cfRule>
    <cfRule type="expression" dxfId="241" priority="238" stopIfTrue="1">
      <formula>$AM55=1</formula>
    </cfRule>
  </conditionalFormatting>
  <conditionalFormatting sqref="W55">
    <cfRule type="cellIs" dxfId="240" priority="231" operator="lessThan">
      <formula>$W54</formula>
    </cfRule>
  </conditionalFormatting>
  <conditionalFormatting sqref="X55:Z55">
    <cfRule type="expression" dxfId="239" priority="224" stopIfTrue="1">
      <formula>$AN55=7</formula>
    </cfRule>
    <cfRule type="expression" dxfId="238" priority="225" stopIfTrue="1">
      <formula>$AN55=6</formula>
    </cfRule>
    <cfRule type="expression" dxfId="237" priority="226" stopIfTrue="1">
      <formula>$AN55=3</formula>
    </cfRule>
    <cfRule type="expression" dxfId="236" priority="227" stopIfTrue="1">
      <formula>$AN55=4</formula>
    </cfRule>
    <cfRule type="expression" dxfId="235" priority="228" stopIfTrue="1">
      <formula>$AN55=2</formula>
    </cfRule>
    <cfRule type="expression" dxfId="234" priority="229" stopIfTrue="1">
      <formula>$AN55=5</formula>
    </cfRule>
    <cfRule type="expression" dxfId="233" priority="230" stopIfTrue="1">
      <formula>$AN55=1</formula>
    </cfRule>
  </conditionalFormatting>
  <conditionalFormatting sqref="Z55">
    <cfRule type="cellIs" dxfId="232" priority="223" operator="lessThan">
      <formula>$Z54</formula>
    </cfRule>
  </conditionalFormatting>
  <conditionalFormatting sqref="AA54:AC54">
    <cfRule type="expression" dxfId="231" priority="215" stopIfTrue="1">
      <formula>AND(OR($AD54=2,$AD55=2),$AD54+$AD55=2)</formula>
    </cfRule>
    <cfRule type="expression" dxfId="230" priority="216" stopIfTrue="1">
      <formula>$AO54=7</formula>
    </cfRule>
    <cfRule type="expression" dxfId="229" priority="217" stopIfTrue="1">
      <formula>$AO54=6</formula>
    </cfRule>
    <cfRule type="expression" dxfId="228" priority="218" stopIfTrue="1">
      <formula>$AO54=3</formula>
    </cfRule>
    <cfRule type="expression" dxfId="227" priority="219" stopIfTrue="1">
      <formula>$AO54=4</formula>
    </cfRule>
    <cfRule type="expression" dxfId="226" priority="220" stopIfTrue="1">
      <formula>$AO54=2</formula>
    </cfRule>
    <cfRule type="expression" dxfId="225" priority="221" stopIfTrue="1">
      <formula>$AO54=5</formula>
    </cfRule>
    <cfRule type="expression" dxfId="224" priority="222" stopIfTrue="1">
      <formula>$AO54=1</formula>
    </cfRule>
  </conditionalFormatting>
  <conditionalFormatting sqref="AC54">
    <cfRule type="cellIs" dxfId="223" priority="214" operator="lessThan">
      <formula>$AC55</formula>
    </cfRule>
  </conditionalFormatting>
  <conditionalFormatting sqref="AA55:AC55">
    <cfRule type="expression" dxfId="222" priority="206" stopIfTrue="1">
      <formula>AND(OR($AD54=2,$AD55=2),$AD54+$AD55=2)</formula>
    </cfRule>
    <cfRule type="expression" dxfId="221" priority="207" stopIfTrue="1">
      <formula>$AO55=7</formula>
    </cfRule>
    <cfRule type="expression" dxfId="220" priority="208" stopIfTrue="1">
      <formula>$AO55=6</formula>
    </cfRule>
    <cfRule type="expression" dxfId="219" priority="209" stopIfTrue="1">
      <formula>$AO55=3</formula>
    </cfRule>
    <cfRule type="expression" dxfId="218" priority="210" stopIfTrue="1">
      <formula>$AO55=4</formula>
    </cfRule>
    <cfRule type="expression" dxfId="217" priority="211" stopIfTrue="1">
      <formula>$AO55=2</formula>
    </cfRule>
    <cfRule type="expression" dxfId="216" priority="212" stopIfTrue="1">
      <formula>$AO55=5</formula>
    </cfRule>
    <cfRule type="expression" dxfId="215" priority="213" stopIfTrue="1">
      <formula>$AO55=1</formula>
    </cfRule>
  </conditionalFormatting>
  <conditionalFormatting sqref="AC55">
    <cfRule type="cellIs" dxfId="214" priority="205" operator="lessThan">
      <formula>$AC54</formula>
    </cfRule>
  </conditionalFormatting>
  <conditionalFormatting sqref="U60:W60">
    <cfRule type="expression" dxfId="213" priority="198" stopIfTrue="1">
      <formula>$AM60=7</formula>
    </cfRule>
    <cfRule type="expression" dxfId="212" priority="199" stopIfTrue="1">
      <formula>$AM60=6</formula>
    </cfRule>
    <cfRule type="expression" dxfId="211" priority="200" stopIfTrue="1">
      <formula>$AM60=3</formula>
    </cfRule>
    <cfRule type="expression" dxfId="210" priority="201" stopIfTrue="1">
      <formula>$AM60=4</formula>
    </cfRule>
    <cfRule type="expression" dxfId="209" priority="202" stopIfTrue="1">
      <formula>$AM60=2</formula>
    </cfRule>
    <cfRule type="expression" dxfId="208" priority="203" stopIfTrue="1">
      <formula>$AM60=5</formula>
    </cfRule>
    <cfRule type="expression" dxfId="207" priority="204" stopIfTrue="1">
      <formula>$AM60=1</formula>
    </cfRule>
  </conditionalFormatting>
  <conditionalFormatting sqref="W60">
    <cfRule type="cellIs" dxfId="206" priority="197" operator="lessThan">
      <formula>$W61</formula>
    </cfRule>
  </conditionalFormatting>
  <conditionalFormatting sqref="X60:Z60">
    <cfRule type="expression" dxfId="205" priority="190" stopIfTrue="1">
      <formula>$AN60=7</formula>
    </cfRule>
    <cfRule type="expression" dxfId="204" priority="191" stopIfTrue="1">
      <formula>$AN60=6</formula>
    </cfRule>
    <cfRule type="expression" dxfId="203" priority="192" stopIfTrue="1">
      <formula>$AN60=3</formula>
    </cfRule>
    <cfRule type="expression" dxfId="202" priority="193" stopIfTrue="1">
      <formula>$AN60=4</formula>
    </cfRule>
    <cfRule type="expression" dxfId="201" priority="194" stopIfTrue="1">
      <formula>$AN60=2</formula>
    </cfRule>
    <cfRule type="expression" dxfId="200" priority="195" stopIfTrue="1">
      <formula>$AN60=5</formula>
    </cfRule>
    <cfRule type="expression" dxfId="199" priority="196" stopIfTrue="1">
      <formula>$AN60=1</formula>
    </cfRule>
  </conditionalFormatting>
  <conditionalFormatting sqref="Z60">
    <cfRule type="cellIs" dxfId="198" priority="189" operator="lessThan">
      <formula>$Z61</formula>
    </cfRule>
  </conditionalFormatting>
  <conditionalFormatting sqref="U61:W61">
    <cfRule type="expression" dxfId="197" priority="182" stopIfTrue="1">
      <formula>$AM61=7</formula>
    </cfRule>
    <cfRule type="expression" dxfId="196" priority="183" stopIfTrue="1">
      <formula>$AM61=6</formula>
    </cfRule>
    <cfRule type="expression" dxfId="195" priority="184" stopIfTrue="1">
      <formula>$AM61=3</formula>
    </cfRule>
    <cfRule type="expression" dxfId="194" priority="185" stopIfTrue="1">
      <formula>$AM61=4</formula>
    </cfRule>
    <cfRule type="expression" dxfId="193" priority="186" stopIfTrue="1">
      <formula>$AM61=2</formula>
    </cfRule>
    <cfRule type="expression" dxfId="192" priority="187" stopIfTrue="1">
      <formula>$AM61=5</formula>
    </cfRule>
    <cfRule type="expression" dxfId="191" priority="188" stopIfTrue="1">
      <formula>$AM61=1</formula>
    </cfRule>
  </conditionalFormatting>
  <conditionalFormatting sqref="W61">
    <cfRule type="cellIs" dxfId="190" priority="181" operator="lessThan">
      <formula>$W60</formula>
    </cfRule>
  </conditionalFormatting>
  <conditionalFormatting sqref="X61:Z61">
    <cfRule type="expression" dxfId="189" priority="174" stopIfTrue="1">
      <formula>$AN61=7</formula>
    </cfRule>
    <cfRule type="expression" dxfId="188" priority="175" stopIfTrue="1">
      <formula>$AN61=6</formula>
    </cfRule>
    <cfRule type="expression" dxfId="187" priority="176" stopIfTrue="1">
      <formula>$AN61=3</formula>
    </cfRule>
    <cfRule type="expression" dxfId="186" priority="177" stopIfTrue="1">
      <formula>$AN61=4</formula>
    </cfRule>
    <cfRule type="expression" dxfId="185" priority="178" stopIfTrue="1">
      <formula>$AN61=2</formula>
    </cfRule>
    <cfRule type="expression" dxfId="184" priority="179" stopIfTrue="1">
      <formula>$AN61=5</formula>
    </cfRule>
    <cfRule type="expression" dxfId="183" priority="180" stopIfTrue="1">
      <formula>$AN61=1</formula>
    </cfRule>
  </conditionalFormatting>
  <conditionalFormatting sqref="Z61">
    <cfRule type="cellIs" dxfId="182" priority="173" operator="lessThan">
      <formula>$Z60</formula>
    </cfRule>
  </conditionalFormatting>
  <conditionalFormatting sqref="AA60:AC60">
    <cfRule type="expression" dxfId="181" priority="155" stopIfTrue="1">
      <formula>AND(OR($AD60=2,$AD61=2),$AD60+$AD61=2)</formula>
    </cfRule>
    <cfRule type="expression" dxfId="180" priority="166" stopIfTrue="1">
      <formula>$AO60=7</formula>
    </cfRule>
    <cfRule type="expression" dxfId="179" priority="167" stopIfTrue="1">
      <formula>$AO60=6</formula>
    </cfRule>
    <cfRule type="expression" dxfId="178" priority="168" stopIfTrue="1">
      <formula>$AO60=3</formula>
    </cfRule>
    <cfRule type="expression" dxfId="177" priority="169" stopIfTrue="1">
      <formula>$AO60=4</formula>
    </cfRule>
    <cfRule type="expression" dxfId="176" priority="170" stopIfTrue="1">
      <formula>$AO60=2</formula>
    </cfRule>
    <cfRule type="expression" dxfId="175" priority="171" stopIfTrue="1">
      <formula>$AO60=5</formula>
    </cfRule>
    <cfRule type="expression" dxfId="174" priority="172" stopIfTrue="1">
      <formula>$AO60=1</formula>
    </cfRule>
  </conditionalFormatting>
  <conditionalFormatting sqref="AC60">
    <cfRule type="cellIs" dxfId="173" priority="165" operator="lessThan">
      <formula>$AC61</formula>
    </cfRule>
  </conditionalFormatting>
  <conditionalFormatting sqref="AA61:AC61">
    <cfRule type="expression" dxfId="172" priority="156" stopIfTrue="1">
      <formula>AND(OR($AD60=2,$AD61=2),$AD60+$AD61=2)</formula>
    </cfRule>
    <cfRule type="expression" dxfId="171" priority="158" stopIfTrue="1">
      <formula>$AO61=7</formula>
    </cfRule>
    <cfRule type="expression" dxfId="170" priority="159" stopIfTrue="1">
      <formula>$AO61=6</formula>
    </cfRule>
    <cfRule type="expression" dxfId="169" priority="160" stopIfTrue="1">
      <formula>$AO61=3</formula>
    </cfRule>
    <cfRule type="expression" dxfId="168" priority="161" stopIfTrue="1">
      <formula>$AO61=4</formula>
    </cfRule>
    <cfRule type="expression" dxfId="167" priority="162" stopIfTrue="1">
      <formula>$AO61=2</formula>
    </cfRule>
    <cfRule type="expression" dxfId="166" priority="163" stopIfTrue="1">
      <formula>$AO61=5</formula>
    </cfRule>
    <cfRule type="expression" dxfId="165" priority="164" stopIfTrue="1">
      <formula>$AO61=1</formula>
    </cfRule>
  </conditionalFormatting>
  <conditionalFormatting sqref="AC61">
    <cfRule type="cellIs" dxfId="164" priority="157" operator="lessThan">
      <formula>$AC60</formula>
    </cfRule>
  </conditionalFormatting>
  <conditionalFormatting sqref="U64:W64">
    <cfRule type="expression" dxfId="163" priority="148" stopIfTrue="1">
      <formula>$AM64=7</formula>
    </cfRule>
    <cfRule type="expression" dxfId="162" priority="149" stopIfTrue="1">
      <formula>$AM64=6</formula>
    </cfRule>
    <cfRule type="expression" dxfId="161" priority="150" stopIfTrue="1">
      <formula>$AM64=3</formula>
    </cfRule>
    <cfRule type="expression" dxfId="160" priority="151" stopIfTrue="1">
      <formula>$AM64=4</formula>
    </cfRule>
    <cfRule type="expression" dxfId="159" priority="152" stopIfTrue="1">
      <formula>$AM64=2</formula>
    </cfRule>
    <cfRule type="expression" dxfId="158" priority="153" stopIfTrue="1">
      <formula>$AM64=5</formula>
    </cfRule>
    <cfRule type="expression" dxfId="157" priority="154" stopIfTrue="1">
      <formula>$AM64=1</formula>
    </cfRule>
  </conditionalFormatting>
  <conditionalFormatting sqref="W64">
    <cfRule type="cellIs" dxfId="156" priority="147" operator="lessThan">
      <formula>$W65</formula>
    </cfRule>
  </conditionalFormatting>
  <conditionalFormatting sqref="X64:Z64">
    <cfRule type="expression" dxfId="155" priority="140" stopIfTrue="1">
      <formula>$AN64=7</formula>
    </cfRule>
    <cfRule type="expression" dxfId="154" priority="141" stopIfTrue="1">
      <formula>$AN64=6</formula>
    </cfRule>
    <cfRule type="expression" dxfId="153" priority="142" stopIfTrue="1">
      <formula>$AN64=3</formula>
    </cfRule>
    <cfRule type="expression" dxfId="152" priority="143" stopIfTrue="1">
      <formula>$AN64=4</formula>
    </cfRule>
    <cfRule type="expression" dxfId="151" priority="144" stopIfTrue="1">
      <formula>$AN64=2</formula>
    </cfRule>
    <cfRule type="expression" dxfId="150" priority="145" stopIfTrue="1">
      <formula>$AN64=5</formula>
    </cfRule>
    <cfRule type="expression" dxfId="149" priority="146" stopIfTrue="1">
      <formula>$AN64=1</formula>
    </cfRule>
  </conditionalFormatting>
  <conditionalFormatting sqref="Z64">
    <cfRule type="cellIs" dxfId="148" priority="139" operator="lessThan">
      <formula>$Z65</formula>
    </cfRule>
  </conditionalFormatting>
  <conditionalFormatting sqref="U65:W65">
    <cfRule type="expression" dxfId="147" priority="132" stopIfTrue="1">
      <formula>$AM65=7</formula>
    </cfRule>
    <cfRule type="expression" dxfId="146" priority="133" stopIfTrue="1">
      <formula>$AM65=6</formula>
    </cfRule>
    <cfRule type="expression" dxfId="145" priority="134" stopIfTrue="1">
      <formula>$AM65=3</formula>
    </cfRule>
    <cfRule type="expression" dxfId="144" priority="135" stopIfTrue="1">
      <formula>$AM65=4</formula>
    </cfRule>
    <cfRule type="expression" dxfId="143" priority="136" stopIfTrue="1">
      <formula>$AM65=2</formula>
    </cfRule>
    <cfRule type="expression" dxfId="142" priority="137" stopIfTrue="1">
      <formula>$AM65=5</formula>
    </cfRule>
    <cfRule type="expression" dxfId="141" priority="138" stopIfTrue="1">
      <formula>$AM65=1</formula>
    </cfRule>
  </conditionalFormatting>
  <conditionalFormatting sqref="W65">
    <cfRule type="cellIs" dxfId="140" priority="131" operator="lessThan">
      <formula>$W64</formula>
    </cfRule>
  </conditionalFormatting>
  <conditionalFormatting sqref="X65:Z65">
    <cfRule type="expression" dxfId="139" priority="124" stopIfTrue="1">
      <formula>$AN65=7</formula>
    </cfRule>
    <cfRule type="expression" dxfId="138" priority="125" stopIfTrue="1">
      <formula>$AN65=6</formula>
    </cfRule>
    <cfRule type="expression" dxfId="137" priority="126" stopIfTrue="1">
      <formula>$AN65=3</formula>
    </cfRule>
    <cfRule type="expression" dxfId="136" priority="127" stopIfTrue="1">
      <formula>$AN65=4</formula>
    </cfRule>
    <cfRule type="expression" dxfId="135" priority="128" stopIfTrue="1">
      <formula>$AN65=2</formula>
    </cfRule>
    <cfRule type="expression" dxfId="134" priority="129" stopIfTrue="1">
      <formula>$AN65=5</formula>
    </cfRule>
    <cfRule type="expression" dxfId="133" priority="130" stopIfTrue="1">
      <formula>$AN65=1</formula>
    </cfRule>
  </conditionalFormatting>
  <conditionalFormatting sqref="Z65">
    <cfRule type="cellIs" dxfId="132" priority="123" operator="lessThan">
      <formula>$Z64</formula>
    </cfRule>
  </conditionalFormatting>
  <conditionalFormatting sqref="AA64:AC64">
    <cfRule type="expression" dxfId="131" priority="115" stopIfTrue="1">
      <formula>AND(OR($AD64=2,$AD65=2),$AD64+$AD65=2)</formula>
    </cfRule>
    <cfRule type="expression" dxfId="130" priority="116" stopIfTrue="1">
      <formula>$AO64=7</formula>
    </cfRule>
    <cfRule type="expression" dxfId="129" priority="117" stopIfTrue="1">
      <formula>$AO64=6</formula>
    </cfRule>
    <cfRule type="expression" dxfId="128" priority="118" stopIfTrue="1">
      <formula>$AO64=3</formula>
    </cfRule>
    <cfRule type="expression" dxfId="127" priority="119" stopIfTrue="1">
      <formula>$AO64=4</formula>
    </cfRule>
    <cfRule type="expression" dxfId="126" priority="120" stopIfTrue="1">
      <formula>$AO64=2</formula>
    </cfRule>
    <cfRule type="expression" dxfId="125" priority="121" stopIfTrue="1">
      <formula>$AO64=5</formula>
    </cfRule>
    <cfRule type="expression" dxfId="124" priority="122" stopIfTrue="1">
      <formula>$AO64=1</formula>
    </cfRule>
  </conditionalFormatting>
  <conditionalFormatting sqref="AC64">
    <cfRule type="cellIs" dxfId="123" priority="114" operator="lessThan">
      <formula>$AC65</formula>
    </cfRule>
  </conditionalFormatting>
  <conditionalFormatting sqref="AA65:AC65">
    <cfRule type="expression" dxfId="122" priority="106" stopIfTrue="1">
      <formula>AND(OR($AD64=2,$AD65=2),$AD64+$AD65=2)</formula>
    </cfRule>
    <cfRule type="expression" dxfId="121" priority="107" stopIfTrue="1">
      <formula>$AO65=7</formula>
    </cfRule>
    <cfRule type="expression" dxfId="120" priority="108" stopIfTrue="1">
      <formula>$AO65=6</formula>
    </cfRule>
    <cfRule type="expression" dxfId="119" priority="109" stopIfTrue="1">
      <formula>$AO65=3</formula>
    </cfRule>
    <cfRule type="expression" dxfId="118" priority="110" stopIfTrue="1">
      <formula>$AO65=4</formula>
    </cfRule>
    <cfRule type="expression" dxfId="117" priority="111" stopIfTrue="1">
      <formula>$AO65=2</formula>
    </cfRule>
    <cfRule type="expression" dxfId="116" priority="112" stopIfTrue="1">
      <formula>$AO65=5</formula>
    </cfRule>
    <cfRule type="expression" dxfId="115" priority="113" stopIfTrue="1">
      <formula>$AO65=1</formula>
    </cfRule>
  </conditionalFormatting>
  <conditionalFormatting sqref="AC65">
    <cfRule type="cellIs" dxfId="114" priority="105" operator="lessThan">
      <formula>$AC64</formula>
    </cfRule>
  </conditionalFormatting>
  <conditionalFormatting sqref="U73:W73">
    <cfRule type="expression" dxfId="113" priority="98" stopIfTrue="1">
      <formula>$AM73=7</formula>
    </cfRule>
    <cfRule type="expression" dxfId="112" priority="99" stopIfTrue="1">
      <formula>$AM73=6</formula>
    </cfRule>
    <cfRule type="expression" dxfId="111" priority="100" stopIfTrue="1">
      <formula>$AM73=3</formula>
    </cfRule>
    <cfRule type="expression" dxfId="110" priority="101" stopIfTrue="1">
      <formula>$AM73=4</formula>
    </cfRule>
    <cfRule type="expression" dxfId="109" priority="102" stopIfTrue="1">
      <formula>$AM73=2</formula>
    </cfRule>
    <cfRule type="expression" dxfId="108" priority="103" stopIfTrue="1">
      <formula>$AM73=5</formula>
    </cfRule>
    <cfRule type="expression" dxfId="107" priority="104" stopIfTrue="1">
      <formula>$AM73=1</formula>
    </cfRule>
  </conditionalFormatting>
  <conditionalFormatting sqref="W73">
    <cfRule type="cellIs" dxfId="106" priority="97" operator="lessThan">
      <formula>$W74</formula>
    </cfRule>
  </conditionalFormatting>
  <conditionalFormatting sqref="X73:Z73">
    <cfRule type="expression" dxfId="105" priority="90" stopIfTrue="1">
      <formula>$AN73=7</formula>
    </cfRule>
    <cfRule type="expression" dxfId="104" priority="91" stopIfTrue="1">
      <formula>$AN73=6</formula>
    </cfRule>
    <cfRule type="expression" dxfId="103" priority="92" stopIfTrue="1">
      <formula>$AN73=3</formula>
    </cfRule>
    <cfRule type="expression" dxfId="102" priority="93" stopIfTrue="1">
      <formula>$AN73=4</formula>
    </cfRule>
    <cfRule type="expression" dxfId="101" priority="94" stopIfTrue="1">
      <formula>$AN73=2</formula>
    </cfRule>
    <cfRule type="expression" dxfId="100" priority="95" stopIfTrue="1">
      <formula>$AN73=5</formula>
    </cfRule>
    <cfRule type="expression" dxfId="99" priority="96" stopIfTrue="1">
      <formula>$AN73=1</formula>
    </cfRule>
  </conditionalFormatting>
  <conditionalFormatting sqref="Z73">
    <cfRule type="cellIs" dxfId="98" priority="89" operator="lessThan">
      <formula>$Z74</formula>
    </cfRule>
  </conditionalFormatting>
  <conditionalFormatting sqref="U74:W74">
    <cfRule type="expression" dxfId="97" priority="82" stopIfTrue="1">
      <formula>$AM74=7</formula>
    </cfRule>
    <cfRule type="expression" dxfId="96" priority="83" stopIfTrue="1">
      <formula>$AM74=6</formula>
    </cfRule>
    <cfRule type="expression" dxfId="95" priority="84" stopIfTrue="1">
      <formula>$AM74=3</formula>
    </cfRule>
    <cfRule type="expression" dxfId="94" priority="85" stopIfTrue="1">
      <formula>$AM74=4</formula>
    </cfRule>
    <cfRule type="expression" dxfId="93" priority="86" stopIfTrue="1">
      <formula>$AM74=2</formula>
    </cfRule>
    <cfRule type="expression" dxfId="92" priority="87" stopIfTrue="1">
      <formula>$AM74=5</formula>
    </cfRule>
    <cfRule type="expression" dxfId="91" priority="88" stopIfTrue="1">
      <formula>$AM74=1</formula>
    </cfRule>
  </conditionalFormatting>
  <conditionalFormatting sqref="W74">
    <cfRule type="cellIs" dxfId="90" priority="81" operator="lessThan">
      <formula>$W73</formula>
    </cfRule>
  </conditionalFormatting>
  <conditionalFormatting sqref="X74:Z74">
    <cfRule type="expression" dxfId="89" priority="74" stopIfTrue="1">
      <formula>$AN74=7</formula>
    </cfRule>
    <cfRule type="expression" dxfId="88" priority="75" stopIfTrue="1">
      <formula>$AN74=6</formula>
    </cfRule>
    <cfRule type="expression" dxfId="87" priority="76" stopIfTrue="1">
      <formula>$AN74=3</formula>
    </cfRule>
    <cfRule type="expression" dxfId="86" priority="77" stopIfTrue="1">
      <formula>$AN74=4</formula>
    </cfRule>
    <cfRule type="expression" dxfId="85" priority="78" stopIfTrue="1">
      <formula>$AN74=2</formula>
    </cfRule>
    <cfRule type="expression" dxfId="84" priority="79" stopIfTrue="1">
      <formula>$AN74=5</formula>
    </cfRule>
    <cfRule type="expression" dxfId="83" priority="80" stopIfTrue="1">
      <formula>$AN74=1</formula>
    </cfRule>
  </conditionalFormatting>
  <conditionalFormatting sqref="Z74">
    <cfRule type="cellIs" dxfId="82" priority="73" operator="lessThan">
      <formula>$Z73</formula>
    </cfRule>
  </conditionalFormatting>
  <conditionalFormatting sqref="AA73:AC73">
    <cfRule type="expression" dxfId="81" priority="65" stopIfTrue="1">
      <formula>AND(OR($AD73=2,$AD74=2),$AD73+$AD74=2)</formula>
    </cfRule>
    <cfRule type="expression" dxfId="80" priority="66" stopIfTrue="1">
      <formula>$AO73=7</formula>
    </cfRule>
    <cfRule type="expression" dxfId="79" priority="67" stopIfTrue="1">
      <formula>$AO73=6</formula>
    </cfRule>
    <cfRule type="expression" dxfId="78" priority="68" stopIfTrue="1">
      <formula>$AO73=3</formula>
    </cfRule>
    <cfRule type="expression" dxfId="77" priority="69" stopIfTrue="1">
      <formula>$AO73=4</formula>
    </cfRule>
    <cfRule type="expression" dxfId="76" priority="70" stopIfTrue="1">
      <formula>$AO73=2</formula>
    </cfRule>
    <cfRule type="expression" dxfId="75" priority="71" stopIfTrue="1">
      <formula>$AO73=5</formula>
    </cfRule>
    <cfRule type="expression" dxfId="74" priority="72" stopIfTrue="1">
      <formula>$AO73=1</formula>
    </cfRule>
  </conditionalFormatting>
  <conditionalFormatting sqref="AC73">
    <cfRule type="cellIs" dxfId="73" priority="64" operator="lessThan">
      <formula>$AC74</formula>
    </cfRule>
  </conditionalFormatting>
  <conditionalFormatting sqref="AA74:AC74">
    <cfRule type="expression" dxfId="72" priority="56" stopIfTrue="1">
      <formula>AND(OR($AD73=2,$AD74=2),$AD73+$AD74=2)</formula>
    </cfRule>
    <cfRule type="expression" dxfId="71" priority="57" stopIfTrue="1">
      <formula>$AO74=7</formula>
    </cfRule>
    <cfRule type="expression" dxfId="70" priority="58" stopIfTrue="1">
      <formula>$AO74=6</formula>
    </cfRule>
    <cfRule type="expression" dxfId="69" priority="59" stopIfTrue="1">
      <formula>$AO74=3</formula>
    </cfRule>
    <cfRule type="expression" dxfId="68" priority="60" stopIfTrue="1">
      <formula>$AO74=4</formula>
    </cfRule>
    <cfRule type="expression" dxfId="67" priority="61" stopIfTrue="1">
      <formula>$AO74=2</formula>
    </cfRule>
    <cfRule type="expression" dxfId="66" priority="62" stopIfTrue="1">
      <formula>$AO74=5</formula>
    </cfRule>
    <cfRule type="expression" dxfId="65" priority="63" stopIfTrue="1">
      <formula>$AO74=1</formula>
    </cfRule>
  </conditionalFormatting>
  <conditionalFormatting sqref="AC74">
    <cfRule type="cellIs" dxfId="64" priority="55" operator="lessThan">
      <formula>$AC73</formula>
    </cfRule>
  </conditionalFormatting>
  <conditionalFormatting sqref="U78:W78">
    <cfRule type="expression" dxfId="63" priority="48" stopIfTrue="1">
      <formula>$AM78=7</formula>
    </cfRule>
    <cfRule type="expression" dxfId="62" priority="49" stopIfTrue="1">
      <formula>$AM78=6</formula>
    </cfRule>
    <cfRule type="expression" dxfId="61" priority="50" stopIfTrue="1">
      <formula>$AM78=3</formula>
    </cfRule>
    <cfRule type="expression" dxfId="60" priority="51" stopIfTrue="1">
      <formula>$AM78=4</formula>
    </cfRule>
    <cfRule type="expression" dxfId="59" priority="52" stopIfTrue="1">
      <formula>$AM78=2</formula>
    </cfRule>
    <cfRule type="expression" dxfId="58" priority="53" stopIfTrue="1">
      <formula>$AM78=5</formula>
    </cfRule>
    <cfRule type="expression" dxfId="57" priority="54" stopIfTrue="1">
      <formula>$AM78=1</formula>
    </cfRule>
  </conditionalFormatting>
  <conditionalFormatting sqref="W78">
    <cfRule type="cellIs" dxfId="56" priority="47" operator="lessThan">
      <formula>$W79</formula>
    </cfRule>
  </conditionalFormatting>
  <conditionalFormatting sqref="X78:Z78">
    <cfRule type="expression" dxfId="55" priority="40" stopIfTrue="1">
      <formula>$AN78=7</formula>
    </cfRule>
    <cfRule type="expression" dxfId="54" priority="41" stopIfTrue="1">
      <formula>$AN78=6</formula>
    </cfRule>
    <cfRule type="expression" dxfId="53" priority="42" stopIfTrue="1">
      <formula>$AN78=3</formula>
    </cfRule>
    <cfRule type="expression" dxfId="52" priority="43" stopIfTrue="1">
      <formula>$AN78=4</formula>
    </cfRule>
    <cfRule type="expression" dxfId="51" priority="44" stopIfTrue="1">
      <formula>$AN78=2</formula>
    </cfRule>
    <cfRule type="expression" dxfId="50" priority="45" stopIfTrue="1">
      <formula>$AN78=5</formula>
    </cfRule>
    <cfRule type="expression" dxfId="49" priority="46" stopIfTrue="1">
      <formula>$AN78=1</formula>
    </cfRule>
  </conditionalFormatting>
  <conditionalFormatting sqref="Z78">
    <cfRule type="cellIs" dxfId="48" priority="39" operator="lessThan">
      <formula>$Z79</formula>
    </cfRule>
  </conditionalFormatting>
  <conditionalFormatting sqref="U79:W79">
    <cfRule type="expression" dxfId="47" priority="32" stopIfTrue="1">
      <formula>$AM79=7</formula>
    </cfRule>
    <cfRule type="expression" dxfId="46" priority="33" stopIfTrue="1">
      <formula>$AM79=6</formula>
    </cfRule>
    <cfRule type="expression" dxfId="45" priority="34" stopIfTrue="1">
      <formula>$AM79=3</formula>
    </cfRule>
    <cfRule type="expression" dxfId="44" priority="35" stopIfTrue="1">
      <formula>$AM79=4</formula>
    </cfRule>
    <cfRule type="expression" dxfId="43" priority="36" stopIfTrue="1">
      <formula>$AM79=2</formula>
    </cfRule>
    <cfRule type="expression" dxfId="42" priority="37" stopIfTrue="1">
      <formula>$AM79=5</formula>
    </cfRule>
    <cfRule type="expression" dxfId="41" priority="38" stopIfTrue="1">
      <formula>$AM79=1</formula>
    </cfRule>
  </conditionalFormatting>
  <conditionalFormatting sqref="W79">
    <cfRule type="cellIs" dxfId="40" priority="31" operator="lessThan">
      <formula>$W78</formula>
    </cfRule>
  </conditionalFormatting>
  <conditionalFormatting sqref="X79:Z79">
    <cfRule type="expression" dxfId="39" priority="24" stopIfTrue="1">
      <formula>$AN79=7</formula>
    </cfRule>
    <cfRule type="expression" dxfId="38" priority="25" stopIfTrue="1">
      <formula>$AN79=6</formula>
    </cfRule>
    <cfRule type="expression" dxfId="37" priority="26" stopIfTrue="1">
      <formula>$AN79=3</formula>
    </cfRule>
    <cfRule type="expression" dxfId="36" priority="27" stopIfTrue="1">
      <formula>$AN79=4</formula>
    </cfRule>
    <cfRule type="expression" dxfId="35" priority="28" stopIfTrue="1">
      <formula>$AN79=2</formula>
    </cfRule>
    <cfRule type="expression" dxfId="34" priority="29" stopIfTrue="1">
      <formula>$AN79=5</formula>
    </cfRule>
    <cfRule type="expression" dxfId="33" priority="30" stopIfTrue="1">
      <formula>$AN79=1</formula>
    </cfRule>
  </conditionalFormatting>
  <conditionalFormatting sqref="Z79">
    <cfRule type="cellIs" dxfId="32" priority="23" operator="lessThan">
      <formula>$Z78</formula>
    </cfRule>
  </conditionalFormatting>
  <conditionalFormatting sqref="AA78:AC78">
    <cfRule type="expression" dxfId="31" priority="15" stopIfTrue="1">
      <formula>AND(OR($AD78=2,$AD79=2),$AD78+$AD79=2)</formula>
    </cfRule>
    <cfRule type="expression" dxfId="30" priority="16" stopIfTrue="1">
      <formula>$AO78=7</formula>
    </cfRule>
    <cfRule type="expression" dxfId="29" priority="17" stopIfTrue="1">
      <formula>$AO78=6</formula>
    </cfRule>
    <cfRule type="expression" dxfId="28" priority="18" stopIfTrue="1">
      <formula>$AO78=3</formula>
    </cfRule>
    <cfRule type="expression" dxfId="27" priority="19" stopIfTrue="1">
      <formula>$AO78=4</formula>
    </cfRule>
    <cfRule type="expression" dxfId="26" priority="20" stopIfTrue="1">
      <formula>$AO78=2</formula>
    </cfRule>
    <cfRule type="expression" dxfId="25" priority="21" stopIfTrue="1">
      <formula>$AO78=5</formula>
    </cfRule>
    <cfRule type="expression" dxfId="24" priority="22" stopIfTrue="1">
      <formula>$AO78=1</formula>
    </cfRule>
  </conditionalFormatting>
  <conditionalFormatting sqref="AC78">
    <cfRule type="cellIs" dxfId="23" priority="14" operator="lessThan">
      <formula>$AC79</formula>
    </cfRule>
  </conditionalFormatting>
  <conditionalFormatting sqref="AA79:AC79">
    <cfRule type="expression" dxfId="22" priority="6" stopIfTrue="1">
      <formula>AND(OR($AD78=2,$AD79=2),$AD78+$AD79=2)</formula>
    </cfRule>
    <cfRule type="expression" dxfId="21" priority="7" stopIfTrue="1">
      <formula>$AO79=7</formula>
    </cfRule>
    <cfRule type="expression" dxfId="20" priority="8" stopIfTrue="1">
      <formula>$AO79=6</formula>
    </cfRule>
    <cfRule type="expression" dxfId="19" priority="9" stopIfTrue="1">
      <formula>$AO79=3</formula>
    </cfRule>
    <cfRule type="expression" dxfId="18" priority="10" stopIfTrue="1">
      <formula>$AO79=4</formula>
    </cfRule>
    <cfRule type="expression" dxfId="17" priority="11" stopIfTrue="1">
      <formula>$AO79=2</formula>
    </cfRule>
    <cfRule type="expression" dxfId="16" priority="12" stopIfTrue="1">
      <formula>$AO79=5</formula>
    </cfRule>
    <cfRule type="expression" dxfId="15" priority="13" stopIfTrue="1">
      <formula>$AO79=1</formula>
    </cfRule>
  </conditionalFormatting>
  <conditionalFormatting sqref="AC79">
    <cfRule type="cellIs" dxfId="14" priority="5" operator="lessThan">
      <formula>$AC78</formula>
    </cfRule>
  </conditionalFormatting>
  <conditionalFormatting sqref="B11:M41">
    <cfRule type="expression" dxfId="13" priority="4" stopIfTrue="1">
      <formula>ROW()/2-INT(ROW()/2)=0</formula>
    </cfRule>
  </conditionalFormatting>
  <conditionalFormatting sqref="H11">
    <cfRule type="expression" dxfId="12" priority="3" stopIfTrue="1">
      <formula>ROW()/2-INT(ROW()/2)=0</formula>
    </cfRule>
  </conditionalFormatting>
  <conditionalFormatting sqref="K11:M11">
    <cfRule type="expression" dxfId="11" priority="2" stopIfTrue="1">
      <formula>ROW()/2-INT(ROW()/2)=0</formula>
    </cfRule>
  </conditionalFormatting>
  <conditionalFormatting sqref="N11:N41">
    <cfRule type="expression" dxfId="1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B7" sqref="B7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1.7109375" customWidth="1"/>
    <col min="5" max="5" width="9" customWidth="1"/>
    <col min="7" max="7" width="5" customWidth="1"/>
    <col min="8" max="8" width="0" hidden="1" customWidth="1"/>
    <col min="9" max="9" width="23.140625" customWidth="1"/>
    <col min="10" max="10" width="5.7109375" customWidth="1"/>
    <col min="11" max="11" width="5.85546875" customWidth="1"/>
    <col min="12" max="12" width="11.7109375"/>
    <col min="13" max="13" width="8" customWidth="1"/>
    <col min="14" max="14" width="0" hidden="1" customWidth="1"/>
    <col min="15" max="15" width="22.42578125" customWidth="1"/>
    <col min="16" max="16" width="5" customWidth="1"/>
    <col min="17" max="17" width="5.85546875" customWidth="1"/>
    <col min="18" max="18" width="11.7109375"/>
    <col min="19" max="19" width="6.140625" customWidth="1"/>
    <col min="20" max="20" width="12.42578125" bestFit="1" customWidth="1"/>
    <col min="21" max="21" width="28.85546875" customWidth="1"/>
    <col min="22" max="22" width="8.42578125" customWidth="1"/>
    <col min="23" max="23" width="13.7109375" customWidth="1"/>
  </cols>
  <sheetData>
    <row r="1" spans="1:23" x14ac:dyDescent="0.25">
      <c r="C1" s="164"/>
      <c r="D1" s="159"/>
      <c r="E1" s="159"/>
      <c r="G1" s="180" t="s">
        <v>156</v>
      </c>
      <c r="H1" s="180"/>
      <c r="I1" s="180"/>
      <c r="J1" s="180"/>
      <c r="K1" s="181"/>
      <c r="Q1" s="159"/>
      <c r="U1" s="164"/>
      <c r="V1" s="159"/>
    </row>
    <row r="2" spans="1:23" x14ac:dyDescent="0.25">
      <c r="C2" s="164"/>
      <c r="D2" s="159"/>
      <c r="E2" s="159"/>
      <c r="G2" s="182"/>
      <c r="H2" s="182"/>
      <c r="I2" s="183"/>
      <c r="J2" s="183"/>
      <c r="K2" s="184"/>
      <c r="L2" s="183"/>
      <c r="M2" s="183"/>
      <c r="N2" s="183"/>
      <c r="O2" s="183"/>
      <c r="P2" s="183"/>
      <c r="Q2" s="184"/>
      <c r="R2" s="185"/>
      <c r="S2" s="185"/>
      <c r="T2" s="185"/>
      <c r="U2" s="186"/>
      <c r="V2" s="187"/>
      <c r="W2" s="188"/>
    </row>
    <row r="3" spans="1:23" ht="15.75" x14ac:dyDescent="0.25">
      <c r="C3" s="164"/>
      <c r="D3" s="159"/>
      <c r="E3" s="159"/>
      <c r="G3" s="189" t="s">
        <v>59</v>
      </c>
      <c r="H3" s="189"/>
      <c r="I3" s="190"/>
      <c r="J3" s="190"/>
      <c r="K3" s="190"/>
      <c r="M3" s="189" t="s">
        <v>157</v>
      </c>
      <c r="N3" s="189"/>
      <c r="O3" s="189"/>
      <c r="P3" s="189"/>
      <c r="Q3" s="190"/>
      <c r="S3" s="191" t="s">
        <v>167</v>
      </c>
      <c r="T3" s="192"/>
      <c r="U3" s="192"/>
      <c r="V3" s="192"/>
      <c r="W3" s="193"/>
    </row>
    <row r="4" spans="1:23" x14ac:dyDescent="0.25">
      <c r="C4" s="164"/>
      <c r="D4" s="159"/>
      <c r="E4" s="159"/>
      <c r="G4" s="194" t="s">
        <v>57</v>
      </c>
      <c r="H4" s="194"/>
      <c r="I4" s="164"/>
      <c r="J4" s="159"/>
      <c r="K4" s="195" t="s">
        <v>38</v>
      </c>
      <c r="M4" s="196" t="s">
        <v>56</v>
      </c>
      <c r="N4" s="196"/>
      <c r="O4" s="164"/>
      <c r="P4" s="159"/>
      <c r="Q4" s="197" t="s">
        <v>38</v>
      </c>
      <c r="S4" s="198" t="s">
        <v>38</v>
      </c>
      <c r="T4" s="199" t="s">
        <v>7</v>
      </c>
      <c r="U4" s="200" t="s">
        <v>8</v>
      </c>
      <c r="V4" s="199" t="s">
        <v>158</v>
      </c>
      <c r="W4" s="201" t="s">
        <v>159</v>
      </c>
    </row>
    <row r="5" spans="1:23" x14ac:dyDescent="0.25">
      <c r="C5" s="164"/>
      <c r="D5" s="159"/>
      <c r="E5" s="159"/>
      <c r="G5" s="202">
        <v>1</v>
      </c>
      <c r="H5" s="203">
        <v>21511101895</v>
      </c>
      <c r="I5" s="203" t="s">
        <v>121</v>
      </c>
      <c r="J5" s="204" t="s">
        <v>40</v>
      </c>
      <c r="K5" s="205">
        <v>1</v>
      </c>
      <c r="M5" s="206" t="s">
        <v>55</v>
      </c>
      <c r="N5" s="207">
        <v>21511101895</v>
      </c>
      <c r="O5" s="207" t="s">
        <v>121</v>
      </c>
      <c r="P5" s="208" t="s">
        <v>40</v>
      </c>
      <c r="Q5" s="209">
        <v>1</v>
      </c>
      <c r="S5" s="210">
        <v>1</v>
      </c>
      <c r="T5" s="211">
        <v>21511101895</v>
      </c>
      <c r="U5" s="211" t="s">
        <v>121</v>
      </c>
      <c r="V5" s="212" t="s">
        <v>40</v>
      </c>
      <c r="W5" s="213"/>
    </row>
    <row r="6" spans="1:23" ht="15.75" x14ac:dyDescent="0.25">
      <c r="B6" s="165" t="s">
        <v>26</v>
      </c>
      <c r="C6" s="166" t="s">
        <v>0</v>
      </c>
      <c r="D6" s="166"/>
      <c r="E6" s="167"/>
      <c r="G6" s="214">
        <v>4</v>
      </c>
      <c r="H6" s="211">
        <v>21511303892</v>
      </c>
      <c r="I6" s="211" t="s">
        <v>154</v>
      </c>
      <c r="J6" s="212" t="s">
        <v>40</v>
      </c>
      <c r="K6" s="215">
        <v>2</v>
      </c>
      <c r="M6" s="216" t="s">
        <v>53</v>
      </c>
      <c r="N6" s="211">
        <v>21511101833</v>
      </c>
      <c r="O6" s="211" t="s">
        <v>119</v>
      </c>
      <c r="P6" s="212" t="s">
        <v>40</v>
      </c>
      <c r="Q6" s="217">
        <v>2</v>
      </c>
      <c r="S6" s="210">
        <v>2</v>
      </c>
      <c r="T6" s="211">
        <v>21511101833</v>
      </c>
      <c r="U6" s="211" t="s">
        <v>119</v>
      </c>
      <c r="V6" s="212" t="s">
        <v>40</v>
      </c>
      <c r="W6" s="213"/>
    </row>
    <row r="7" spans="1:23" x14ac:dyDescent="0.25">
      <c r="B7" s="168" t="s">
        <v>28</v>
      </c>
      <c r="C7" s="169">
        <v>41846</v>
      </c>
      <c r="D7" s="170"/>
      <c r="E7" s="171"/>
      <c r="G7" s="214">
        <v>5</v>
      </c>
      <c r="H7" s="211">
        <v>21461000985</v>
      </c>
      <c r="I7" s="211" t="s">
        <v>110</v>
      </c>
      <c r="J7" s="212" t="s">
        <v>111</v>
      </c>
      <c r="K7" s="215">
        <v>3</v>
      </c>
      <c r="M7" s="216" t="s">
        <v>51</v>
      </c>
      <c r="N7" s="211">
        <v>21511303892</v>
      </c>
      <c r="O7" s="211" t="s">
        <v>154</v>
      </c>
      <c r="P7" s="212" t="s">
        <v>40</v>
      </c>
      <c r="Q7" s="217">
        <v>3</v>
      </c>
      <c r="S7" s="210">
        <v>3</v>
      </c>
      <c r="T7" s="211">
        <v>21511303892</v>
      </c>
      <c r="U7" s="211" t="s">
        <v>154</v>
      </c>
      <c r="V7" s="212" t="s">
        <v>40</v>
      </c>
      <c r="W7" s="213"/>
    </row>
    <row r="8" spans="1:23" x14ac:dyDescent="0.25">
      <c r="B8" s="172" t="s">
        <v>151</v>
      </c>
      <c r="C8" s="159"/>
      <c r="D8" s="159"/>
      <c r="G8" s="214">
        <v>8</v>
      </c>
      <c r="H8" s="211" t="s">
        <v>25</v>
      </c>
      <c r="I8" s="211" t="s">
        <v>25</v>
      </c>
      <c r="J8" s="212" t="s">
        <v>25</v>
      </c>
      <c r="K8" s="215"/>
      <c r="M8" s="218" t="s">
        <v>50</v>
      </c>
      <c r="N8" s="233">
        <v>21511303719</v>
      </c>
      <c r="O8" s="233" t="s">
        <v>130</v>
      </c>
      <c r="P8" s="234" t="s">
        <v>40</v>
      </c>
      <c r="Q8" s="219">
        <v>4</v>
      </c>
      <c r="S8" s="210">
        <v>4</v>
      </c>
      <c r="T8" s="211">
        <v>21511303719</v>
      </c>
      <c r="U8" s="211" t="s">
        <v>130</v>
      </c>
      <c r="V8" s="212" t="s">
        <v>40</v>
      </c>
      <c r="W8" s="213"/>
    </row>
    <row r="9" spans="1:23" x14ac:dyDescent="0.25">
      <c r="B9" s="173" t="s">
        <v>152</v>
      </c>
      <c r="C9" s="172"/>
      <c r="D9" s="159"/>
      <c r="G9" s="220">
        <v>9</v>
      </c>
      <c r="H9" s="221" t="s">
        <v>25</v>
      </c>
      <c r="I9" s="221" t="s">
        <v>25</v>
      </c>
      <c r="J9" s="222" t="s">
        <v>25</v>
      </c>
      <c r="K9" s="223"/>
      <c r="M9" s="37"/>
      <c r="N9" s="224"/>
      <c r="O9" s="224"/>
      <c r="P9" s="155"/>
      <c r="Q9" s="155"/>
      <c r="S9" s="210">
        <v>5</v>
      </c>
      <c r="T9" s="211">
        <v>21511001009</v>
      </c>
      <c r="U9" s="211" t="s">
        <v>155</v>
      </c>
      <c r="V9" s="212" t="s">
        <v>40</v>
      </c>
      <c r="W9" s="213"/>
    </row>
    <row r="10" spans="1:23" x14ac:dyDescent="0.25">
      <c r="A10" s="264" t="s">
        <v>153</v>
      </c>
      <c r="B10" s="265" t="s">
        <v>7</v>
      </c>
      <c r="C10" s="174" t="s">
        <v>8</v>
      </c>
      <c r="D10" s="175" t="s">
        <v>31</v>
      </c>
      <c r="E10" s="176" t="s">
        <v>38</v>
      </c>
      <c r="G10" s="164"/>
      <c r="K10" s="159"/>
      <c r="Q10" s="159"/>
      <c r="S10" s="210">
        <v>6</v>
      </c>
      <c r="T10" s="211">
        <v>21461000999</v>
      </c>
      <c r="U10" s="211" t="s">
        <v>116</v>
      </c>
      <c r="V10" s="212" t="s">
        <v>111</v>
      </c>
      <c r="W10" s="213"/>
    </row>
    <row r="11" spans="1:23" x14ac:dyDescent="0.25">
      <c r="A11" s="266">
        <f>IF(ISBLANK(C11),"",ROW()-10)</f>
        <v>1</v>
      </c>
      <c r="B11" s="267">
        <v>21511101895</v>
      </c>
      <c r="C11" s="178" t="s">
        <v>121</v>
      </c>
      <c r="D11" s="178" t="s">
        <v>40</v>
      </c>
      <c r="E11" s="47">
        <v>1</v>
      </c>
      <c r="G11" s="194" t="s">
        <v>54</v>
      </c>
      <c r="H11" s="164"/>
      <c r="I11" s="164"/>
      <c r="J11" s="159"/>
      <c r="K11" s="197" t="s">
        <v>38</v>
      </c>
      <c r="M11" s="196" t="s">
        <v>52</v>
      </c>
      <c r="N11" s="164"/>
      <c r="O11" s="164"/>
      <c r="P11" s="159"/>
      <c r="Q11" s="197" t="s">
        <v>38</v>
      </c>
      <c r="S11" s="210">
        <v>7</v>
      </c>
      <c r="T11" s="211">
        <v>21461000985</v>
      </c>
      <c r="U11" s="211" t="s">
        <v>110</v>
      </c>
      <c r="V11" s="212" t="s">
        <v>111</v>
      </c>
      <c r="W11" s="213"/>
    </row>
    <row r="12" spans="1:23" x14ac:dyDescent="0.25">
      <c r="A12" s="266">
        <f t="shared" ref="A12:A17" si="0">IF(ISBLANK(C12),"",ROW()-10)</f>
        <v>2</v>
      </c>
      <c r="B12" s="267">
        <v>21511101833</v>
      </c>
      <c r="C12" s="178" t="s">
        <v>119</v>
      </c>
      <c r="D12" s="178" t="s">
        <v>40</v>
      </c>
      <c r="E12" s="47">
        <v>2</v>
      </c>
      <c r="G12" s="202">
        <v>2</v>
      </c>
      <c r="H12" s="203">
        <v>21511101833</v>
      </c>
      <c r="I12" s="203" t="s">
        <v>119</v>
      </c>
      <c r="J12" s="204" t="s">
        <v>40</v>
      </c>
      <c r="K12" s="205">
        <v>1</v>
      </c>
      <c r="M12" s="206" t="s">
        <v>160</v>
      </c>
      <c r="N12" s="207">
        <v>21461000985</v>
      </c>
      <c r="O12" s="207" t="s">
        <v>110</v>
      </c>
      <c r="P12" s="208" t="s">
        <v>111</v>
      </c>
      <c r="Q12" s="209">
        <v>3</v>
      </c>
      <c r="S12" s="210">
        <v>8</v>
      </c>
      <c r="T12" s="211" t="s">
        <v>25</v>
      </c>
      <c r="U12" s="211" t="s">
        <v>25</v>
      </c>
      <c r="V12" s="212" t="s">
        <v>25</v>
      </c>
      <c r="W12" s="213"/>
    </row>
    <row r="13" spans="1:23" x14ac:dyDescent="0.25">
      <c r="A13" s="266">
        <f t="shared" si="0"/>
        <v>3</v>
      </c>
      <c r="B13" s="267">
        <v>21461000999</v>
      </c>
      <c r="C13" s="178" t="s">
        <v>116</v>
      </c>
      <c r="D13" s="178" t="s">
        <v>111</v>
      </c>
      <c r="E13" s="47">
        <v>8</v>
      </c>
      <c r="G13" s="214">
        <v>3</v>
      </c>
      <c r="H13" s="211">
        <v>21461000999</v>
      </c>
      <c r="I13" s="211" t="s">
        <v>116</v>
      </c>
      <c r="J13" s="212" t="s">
        <v>111</v>
      </c>
      <c r="K13" s="215">
        <v>4</v>
      </c>
      <c r="M13" s="216" t="s">
        <v>161</v>
      </c>
      <c r="N13" s="211">
        <v>21511001009</v>
      </c>
      <c r="O13" s="211" t="s">
        <v>155</v>
      </c>
      <c r="P13" s="212" t="s">
        <v>40</v>
      </c>
      <c r="Q13" s="217">
        <v>1</v>
      </c>
      <c r="S13" s="210">
        <v>9</v>
      </c>
      <c r="T13" s="211" t="s">
        <v>25</v>
      </c>
      <c r="U13" s="211" t="s">
        <v>25</v>
      </c>
      <c r="V13" s="212" t="s">
        <v>25</v>
      </c>
      <c r="W13" s="213"/>
    </row>
    <row r="14" spans="1:23" x14ac:dyDescent="0.25">
      <c r="A14" s="266">
        <f t="shared" si="0"/>
        <v>4</v>
      </c>
      <c r="B14" s="267">
        <v>21511303892</v>
      </c>
      <c r="C14" s="178" t="s">
        <v>154</v>
      </c>
      <c r="D14" s="178" t="s">
        <v>40</v>
      </c>
      <c r="E14" s="47">
        <v>12</v>
      </c>
      <c r="G14" s="214">
        <v>6</v>
      </c>
      <c r="H14" s="211">
        <v>21511001009</v>
      </c>
      <c r="I14" s="211" t="s">
        <v>155</v>
      </c>
      <c r="J14" s="212" t="s">
        <v>40</v>
      </c>
      <c r="K14" s="215">
        <v>3</v>
      </c>
      <c r="M14" s="216" t="s">
        <v>162</v>
      </c>
      <c r="N14" s="211" t="s">
        <v>25</v>
      </c>
      <c r="O14" s="211" t="s">
        <v>25</v>
      </c>
      <c r="P14" s="212" t="s">
        <v>25</v>
      </c>
      <c r="Q14" s="217"/>
      <c r="S14" s="225">
        <v>9</v>
      </c>
      <c r="T14" s="221" t="s">
        <v>25</v>
      </c>
      <c r="U14" s="221" t="s">
        <v>25</v>
      </c>
      <c r="V14" s="222" t="s">
        <v>25</v>
      </c>
      <c r="W14" s="226"/>
    </row>
    <row r="15" spans="1:23" x14ac:dyDescent="0.25">
      <c r="A15" s="266">
        <f t="shared" si="0"/>
        <v>5</v>
      </c>
      <c r="B15" s="267">
        <v>21461000985</v>
      </c>
      <c r="C15" s="178" t="s">
        <v>110</v>
      </c>
      <c r="D15" s="178" t="s">
        <v>111</v>
      </c>
      <c r="E15" s="47">
        <v>17</v>
      </c>
      <c r="G15" s="214">
        <v>7</v>
      </c>
      <c r="H15" s="211">
        <v>21511303719</v>
      </c>
      <c r="I15" s="211" t="s">
        <v>130</v>
      </c>
      <c r="J15" s="212" t="s">
        <v>40</v>
      </c>
      <c r="K15" s="215">
        <v>2</v>
      </c>
      <c r="M15" s="216" t="s">
        <v>163</v>
      </c>
      <c r="N15" s="227">
        <v>21461000999</v>
      </c>
      <c r="O15" s="227" t="s">
        <v>116</v>
      </c>
      <c r="P15" s="228" t="s">
        <v>111</v>
      </c>
      <c r="Q15" s="229">
        <v>2</v>
      </c>
      <c r="U15" s="164"/>
      <c r="V15" s="159"/>
    </row>
    <row r="16" spans="1:23" x14ac:dyDescent="0.25">
      <c r="A16" s="266">
        <f t="shared" si="0"/>
        <v>6</v>
      </c>
      <c r="B16" s="267">
        <v>21511001009</v>
      </c>
      <c r="C16" s="178" t="s">
        <v>155</v>
      </c>
      <c r="D16" s="179" t="s">
        <v>40</v>
      </c>
      <c r="E16" s="47">
        <v>18</v>
      </c>
      <c r="G16" s="220">
        <v>10</v>
      </c>
      <c r="H16" s="221" t="s">
        <v>25</v>
      </c>
      <c r="I16" s="221" t="s">
        <v>25</v>
      </c>
      <c r="J16" s="222" t="s">
        <v>25</v>
      </c>
      <c r="K16" s="223"/>
      <c r="M16" s="230" t="s">
        <v>164</v>
      </c>
      <c r="N16" s="207" t="s">
        <v>25</v>
      </c>
      <c r="O16" s="207" t="s">
        <v>25</v>
      </c>
      <c r="P16" s="208" t="s">
        <v>25</v>
      </c>
      <c r="Q16" s="231" t="s">
        <v>165</v>
      </c>
      <c r="U16" s="164"/>
      <c r="V16" s="159"/>
    </row>
    <row r="17" spans="1:22" x14ac:dyDescent="0.25">
      <c r="A17" s="268">
        <f t="shared" si="0"/>
        <v>7</v>
      </c>
      <c r="B17" s="269">
        <v>21511303719</v>
      </c>
      <c r="C17" s="261" t="s">
        <v>130</v>
      </c>
      <c r="D17" s="262" t="s">
        <v>40</v>
      </c>
      <c r="E17" s="263">
        <v>39</v>
      </c>
      <c r="G17" s="164"/>
      <c r="H17" s="164"/>
      <c r="K17" s="159"/>
      <c r="M17" s="232" t="s">
        <v>166</v>
      </c>
      <c r="N17" s="233" t="s">
        <v>25</v>
      </c>
      <c r="O17" s="233" t="s">
        <v>25</v>
      </c>
      <c r="P17" s="234" t="s">
        <v>25</v>
      </c>
      <c r="Q17" s="235" t="s">
        <v>165</v>
      </c>
      <c r="U17" s="164"/>
      <c r="V17" s="159"/>
    </row>
  </sheetData>
  <conditionalFormatting sqref="A11:E17">
    <cfRule type="expression" dxfId="9" priority="1">
      <formula>ROW()/2-INT(ROW()/2)=0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B9" sqref="B9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1.7109375" customWidth="1"/>
    <col min="5" max="5" width="9" customWidth="1"/>
    <col min="7" max="7" width="5.140625" customWidth="1"/>
    <col min="8" max="8" width="0" hidden="1" customWidth="1"/>
    <col min="9" max="9" width="22.28515625" customWidth="1"/>
    <col min="10" max="10" width="5.140625" customWidth="1"/>
    <col min="11" max="11" width="5.85546875" customWidth="1"/>
    <col min="12" max="12" width="11.7109375"/>
    <col min="13" max="13" width="7.28515625" bestFit="1" customWidth="1"/>
    <col min="14" max="14" width="0" hidden="1" customWidth="1"/>
    <col min="15" max="15" width="22.28515625" customWidth="1"/>
    <col min="16" max="16" width="5.140625" customWidth="1"/>
    <col min="17" max="17" width="5.85546875" customWidth="1"/>
    <col min="18" max="18" width="11.7109375"/>
    <col min="19" max="19" width="6.140625" customWidth="1"/>
    <col min="20" max="20" width="0" hidden="1" customWidth="1"/>
    <col min="21" max="21" width="23" customWidth="1"/>
    <col min="22" max="22" width="5.7109375" customWidth="1"/>
    <col min="23" max="23" width="5.85546875" customWidth="1"/>
    <col min="24" max="24" width="11.7109375"/>
    <col min="25" max="25" width="6.140625" customWidth="1"/>
    <col min="26" max="26" width="12.42578125" bestFit="1" customWidth="1"/>
    <col min="27" max="27" width="28.28515625" customWidth="1"/>
    <col min="28" max="28" width="8.42578125" customWidth="1"/>
    <col min="29" max="29" width="13.7109375" customWidth="1"/>
  </cols>
  <sheetData>
    <row r="1" spans="1:29" x14ac:dyDescent="0.25">
      <c r="C1" s="164"/>
      <c r="D1" s="159"/>
      <c r="E1" s="159"/>
      <c r="G1" s="180" t="s">
        <v>180</v>
      </c>
      <c r="H1" s="180"/>
      <c r="I1" s="164"/>
      <c r="J1" s="164"/>
      <c r="K1" s="164"/>
      <c r="L1" s="164"/>
      <c r="AA1" s="164"/>
      <c r="AB1" s="159"/>
    </row>
    <row r="2" spans="1:29" x14ac:dyDescent="0.25">
      <c r="C2" s="164"/>
      <c r="D2" s="159"/>
      <c r="E2" s="159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5"/>
      <c r="Z2" s="185"/>
      <c r="AA2" s="186"/>
      <c r="AB2" s="187"/>
      <c r="AC2" s="188"/>
    </row>
    <row r="3" spans="1:29" ht="15.75" x14ac:dyDescent="0.25">
      <c r="C3" s="164"/>
      <c r="D3" s="159"/>
      <c r="E3" s="159"/>
      <c r="G3" s="189" t="s">
        <v>70</v>
      </c>
      <c r="H3" s="189"/>
      <c r="I3" s="189"/>
      <c r="J3" s="189"/>
      <c r="K3" s="189"/>
      <c r="M3" s="189" t="s">
        <v>59</v>
      </c>
      <c r="N3" s="189"/>
      <c r="O3" s="189"/>
      <c r="P3" s="189"/>
      <c r="Q3" s="189"/>
      <c r="S3" s="189" t="s">
        <v>157</v>
      </c>
      <c r="T3" s="189"/>
      <c r="U3" s="189"/>
      <c r="V3" s="189"/>
      <c r="W3" s="189"/>
      <c r="Y3" s="165" t="s">
        <v>167</v>
      </c>
      <c r="Z3" s="238"/>
      <c r="AA3" s="238"/>
      <c r="AB3" s="238"/>
      <c r="AC3" s="239"/>
    </row>
    <row r="4" spans="1:29" x14ac:dyDescent="0.25">
      <c r="C4" s="164"/>
      <c r="D4" s="159"/>
      <c r="E4" s="159"/>
      <c r="G4" s="194" t="s">
        <v>67</v>
      </c>
      <c r="H4" s="194"/>
      <c r="I4" s="164"/>
      <c r="J4" s="159"/>
      <c r="K4" s="240" t="s">
        <v>38</v>
      </c>
      <c r="O4" s="164"/>
      <c r="P4" s="159"/>
      <c r="U4" s="164"/>
      <c r="V4" s="159"/>
      <c r="Y4" s="241" t="s">
        <v>38</v>
      </c>
      <c r="Z4" s="242" t="s">
        <v>7</v>
      </c>
      <c r="AA4" s="243" t="s">
        <v>8</v>
      </c>
      <c r="AB4" s="242" t="s">
        <v>158</v>
      </c>
      <c r="AC4" s="244" t="s">
        <v>159</v>
      </c>
    </row>
    <row r="5" spans="1:29" x14ac:dyDescent="0.25">
      <c r="C5" s="164"/>
      <c r="D5" s="159"/>
      <c r="E5" s="159"/>
      <c r="G5" s="206">
        <v>1</v>
      </c>
      <c r="H5" s="207">
        <v>11511000620</v>
      </c>
      <c r="I5" s="207" t="s">
        <v>168</v>
      </c>
      <c r="J5" s="208" t="s">
        <v>40</v>
      </c>
      <c r="K5" s="217">
        <v>1</v>
      </c>
      <c r="M5" s="194" t="s">
        <v>57</v>
      </c>
      <c r="N5" s="194"/>
      <c r="O5" s="164"/>
      <c r="P5" s="159"/>
      <c r="Q5" s="240" t="s">
        <v>38</v>
      </c>
      <c r="S5" s="194" t="s">
        <v>56</v>
      </c>
      <c r="T5" s="194"/>
      <c r="U5" s="164"/>
      <c r="V5" s="159"/>
      <c r="W5" s="240" t="s">
        <v>38</v>
      </c>
      <c r="Y5" s="245">
        <v>1</v>
      </c>
      <c r="Z5" s="211">
        <v>10671000150</v>
      </c>
      <c r="AA5" s="211" t="s">
        <v>147</v>
      </c>
      <c r="AB5" s="212" t="s">
        <v>39</v>
      </c>
      <c r="AC5" s="246"/>
    </row>
    <row r="6" spans="1:29" ht="15.75" x14ac:dyDescent="0.25">
      <c r="B6" s="165" t="s">
        <v>26</v>
      </c>
      <c r="C6" s="166" t="s">
        <v>0</v>
      </c>
      <c r="D6" s="166"/>
      <c r="E6" s="167"/>
      <c r="G6" s="216">
        <v>8</v>
      </c>
      <c r="H6" s="211">
        <v>11511000645</v>
      </c>
      <c r="I6" s="211" t="s">
        <v>143</v>
      </c>
      <c r="J6" s="212" t="s">
        <v>40</v>
      </c>
      <c r="K6" s="217">
        <v>2</v>
      </c>
      <c r="M6" s="206" t="s">
        <v>181</v>
      </c>
      <c r="N6" s="207">
        <v>11511000620</v>
      </c>
      <c r="O6" s="207" t="s">
        <v>168</v>
      </c>
      <c r="P6" s="208" t="s">
        <v>40</v>
      </c>
      <c r="Q6" s="217">
        <v>2</v>
      </c>
      <c r="S6" s="206" t="s">
        <v>55</v>
      </c>
      <c r="T6" s="207">
        <v>11511203140</v>
      </c>
      <c r="U6" s="207" t="s">
        <v>171</v>
      </c>
      <c r="V6" s="208" t="s">
        <v>40</v>
      </c>
      <c r="W6" s="217">
        <v>4</v>
      </c>
      <c r="Y6" s="245">
        <v>2</v>
      </c>
      <c r="Z6" s="211">
        <v>11511101815</v>
      </c>
      <c r="AA6" s="211" t="s">
        <v>170</v>
      </c>
      <c r="AB6" s="247" t="s">
        <v>40</v>
      </c>
      <c r="AC6" s="246"/>
    </row>
    <row r="7" spans="1:29" x14ac:dyDescent="0.25">
      <c r="B7" s="168" t="s">
        <v>28</v>
      </c>
      <c r="C7" s="236">
        <v>41846</v>
      </c>
      <c r="D7" s="237"/>
      <c r="E7" s="171"/>
      <c r="G7" s="216">
        <v>9</v>
      </c>
      <c r="H7" s="211">
        <v>11511000316</v>
      </c>
      <c r="I7" s="211" t="s">
        <v>173</v>
      </c>
      <c r="J7" s="212" t="s">
        <v>40</v>
      </c>
      <c r="K7" s="217">
        <v>3</v>
      </c>
      <c r="M7" s="216" t="s">
        <v>182</v>
      </c>
      <c r="N7" s="211">
        <v>11511203140</v>
      </c>
      <c r="O7" s="211" t="s">
        <v>171</v>
      </c>
      <c r="P7" s="212" t="s">
        <v>40</v>
      </c>
      <c r="Q7" s="217">
        <v>1</v>
      </c>
      <c r="S7" s="216" t="s">
        <v>53</v>
      </c>
      <c r="T7" s="211">
        <v>10671000150</v>
      </c>
      <c r="U7" s="211" t="s">
        <v>147</v>
      </c>
      <c r="V7" s="212" t="s">
        <v>39</v>
      </c>
      <c r="W7" s="217">
        <v>1</v>
      </c>
      <c r="Y7" s="245">
        <v>3</v>
      </c>
      <c r="Z7" s="211">
        <v>11511000620</v>
      </c>
      <c r="AA7" s="211" t="s">
        <v>168</v>
      </c>
      <c r="AB7" s="247" t="s">
        <v>40</v>
      </c>
      <c r="AC7" s="246"/>
    </row>
    <row r="8" spans="1:29" x14ac:dyDescent="0.25">
      <c r="B8" s="172" t="s">
        <v>241</v>
      </c>
      <c r="C8" s="159"/>
      <c r="D8" s="159"/>
      <c r="G8" s="218">
        <v>16</v>
      </c>
      <c r="H8" s="233">
        <v>11511405013</v>
      </c>
      <c r="I8" s="233" t="s">
        <v>177</v>
      </c>
      <c r="J8" s="234" t="s">
        <v>40</v>
      </c>
      <c r="K8" s="219">
        <v>4</v>
      </c>
      <c r="M8" s="216" t="s">
        <v>183</v>
      </c>
      <c r="N8" s="211">
        <v>10181102217</v>
      </c>
      <c r="O8" s="211" t="s">
        <v>77</v>
      </c>
      <c r="P8" s="212" t="s">
        <v>73</v>
      </c>
      <c r="Q8" s="217">
        <v>4</v>
      </c>
      <c r="S8" s="216" t="s">
        <v>51</v>
      </c>
      <c r="T8" s="211">
        <v>11511000620</v>
      </c>
      <c r="U8" s="211" t="s">
        <v>168</v>
      </c>
      <c r="V8" s="212" t="s">
        <v>40</v>
      </c>
      <c r="W8" s="217">
        <v>3</v>
      </c>
      <c r="Y8" s="245">
        <v>4</v>
      </c>
      <c r="Z8" s="211">
        <v>11511203140</v>
      </c>
      <c r="AA8" s="211" t="s">
        <v>171</v>
      </c>
      <c r="AB8" s="247" t="s">
        <v>40</v>
      </c>
      <c r="AC8" s="246"/>
    </row>
    <row r="9" spans="1:29" x14ac:dyDescent="0.25">
      <c r="B9" s="173" t="s">
        <v>152</v>
      </c>
      <c r="C9" s="172"/>
      <c r="D9" s="159"/>
      <c r="G9" s="164"/>
      <c r="M9" s="218" t="s">
        <v>184</v>
      </c>
      <c r="N9" s="233">
        <v>11511102202</v>
      </c>
      <c r="O9" s="233" t="s">
        <v>169</v>
      </c>
      <c r="P9" s="234" t="s">
        <v>40</v>
      </c>
      <c r="Q9" s="219">
        <v>3</v>
      </c>
      <c r="S9" s="218" t="s">
        <v>50</v>
      </c>
      <c r="T9" s="233">
        <v>11511101815</v>
      </c>
      <c r="U9" s="233" t="s">
        <v>170</v>
      </c>
      <c r="V9" s="234" t="s">
        <v>40</v>
      </c>
      <c r="W9" s="219">
        <v>2</v>
      </c>
      <c r="Y9" s="210">
        <v>5</v>
      </c>
      <c r="Z9" s="211">
        <v>11511102202</v>
      </c>
      <c r="AA9" s="211" t="s">
        <v>169</v>
      </c>
      <c r="AB9" s="212" t="s">
        <v>40</v>
      </c>
      <c r="AC9" s="213"/>
    </row>
    <row r="10" spans="1:29" x14ac:dyDescent="0.25">
      <c r="A10" s="264" t="s">
        <v>153</v>
      </c>
      <c r="B10" s="265" t="s">
        <v>7</v>
      </c>
      <c r="C10" s="174" t="s">
        <v>8</v>
      </c>
      <c r="D10" s="175" t="s">
        <v>31</v>
      </c>
      <c r="E10" s="176" t="s">
        <v>38</v>
      </c>
      <c r="G10" s="194" t="s">
        <v>63</v>
      </c>
      <c r="H10" s="194"/>
      <c r="I10" s="164"/>
      <c r="J10" s="159"/>
      <c r="K10" s="240" t="s">
        <v>38</v>
      </c>
      <c r="N10" s="164"/>
      <c r="O10" s="164"/>
      <c r="P10" s="159"/>
      <c r="T10" s="164"/>
      <c r="U10" s="164"/>
      <c r="V10" s="159"/>
      <c r="Y10" s="210">
        <v>6</v>
      </c>
      <c r="Z10" s="211">
        <v>11511303459</v>
      </c>
      <c r="AA10" s="211" t="s">
        <v>174</v>
      </c>
      <c r="AB10" s="212" t="s">
        <v>40</v>
      </c>
      <c r="AC10" s="213"/>
    </row>
    <row r="11" spans="1:29" x14ac:dyDescent="0.25">
      <c r="A11" s="266">
        <f>IF(ISBLANK(C11),"",ROW()-10)</f>
        <v>1</v>
      </c>
      <c r="B11" s="177">
        <v>11511000620</v>
      </c>
      <c r="C11" s="178" t="s">
        <v>168</v>
      </c>
      <c r="D11" s="178" t="s">
        <v>40</v>
      </c>
      <c r="E11" s="47">
        <v>1</v>
      </c>
      <c r="G11" s="206">
        <v>4</v>
      </c>
      <c r="H11" s="207">
        <v>11511203140</v>
      </c>
      <c r="I11" s="207" t="s">
        <v>171</v>
      </c>
      <c r="J11" s="208" t="s">
        <v>40</v>
      </c>
      <c r="K11" s="217">
        <v>1</v>
      </c>
      <c r="M11" s="194" t="s">
        <v>54</v>
      </c>
      <c r="N11" s="194"/>
      <c r="O11" s="164"/>
      <c r="P11" s="159"/>
      <c r="Q11" s="240" t="s">
        <v>38</v>
      </c>
      <c r="S11" s="194" t="s">
        <v>52</v>
      </c>
      <c r="T11" s="194"/>
      <c r="U11" s="164"/>
      <c r="V11" s="159"/>
      <c r="W11" s="240" t="s">
        <v>38</v>
      </c>
      <c r="Y11" s="210">
        <v>7</v>
      </c>
      <c r="Z11" s="211">
        <v>10181102217</v>
      </c>
      <c r="AA11" s="211" t="s">
        <v>77</v>
      </c>
      <c r="AB11" s="212" t="s">
        <v>73</v>
      </c>
      <c r="AC11" s="213"/>
    </row>
    <row r="12" spans="1:29" x14ac:dyDescent="0.25">
      <c r="A12" s="266">
        <f t="shared" ref="A12:A27" si="0">IF(ISBLANK(C12),"",ROW()-10)</f>
        <v>2</v>
      </c>
      <c r="B12" s="177">
        <v>11511102202</v>
      </c>
      <c r="C12" s="178" t="s">
        <v>169</v>
      </c>
      <c r="D12" s="178" t="s">
        <v>40</v>
      </c>
      <c r="E12" s="47">
        <v>7</v>
      </c>
      <c r="G12" s="216">
        <v>5</v>
      </c>
      <c r="H12" s="211">
        <v>11511000725</v>
      </c>
      <c r="I12" s="211" t="s">
        <v>142</v>
      </c>
      <c r="J12" s="212" t="s">
        <v>40</v>
      </c>
      <c r="K12" s="217">
        <v>4</v>
      </c>
      <c r="M12" s="206" t="s">
        <v>185</v>
      </c>
      <c r="N12" s="207">
        <v>11511000645</v>
      </c>
      <c r="O12" s="207" t="s">
        <v>143</v>
      </c>
      <c r="P12" s="208" t="s">
        <v>40</v>
      </c>
      <c r="Q12" s="217">
        <v>4</v>
      </c>
      <c r="S12" s="206" t="s">
        <v>160</v>
      </c>
      <c r="T12" s="207">
        <v>11511102202</v>
      </c>
      <c r="U12" s="207" t="s">
        <v>169</v>
      </c>
      <c r="V12" s="208" t="s">
        <v>40</v>
      </c>
      <c r="W12" s="217">
        <v>1</v>
      </c>
      <c r="Y12" s="248">
        <v>8</v>
      </c>
      <c r="Z12" s="249">
        <v>11511000645</v>
      </c>
      <c r="AA12" s="249" t="s">
        <v>143</v>
      </c>
      <c r="AB12" s="250" t="s">
        <v>40</v>
      </c>
      <c r="AC12" s="251"/>
    </row>
    <row r="13" spans="1:29" x14ac:dyDescent="0.25">
      <c r="A13" s="266">
        <f t="shared" si="0"/>
        <v>3</v>
      </c>
      <c r="B13" s="177">
        <v>11511101815</v>
      </c>
      <c r="C13" s="178" t="s">
        <v>170</v>
      </c>
      <c r="D13" s="178" t="s">
        <v>40</v>
      </c>
      <c r="E13" s="47">
        <v>8</v>
      </c>
      <c r="G13" s="216">
        <v>12</v>
      </c>
      <c r="H13" s="211">
        <v>10671000150</v>
      </c>
      <c r="I13" s="211" t="s">
        <v>147</v>
      </c>
      <c r="J13" s="212" t="s">
        <v>39</v>
      </c>
      <c r="K13" s="217">
        <v>2</v>
      </c>
      <c r="M13" s="216" t="s">
        <v>186</v>
      </c>
      <c r="N13" s="211">
        <v>10671000150</v>
      </c>
      <c r="O13" s="211" t="s">
        <v>147</v>
      </c>
      <c r="P13" s="212" t="s">
        <v>39</v>
      </c>
      <c r="Q13" s="217">
        <v>1</v>
      </c>
      <c r="S13" s="216" t="s">
        <v>161</v>
      </c>
      <c r="T13" s="211">
        <v>11511303459</v>
      </c>
      <c r="U13" s="211" t="s">
        <v>174</v>
      </c>
      <c r="V13" s="212" t="s">
        <v>40</v>
      </c>
      <c r="W13" s="217">
        <v>2</v>
      </c>
      <c r="Y13" s="252">
        <v>9</v>
      </c>
      <c r="Z13" s="253">
        <v>11511000316</v>
      </c>
      <c r="AA13" s="253" t="s">
        <v>173</v>
      </c>
      <c r="AB13" s="254" t="s">
        <v>40</v>
      </c>
      <c r="AC13" s="255"/>
    </row>
    <row r="14" spans="1:29" x14ac:dyDescent="0.25">
      <c r="A14" s="266">
        <f t="shared" si="0"/>
        <v>4</v>
      </c>
      <c r="B14" s="177">
        <v>11511203140</v>
      </c>
      <c r="C14" s="178" t="s">
        <v>171</v>
      </c>
      <c r="D14" s="178" t="s">
        <v>40</v>
      </c>
      <c r="E14" s="47">
        <v>10</v>
      </c>
      <c r="G14" s="218">
        <v>13</v>
      </c>
      <c r="H14" s="233">
        <v>10181101837</v>
      </c>
      <c r="I14" s="233" t="s">
        <v>175</v>
      </c>
      <c r="J14" s="234" t="s">
        <v>73</v>
      </c>
      <c r="K14" s="219">
        <v>3</v>
      </c>
      <c r="M14" s="216" t="s">
        <v>187</v>
      </c>
      <c r="N14" s="211">
        <v>11511101815</v>
      </c>
      <c r="O14" s="211" t="s">
        <v>170</v>
      </c>
      <c r="P14" s="212" t="s">
        <v>40</v>
      </c>
      <c r="Q14" s="217">
        <v>2</v>
      </c>
      <c r="S14" s="216" t="s">
        <v>162</v>
      </c>
      <c r="T14" s="211">
        <v>10181102217</v>
      </c>
      <c r="U14" s="211" t="s">
        <v>77</v>
      </c>
      <c r="V14" s="212" t="s">
        <v>73</v>
      </c>
      <c r="W14" s="217">
        <v>3</v>
      </c>
      <c r="Y14" s="210">
        <v>9</v>
      </c>
      <c r="Z14" s="211">
        <v>10181101837</v>
      </c>
      <c r="AA14" s="211" t="s">
        <v>175</v>
      </c>
      <c r="AB14" s="212" t="s">
        <v>73</v>
      </c>
      <c r="AC14" s="213"/>
    </row>
    <row r="15" spans="1:29" x14ac:dyDescent="0.25">
      <c r="A15" s="266">
        <f t="shared" si="0"/>
        <v>5</v>
      </c>
      <c r="B15" s="177">
        <v>11511000725</v>
      </c>
      <c r="C15" s="178" t="s">
        <v>142</v>
      </c>
      <c r="D15" s="178" t="s">
        <v>40</v>
      </c>
      <c r="E15" s="47">
        <v>15</v>
      </c>
      <c r="G15" s="164"/>
      <c r="H15" s="164"/>
      <c r="I15" s="164"/>
      <c r="J15" s="159"/>
      <c r="M15" s="218" t="s">
        <v>188</v>
      </c>
      <c r="N15" s="233">
        <v>11511303459</v>
      </c>
      <c r="O15" s="233" t="s">
        <v>174</v>
      </c>
      <c r="P15" s="234" t="s">
        <v>40</v>
      </c>
      <c r="Q15" s="219">
        <v>3</v>
      </c>
      <c r="S15" s="218" t="s">
        <v>163</v>
      </c>
      <c r="T15" s="233">
        <v>11511000645</v>
      </c>
      <c r="U15" s="233" t="s">
        <v>143</v>
      </c>
      <c r="V15" s="234" t="s">
        <v>40</v>
      </c>
      <c r="W15" s="219">
        <v>4</v>
      </c>
      <c r="Y15" s="210">
        <v>9</v>
      </c>
      <c r="Z15" s="211">
        <v>11511303486</v>
      </c>
      <c r="AA15" s="211" t="s">
        <v>85</v>
      </c>
      <c r="AB15" s="212" t="s">
        <v>40</v>
      </c>
      <c r="AC15" s="213"/>
    </row>
    <row r="16" spans="1:29" x14ac:dyDescent="0.25">
      <c r="A16" s="266">
        <f t="shared" si="0"/>
        <v>6</v>
      </c>
      <c r="B16" s="177">
        <v>11511203135</v>
      </c>
      <c r="C16" s="178" t="s">
        <v>172</v>
      </c>
      <c r="D16" s="179" t="s">
        <v>40</v>
      </c>
      <c r="E16" s="47">
        <v>20</v>
      </c>
      <c r="G16" s="194" t="s">
        <v>64</v>
      </c>
      <c r="H16" s="194"/>
      <c r="I16" s="164"/>
      <c r="J16" s="159"/>
      <c r="K16" s="240" t="s">
        <v>38</v>
      </c>
      <c r="N16" s="164"/>
      <c r="O16" s="164"/>
      <c r="P16" s="159"/>
      <c r="Y16" s="248">
        <v>9</v>
      </c>
      <c r="Z16" s="249">
        <v>10911202641</v>
      </c>
      <c r="AA16" s="249" t="s">
        <v>139</v>
      </c>
      <c r="AB16" s="250" t="s">
        <v>107</v>
      </c>
      <c r="AC16" s="251"/>
    </row>
    <row r="17" spans="1:29" x14ac:dyDescent="0.25">
      <c r="A17" s="266">
        <f t="shared" si="0"/>
        <v>7</v>
      </c>
      <c r="B17" s="177">
        <v>10911202641</v>
      </c>
      <c r="C17" s="178" t="s">
        <v>139</v>
      </c>
      <c r="D17" s="179" t="s">
        <v>107</v>
      </c>
      <c r="E17" s="47">
        <v>21</v>
      </c>
      <c r="G17" s="206">
        <v>3</v>
      </c>
      <c r="H17" s="207">
        <v>11511101815</v>
      </c>
      <c r="I17" s="207" t="s">
        <v>170</v>
      </c>
      <c r="J17" s="208" t="s">
        <v>40</v>
      </c>
      <c r="K17" s="217">
        <v>1</v>
      </c>
      <c r="O17" s="164"/>
      <c r="P17" s="159"/>
      <c r="Y17" s="252">
        <v>13</v>
      </c>
      <c r="Z17" s="253">
        <v>11511405013</v>
      </c>
      <c r="AA17" s="253" t="s">
        <v>177</v>
      </c>
      <c r="AB17" s="254" t="s">
        <v>40</v>
      </c>
      <c r="AC17" s="255"/>
    </row>
    <row r="18" spans="1:29" x14ac:dyDescent="0.25">
      <c r="A18" s="266">
        <f t="shared" si="0"/>
        <v>8</v>
      </c>
      <c r="B18" s="177">
        <v>11511000645</v>
      </c>
      <c r="C18" s="178" t="s">
        <v>143</v>
      </c>
      <c r="D18" s="179" t="s">
        <v>40</v>
      </c>
      <c r="E18" s="47">
        <v>23</v>
      </c>
      <c r="G18" s="216">
        <v>6</v>
      </c>
      <c r="H18" s="211">
        <v>11511203135</v>
      </c>
      <c r="I18" s="211" t="s">
        <v>172</v>
      </c>
      <c r="J18" s="212" t="s">
        <v>40</v>
      </c>
      <c r="K18" s="217">
        <v>4</v>
      </c>
      <c r="O18" s="164"/>
      <c r="P18" s="159"/>
      <c r="Y18" s="210">
        <v>13</v>
      </c>
      <c r="Z18" s="211">
        <v>11511000725</v>
      </c>
      <c r="AA18" s="211" t="s">
        <v>142</v>
      </c>
      <c r="AB18" s="212" t="s">
        <v>40</v>
      </c>
      <c r="AC18" s="213"/>
    </row>
    <row r="19" spans="1:29" x14ac:dyDescent="0.25">
      <c r="A19" s="266">
        <f t="shared" si="0"/>
        <v>9</v>
      </c>
      <c r="B19" s="177">
        <v>11511000316</v>
      </c>
      <c r="C19" s="178" t="s">
        <v>173</v>
      </c>
      <c r="D19" s="179" t="s">
        <v>40</v>
      </c>
      <c r="E19" s="47">
        <v>31</v>
      </c>
      <c r="G19" s="216">
        <v>11</v>
      </c>
      <c r="H19" s="211">
        <v>11511303486</v>
      </c>
      <c r="I19" s="211" t="s">
        <v>85</v>
      </c>
      <c r="J19" s="212" t="s">
        <v>40</v>
      </c>
      <c r="K19" s="217">
        <v>3</v>
      </c>
      <c r="O19" s="164"/>
      <c r="P19" s="159"/>
      <c r="Y19" s="210">
        <v>13</v>
      </c>
      <c r="Z19" s="211">
        <v>11511203135</v>
      </c>
      <c r="AA19" s="211" t="s">
        <v>172</v>
      </c>
      <c r="AB19" s="212" t="s">
        <v>40</v>
      </c>
      <c r="AC19" s="213"/>
    </row>
    <row r="20" spans="1:29" x14ac:dyDescent="0.25">
      <c r="A20" s="266">
        <f t="shared" si="0"/>
        <v>10</v>
      </c>
      <c r="B20" s="177">
        <v>11511303459</v>
      </c>
      <c r="C20" s="178" t="s">
        <v>174</v>
      </c>
      <c r="D20" s="179" t="s">
        <v>40</v>
      </c>
      <c r="E20" s="47">
        <v>70</v>
      </c>
      <c r="G20" s="218">
        <v>14</v>
      </c>
      <c r="H20" s="233">
        <v>10181102217</v>
      </c>
      <c r="I20" s="233" t="s">
        <v>77</v>
      </c>
      <c r="J20" s="234" t="s">
        <v>73</v>
      </c>
      <c r="K20" s="219">
        <v>2</v>
      </c>
      <c r="Y20" s="210">
        <v>13</v>
      </c>
      <c r="Z20" s="211" t="s">
        <v>178</v>
      </c>
      <c r="AA20" s="211" t="s">
        <v>179</v>
      </c>
      <c r="AB20" s="212" t="s">
        <v>73</v>
      </c>
      <c r="AC20" s="213"/>
    </row>
    <row r="21" spans="1:29" x14ac:dyDescent="0.25">
      <c r="A21" s="266">
        <f t="shared" si="0"/>
        <v>11</v>
      </c>
      <c r="B21" s="177">
        <v>11511303486</v>
      </c>
      <c r="C21" s="179" t="s">
        <v>85</v>
      </c>
      <c r="D21" s="179" t="s">
        <v>40</v>
      </c>
      <c r="E21" s="47">
        <v>85</v>
      </c>
      <c r="G21" s="164"/>
      <c r="H21" s="164"/>
      <c r="I21" s="164"/>
      <c r="J21" s="159"/>
      <c r="Y21" s="256">
        <v>17</v>
      </c>
      <c r="Z21" s="257">
        <v>11511405018</v>
      </c>
      <c r="AA21" s="257" t="s">
        <v>176</v>
      </c>
      <c r="AB21" s="258" t="s">
        <v>40</v>
      </c>
      <c r="AC21" s="259"/>
    </row>
    <row r="22" spans="1:29" x14ac:dyDescent="0.25">
      <c r="A22" s="266">
        <f t="shared" si="0"/>
        <v>12</v>
      </c>
      <c r="B22" s="177">
        <v>10671000150</v>
      </c>
      <c r="C22" s="179" t="s">
        <v>147</v>
      </c>
      <c r="D22" s="179" t="s">
        <v>39</v>
      </c>
      <c r="E22" s="47">
        <v>99</v>
      </c>
      <c r="G22" s="194" t="s">
        <v>61</v>
      </c>
      <c r="H22" s="164"/>
      <c r="I22" s="164"/>
      <c r="J22" s="159"/>
      <c r="K22" s="197" t="s">
        <v>38</v>
      </c>
      <c r="AA22" s="164"/>
      <c r="AB22" s="159"/>
    </row>
    <row r="23" spans="1:29" x14ac:dyDescent="0.25">
      <c r="A23" s="266">
        <f t="shared" si="0"/>
        <v>13</v>
      </c>
      <c r="B23" s="177">
        <v>10181101837</v>
      </c>
      <c r="C23" s="179" t="s">
        <v>175</v>
      </c>
      <c r="D23" s="179" t="s">
        <v>73</v>
      </c>
      <c r="E23" s="47">
        <v>168</v>
      </c>
      <c r="G23" s="202">
        <v>2</v>
      </c>
      <c r="H23" s="203">
        <v>11511102202</v>
      </c>
      <c r="I23" s="203" t="s">
        <v>169</v>
      </c>
      <c r="J23" s="204" t="s">
        <v>40</v>
      </c>
      <c r="K23" s="205">
        <v>2</v>
      </c>
      <c r="AA23" s="164"/>
      <c r="AB23" s="159"/>
    </row>
    <row r="24" spans="1:29" x14ac:dyDescent="0.25">
      <c r="A24" s="266">
        <f t="shared" si="0"/>
        <v>14</v>
      </c>
      <c r="B24" s="177">
        <v>10181102217</v>
      </c>
      <c r="C24" s="179" t="s">
        <v>77</v>
      </c>
      <c r="D24" s="179" t="s">
        <v>73</v>
      </c>
      <c r="E24" s="47">
        <v>172</v>
      </c>
      <c r="G24" s="214">
        <v>7</v>
      </c>
      <c r="H24" s="211">
        <v>10911202641</v>
      </c>
      <c r="I24" s="211" t="s">
        <v>139</v>
      </c>
      <c r="J24" s="212" t="s">
        <v>107</v>
      </c>
      <c r="K24" s="215">
        <v>3</v>
      </c>
      <c r="AA24" s="164"/>
      <c r="AB24" s="159"/>
    </row>
    <row r="25" spans="1:29" x14ac:dyDescent="0.25">
      <c r="A25" s="266">
        <f t="shared" si="0"/>
        <v>15</v>
      </c>
      <c r="B25" s="177">
        <v>11511405018</v>
      </c>
      <c r="C25" s="179" t="s">
        <v>176</v>
      </c>
      <c r="D25" s="179" t="s">
        <v>40</v>
      </c>
      <c r="E25" s="47">
        <v>239</v>
      </c>
      <c r="G25" s="214">
        <v>10</v>
      </c>
      <c r="H25" s="211">
        <v>11511303459</v>
      </c>
      <c r="I25" s="211" t="s">
        <v>174</v>
      </c>
      <c r="J25" s="212" t="s">
        <v>40</v>
      </c>
      <c r="K25" s="215">
        <v>1</v>
      </c>
      <c r="O25" s="164"/>
      <c r="P25" s="159"/>
      <c r="AA25" s="164"/>
      <c r="AB25" s="159"/>
    </row>
    <row r="26" spans="1:29" x14ac:dyDescent="0.25">
      <c r="A26" s="266">
        <f t="shared" si="0"/>
        <v>16</v>
      </c>
      <c r="B26" s="177">
        <v>11511405013</v>
      </c>
      <c r="C26" s="179" t="s">
        <v>177</v>
      </c>
      <c r="D26" s="179" t="s">
        <v>40</v>
      </c>
      <c r="E26" s="47">
        <v>267</v>
      </c>
      <c r="G26" s="214">
        <v>15</v>
      </c>
      <c r="H26" s="211">
        <v>11511405018</v>
      </c>
      <c r="I26" s="211" t="s">
        <v>176</v>
      </c>
      <c r="J26" s="212" t="s">
        <v>40</v>
      </c>
      <c r="K26" s="215">
        <v>5</v>
      </c>
      <c r="O26" s="164"/>
      <c r="P26" s="159"/>
      <c r="AA26" s="164"/>
      <c r="AB26" s="159"/>
    </row>
    <row r="27" spans="1:29" x14ac:dyDescent="0.25">
      <c r="A27" s="268">
        <f t="shared" si="0"/>
        <v>17</v>
      </c>
      <c r="B27" s="260" t="s">
        <v>178</v>
      </c>
      <c r="C27" s="262" t="s">
        <v>179</v>
      </c>
      <c r="D27" s="262" t="s">
        <v>73</v>
      </c>
      <c r="E27" s="263">
        <v>2000</v>
      </c>
      <c r="G27" s="220">
        <v>17</v>
      </c>
      <c r="H27" s="221" t="s">
        <v>178</v>
      </c>
      <c r="I27" s="221" t="s">
        <v>179</v>
      </c>
      <c r="J27" s="222" t="s">
        <v>73</v>
      </c>
      <c r="K27" s="223">
        <v>4</v>
      </c>
      <c r="O27" s="164"/>
      <c r="P27" s="159"/>
      <c r="AA27" s="164"/>
      <c r="AB27" s="159"/>
    </row>
    <row r="28" spans="1:29" x14ac:dyDescent="0.25">
      <c r="O28" s="164"/>
      <c r="P28" s="159"/>
      <c r="AA28" s="164"/>
      <c r="AB28" s="159"/>
    </row>
    <row r="29" spans="1:29" x14ac:dyDescent="0.25">
      <c r="O29" s="164"/>
      <c r="P29" s="159"/>
      <c r="AA29" s="164"/>
      <c r="AB29" s="159"/>
    </row>
    <row r="30" spans="1:29" x14ac:dyDescent="0.25">
      <c r="O30" s="164"/>
      <c r="P30" s="159"/>
      <c r="AA30" s="164"/>
      <c r="AB30" s="159"/>
    </row>
    <row r="31" spans="1:29" x14ac:dyDescent="0.25">
      <c r="AA31" s="164"/>
      <c r="AB31" s="159"/>
    </row>
  </sheetData>
  <conditionalFormatting sqref="A11:E27">
    <cfRule type="expression" dxfId="8" priority="1">
      <formula>ROW()/2-INT(ROW()/2)=0</formula>
    </cfRule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workbookViewId="0">
      <selection activeCell="A11" sqref="A11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1.7109375" customWidth="1"/>
    <col min="5" max="5" width="9" customWidth="1"/>
    <col min="6" max="6" width="11.7109375"/>
    <col min="7" max="7" width="4.42578125" customWidth="1"/>
    <col min="8" max="8" width="0" hidden="1" customWidth="1"/>
    <col min="9" max="9" width="22.28515625" bestFit="1" customWidth="1"/>
    <col min="10" max="10" width="7.42578125" customWidth="1"/>
    <col min="11" max="11" width="5.85546875" customWidth="1"/>
    <col min="12" max="12" width="11.7109375"/>
    <col min="13" max="13" width="7" customWidth="1"/>
    <col min="14" max="14" width="0" hidden="1" customWidth="1"/>
    <col min="15" max="15" width="17.42578125" customWidth="1"/>
    <col min="16" max="16" width="5.42578125" customWidth="1"/>
    <col min="17" max="17" width="5.85546875" customWidth="1"/>
    <col min="18" max="18" width="11.7109375"/>
    <col min="19" max="19" width="8" customWidth="1"/>
    <col min="20" max="20" width="0" hidden="1" customWidth="1"/>
    <col min="21" max="21" width="19.85546875" customWidth="1"/>
    <col min="22" max="22" width="6.140625" customWidth="1"/>
    <col min="23" max="23" width="5.85546875" customWidth="1"/>
    <col min="24" max="24" width="11.7109375"/>
    <col min="25" max="25" width="8.28515625" customWidth="1"/>
    <col min="26" max="26" width="0" hidden="1" customWidth="1"/>
    <col min="27" max="27" width="16.42578125" customWidth="1"/>
    <col min="28" max="28" width="5.42578125" customWidth="1"/>
    <col min="29" max="29" width="5.85546875" customWidth="1"/>
    <col min="30" max="30" width="11.7109375"/>
    <col min="31" max="31" width="6.140625" customWidth="1"/>
    <col min="32" max="32" width="12.42578125" bestFit="1" customWidth="1"/>
    <col min="33" max="33" width="22.28515625" bestFit="1" customWidth="1"/>
    <col min="34" max="34" width="8.42578125" customWidth="1"/>
    <col min="35" max="35" width="13" bestFit="1" customWidth="1"/>
  </cols>
  <sheetData>
    <row r="1" spans="1:35" ht="13.5" customHeight="1" x14ac:dyDescent="0.25">
      <c r="C1" s="164"/>
      <c r="D1" s="270"/>
      <c r="E1" s="270"/>
      <c r="G1" s="180" t="s">
        <v>223</v>
      </c>
      <c r="H1" s="164"/>
      <c r="L1" s="180"/>
      <c r="M1" s="180"/>
      <c r="N1" s="180"/>
      <c r="O1" s="180"/>
      <c r="P1" s="180"/>
      <c r="Q1" s="180"/>
      <c r="AG1" s="164"/>
      <c r="AH1" s="270"/>
    </row>
    <row r="2" spans="1:35" ht="13.5" customHeight="1" x14ac:dyDescent="0.25">
      <c r="C2" s="164"/>
      <c r="D2" s="270"/>
      <c r="E2" s="270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5"/>
      <c r="AF2" s="185"/>
      <c r="AG2" s="186"/>
      <c r="AH2" s="187"/>
      <c r="AI2" s="188"/>
    </row>
    <row r="3" spans="1:35" ht="13.5" customHeight="1" x14ac:dyDescent="0.25">
      <c r="C3" s="164"/>
      <c r="D3" s="270"/>
      <c r="E3" s="270"/>
      <c r="G3" s="189" t="s">
        <v>224</v>
      </c>
      <c r="H3" s="189"/>
      <c r="I3" s="190"/>
      <c r="J3" s="190"/>
      <c r="K3" s="190"/>
      <c r="M3" s="189" t="s">
        <v>70</v>
      </c>
      <c r="N3" s="189"/>
      <c r="O3" s="189"/>
      <c r="P3" s="189"/>
      <c r="Q3" s="189"/>
      <c r="S3" s="189" t="s">
        <v>59</v>
      </c>
      <c r="T3" s="189"/>
      <c r="U3" s="189"/>
      <c r="V3" s="189"/>
      <c r="W3" s="189"/>
      <c r="Y3" s="189" t="s">
        <v>157</v>
      </c>
      <c r="Z3" s="189"/>
      <c r="AA3" s="189"/>
      <c r="AB3" s="189"/>
      <c r="AC3" s="189"/>
      <c r="AE3" s="340" t="s">
        <v>167</v>
      </c>
      <c r="AF3" s="341"/>
      <c r="AG3" s="341"/>
      <c r="AH3" s="341"/>
      <c r="AI3" s="342"/>
    </row>
    <row r="4" spans="1:35" ht="13.5" customHeight="1" x14ac:dyDescent="0.25">
      <c r="C4" s="164"/>
      <c r="D4" s="270"/>
      <c r="E4" s="270"/>
      <c r="G4" s="194" t="s">
        <v>88</v>
      </c>
      <c r="H4" s="194"/>
      <c r="I4" s="164"/>
      <c r="J4" s="270"/>
      <c r="K4" s="343" t="s">
        <v>38</v>
      </c>
      <c r="O4" s="164"/>
      <c r="P4" s="270"/>
      <c r="U4" s="164"/>
      <c r="V4" s="270"/>
      <c r="AA4" s="164"/>
      <c r="AB4" s="270"/>
      <c r="AE4" s="344" t="s">
        <v>38</v>
      </c>
      <c r="AF4" s="345" t="s">
        <v>7</v>
      </c>
      <c r="AG4" s="346" t="s">
        <v>8</v>
      </c>
      <c r="AH4" s="345" t="s">
        <v>158</v>
      </c>
      <c r="AI4" s="347" t="s">
        <v>159</v>
      </c>
    </row>
    <row r="5" spans="1:35" ht="13.5" customHeight="1" x14ac:dyDescent="0.25">
      <c r="C5" s="164"/>
      <c r="D5" s="270"/>
      <c r="E5" s="270"/>
      <c r="G5" s="348">
        <v>1</v>
      </c>
      <c r="H5" s="349">
        <v>21511001011</v>
      </c>
      <c r="I5" s="349" t="s">
        <v>113</v>
      </c>
      <c r="J5" s="350" t="s">
        <v>40</v>
      </c>
      <c r="K5" s="217">
        <v>1</v>
      </c>
      <c r="M5" s="196" t="s">
        <v>67</v>
      </c>
      <c r="N5" s="196"/>
      <c r="O5" s="164"/>
      <c r="P5" s="270"/>
      <c r="Q5" s="195" t="s">
        <v>38</v>
      </c>
      <c r="S5" s="194" t="s">
        <v>57</v>
      </c>
      <c r="T5" s="194"/>
      <c r="U5" s="164"/>
      <c r="V5" s="270"/>
      <c r="W5" s="343" t="s">
        <v>38</v>
      </c>
      <c r="Y5" s="194" t="s">
        <v>56</v>
      </c>
      <c r="Z5" s="194"/>
      <c r="AA5" s="164"/>
      <c r="AB5" s="270"/>
      <c r="AC5" s="343" t="s">
        <v>38</v>
      </c>
      <c r="AE5" s="245">
        <v>1</v>
      </c>
      <c r="AF5" s="211">
        <v>21511001011</v>
      </c>
      <c r="AG5" s="211" t="s">
        <v>113</v>
      </c>
      <c r="AH5" s="212" t="s">
        <v>40</v>
      </c>
      <c r="AI5" s="246"/>
    </row>
    <row r="6" spans="1:35" ht="13.5" customHeight="1" x14ac:dyDescent="0.25">
      <c r="B6" s="165" t="s">
        <v>26</v>
      </c>
      <c r="C6" s="283" t="s">
        <v>0</v>
      </c>
      <c r="D6" s="166"/>
      <c r="E6" s="167"/>
      <c r="G6" s="216">
        <v>12</v>
      </c>
      <c r="H6" s="211">
        <v>20671000895</v>
      </c>
      <c r="I6" s="211" t="s">
        <v>209</v>
      </c>
      <c r="J6" s="212" t="s">
        <v>39</v>
      </c>
      <c r="K6" s="217">
        <v>2</v>
      </c>
      <c r="M6" s="351" t="s">
        <v>225</v>
      </c>
      <c r="N6" s="352">
        <v>21511001011</v>
      </c>
      <c r="O6" s="352" t="s">
        <v>113</v>
      </c>
      <c r="P6" s="353" t="s">
        <v>40</v>
      </c>
      <c r="Q6" s="354">
        <v>1</v>
      </c>
      <c r="S6" s="355" t="s">
        <v>181</v>
      </c>
      <c r="T6" s="356">
        <v>21511001011</v>
      </c>
      <c r="U6" s="356" t="s">
        <v>113</v>
      </c>
      <c r="V6" s="357" t="s">
        <v>40</v>
      </c>
      <c r="W6" s="217">
        <v>1</v>
      </c>
      <c r="Y6" s="355" t="s">
        <v>55</v>
      </c>
      <c r="Z6" s="356">
        <v>21511001011</v>
      </c>
      <c r="AA6" s="356" t="s">
        <v>113</v>
      </c>
      <c r="AB6" s="357" t="s">
        <v>40</v>
      </c>
      <c r="AC6" s="217">
        <v>1</v>
      </c>
      <c r="AE6" s="245">
        <v>2</v>
      </c>
      <c r="AF6" s="211">
        <v>21461000988</v>
      </c>
      <c r="AG6" s="211" t="s">
        <v>112</v>
      </c>
      <c r="AH6" s="247" t="s">
        <v>111</v>
      </c>
      <c r="AI6" s="246"/>
    </row>
    <row r="7" spans="1:35" ht="13.5" customHeight="1" x14ac:dyDescent="0.25">
      <c r="B7" s="168" t="s">
        <v>28</v>
      </c>
      <c r="C7" s="236">
        <v>41847</v>
      </c>
      <c r="D7" s="237"/>
      <c r="E7" s="171"/>
      <c r="G7" s="216">
        <v>13</v>
      </c>
      <c r="H7" s="211">
        <v>20911000953</v>
      </c>
      <c r="I7" s="211" t="s">
        <v>210</v>
      </c>
      <c r="J7" s="212" t="s">
        <v>107</v>
      </c>
      <c r="K7" s="217">
        <v>3</v>
      </c>
      <c r="M7" s="358" t="s">
        <v>226</v>
      </c>
      <c r="N7" s="211">
        <v>21461000985</v>
      </c>
      <c r="O7" s="211" t="s">
        <v>110</v>
      </c>
      <c r="P7" s="212" t="s">
        <v>111</v>
      </c>
      <c r="Q7" s="215">
        <v>3</v>
      </c>
      <c r="S7" s="216" t="s">
        <v>182</v>
      </c>
      <c r="T7" s="211">
        <v>20671000896</v>
      </c>
      <c r="U7" s="211" t="s">
        <v>108</v>
      </c>
      <c r="V7" s="212" t="s">
        <v>39</v>
      </c>
      <c r="W7" s="217">
        <v>2</v>
      </c>
      <c r="Y7" s="216" t="s">
        <v>53</v>
      </c>
      <c r="Z7" s="211">
        <v>21461000988</v>
      </c>
      <c r="AA7" s="211" t="s">
        <v>112</v>
      </c>
      <c r="AB7" s="212" t="s">
        <v>111</v>
      </c>
      <c r="AC7" s="217">
        <v>2</v>
      </c>
      <c r="AE7" s="245">
        <v>3</v>
      </c>
      <c r="AF7" s="211">
        <v>20671000896</v>
      </c>
      <c r="AG7" s="211" t="s">
        <v>108</v>
      </c>
      <c r="AH7" s="247" t="s">
        <v>39</v>
      </c>
      <c r="AI7" s="246"/>
    </row>
    <row r="8" spans="1:35" ht="13.5" customHeight="1" x14ac:dyDescent="0.25">
      <c r="B8" s="172" t="s">
        <v>208</v>
      </c>
      <c r="C8" s="270"/>
      <c r="D8" s="270"/>
      <c r="G8" s="359">
        <v>24</v>
      </c>
      <c r="H8" s="360" t="s">
        <v>25</v>
      </c>
      <c r="I8" s="360" t="s">
        <v>25</v>
      </c>
      <c r="J8" s="361" t="s">
        <v>25</v>
      </c>
      <c r="K8" s="362"/>
      <c r="M8" s="363" t="s">
        <v>227</v>
      </c>
      <c r="N8" s="364">
        <v>21511101213</v>
      </c>
      <c r="O8" s="364" t="s">
        <v>131</v>
      </c>
      <c r="P8" s="365" t="s">
        <v>40</v>
      </c>
      <c r="Q8" s="366">
        <v>2</v>
      </c>
      <c r="S8" s="216" t="s">
        <v>183</v>
      </c>
      <c r="T8" s="211">
        <v>21511102204</v>
      </c>
      <c r="U8" s="211" t="s">
        <v>118</v>
      </c>
      <c r="V8" s="212" t="s">
        <v>40</v>
      </c>
      <c r="W8" s="217">
        <v>4</v>
      </c>
      <c r="Y8" s="216" t="s">
        <v>51</v>
      </c>
      <c r="Z8" s="211">
        <v>20671000896</v>
      </c>
      <c r="AA8" s="211" t="s">
        <v>108</v>
      </c>
      <c r="AB8" s="212" t="s">
        <v>39</v>
      </c>
      <c r="AC8" s="217">
        <v>3</v>
      </c>
      <c r="AE8" s="245">
        <v>4</v>
      </c>
      <c r="AF8" s="211">
        <v>21891001087</v>
      </c>
      <c r="AG8" s="211" t="s">
        <v>122</v>
      </c>
      <c r="AH8" s="247" t="s">
        <v>80</v>
      </c>
      <c r="AI8" s="246"/>
    </row>
    <row r="9" spans="1:35" ht="13.5" customHeight="1" x14ac:dyDescent="0.25">
      <c r="B9" s="173" t="s">
        <v>152</v>
      </c>
      <c r="C9" s="172"/>
      <c r="D9" s="270"/>
      <c r="G9" s="164"/>
      <c r="H9" s="164"/>
      <c r="I9" s="164"/>
      <c r="J9" s="270"/>
      <c r="S9" s="359" t="s">
        <v>184</v>
      </c>
      <c r="T9" s="360">
        <v>21511203014</v>
      </c>
      <c r="U9" s="360" t="s">
        <v>211</v>
      </c>
      <c r="V9" s="361" t="s">
        <v>40</v>
      </c>
      <c r="W9" s="362">
        <v>3</v>
      </c>
      <c r="Y9" s="359" t="s">
        <v>50</v>
      </c>
      <c r="Z9" s="360">
        <v>21891001087</v>
      </c>
      <c r="AA9" s="360" t="s">
        <v>122</v>
      </c>
      <c r="AB9" s="361" t="s">
        <v>80</v>
      </c>
      <c r="AC9" s="362">
        <v>4</v>
      </c>
      <c r="AE9" s="210">
        <v>5</v>
      </c>
      <c r="AF9" s="211">
        <v>21511102204</v>
      </c>
      <c r="AG9" s="211" t="s">
        <v>118</v>
      </c>
      <c r="AH9" s="212" t="s">
        <v>40</v>
      </c>
      <c r="AI9" s="213"/>
    </row>
    <row r="10" spans="1:35" ht="13.5" customHeight="1" x14ac:dyDescent="0.25">
      <c r="A10" s="284" t="s">
        <v>153</v>
      </c>
      <c r="B10" s="285" t="s">
        <v>7</v>
      </c>
      <c r="C10" s="174" t="s">
        <v>8</v>
      </c>
      <c r="D10" s="175" t="s">
        <v>31</v>
      </c>
      <c r="E10" s="176" t="s">
        <v>38</v>
      </c>
      <c r="G10" s="194" t="s">
        <v>89</v>
      </c>
      <c r="H10" s="194"/>
      <c r="I10" s="164"/>
      <c r="J10" s="270"/>
      <c r="K10" s="343" t="s">
        <v>38</v>
      </c>
      <c r="M10" s="196" t="s">
        <v>63</v>
      </c>
      <c r="N10" s="196"/>
      <c r="O10" s="164"/>
      <c r="P10" s="270"/>
      <c r="Q10" s="195" t="s">
        <v>38</v>
      </c>
      <c r="T10" s="164"/>
      <c r="U10" s="164"/>
      <c r="V10" s="270"/>
      <c r="Z10" s="164"/>
      <c r="AA10" s="164"/>
      <c r="AB10" s="270"/>
      <c r="AE10" s="210">
        <v>6</v>
      </c>
      <c r="AF10" s="211">
        <v>21461000999</v>
      </c>
      <c r="AG10" s="211" t="s">
        <v>116</v>
      </c>
      <c r="AH10" s="212" t="s">
        <v>111</v>
      </c>
      <c r="AI10" s="213"/>
    </row>
    <row r="11" spans="1:35" ht="13.5" customHeight="1" x14ac:dyDescent="0.25">
      <c r="A11" s="270">
        <f>IF(ISBLANK(C11),"",ROW()-10)</f>
        <v>1</v>
      </c>
      <c r="B11" s="177">
        <v>21511001011</v>
      </c>
      <c r="C11" s="178" t="s">
        <v>113</v>
      </c>
      <c r="D11" s="286" t="s">
        <v>40</v>
      </c>
      <c r="E11" s="47">
        <v>2</v>
      </c>
      <c r="G11" s="355">
        <v>5</v>
      </c>
      <c r="H11" s="356">
        <v>21461000999</v>
      </c>
      <c r="I11" s="356" t="s">
        <v>116</v>
      </c>
      <c r="J11" s="357" t="s">
        <v>111</v>
      </c>
      <c r="K11" s="217">
        <v>1</v>
      </c>
      <c r="M11" s="351" t="s">
        <v>228</v>
      </c>
      <c r="N11" s="352">
        <v>20671000895</v>
      </c>
      <c r="O11" s="352" t="s">
        <v>209</v>
      </c>
      <c r="P11" s="353" t="s">
        <v>39</v>
      </c>
      <c r="Q11" s="354">
        <v>3</v>
      </c>
      <c r="S11" s="194" t="s">
        <v>54</v>
      </c>
      <c r="T11" s="194"/>
      <c r="U11" s="164"/>
      <c r="V11" s="270"/>
      <c r="W11" s="343" t="s">
        <v>38</v>
      </c>
      <c r="Y11" s="194" t="s">
        <v>229</v>
      </c>
      <c r="Z11" s="194"/>
      <c r="AA11" s="164"/>
      <c r="AB11" s="270"/>
      <c r="AC11" s="343" t="s">
        <v>38</v>
      </c>
      <c r="AE11" s="210">
        <v>7</v>
      </c>
      <c r="AF11" s="211">
        <v>21511203014</v>
      </c>
      <c r="AG11" s="211" t="s">
        <v>211</v>
      </c>
      <c r="AH11" s="212" t="s">
        <v>40</v>
      </c>
      <c r="AI11" s="213"/>
    </row>
    <row r="12" spans="1:35" ht="13.5" customHeight="1" x14ac:dyDescent="0.25">
      <c r="A12" s="270">
        <f t="shared" ref="A12:A33" si="0">IF(ISBLANK(C12),"",ROW()-10)</f>
        <v>2</v>
      </c>
      <c r="B12" s="177">
        <v>21461000988</v>
      </c>
      <c r="C12" s="178" t="s">
        <v>112</v>
      </c>
      <c r="D12" s="286" t="s">
        <v>111</v>
      </c>
      <c r="E12" s="47">
        <v>3</v>
      </c>
      <c r="G12" s="216">
        <v>8</v>
      </c>
      <c r="H12" s="211">
        <v>21461000985</v>
      </c>
      <c r="I12" s="211" t="s">
        <v>110</v>
      </c>
      <c r="J12" s="212" t="s">
        <v>111</v>
      </c>
      <c r="K12" s="217">
        <v>2</v>
      </c>
      <c r="M12" s="358" t="s">
        <v>230</v>
      </c>
      <c r="N12" s="211">
        <v>20671000896</v>
      </c>
      <c r="O12" s="211" t="s">
        <v>108</v>
      </c>
      <c r="P12" s="212" t="s">
        <v>39</v>
      </c>
      <c r="Q12" s="215">
        <v>1</v>
      </c>
      <c r="S12" s="355" t="s">
        <v>185</v>
      </c>
      <c r="T12" s="356">
        <v>21511101213</v>
      </c>
      <c r="U12" s="356" t="s">
        <v>131</v>
      </c>
      <c r="V12" s="357" t="s">
        <v>40</v>
      </c>
      <c r="W12" s="217">
        <v>3</v>
      </c>
      <c r="Y12" s="355" t="s">
        <v>160</v>
      </c>
      <c r="Z12" s="356">
        <v>21511203014</v>
      </c>
      <c r="AA12" s="356" t="s">
        <v>211</v>
      </c>
      <c r="AB12" s="357" t="s">
        <v>40</v>
      </c>
      <c r="AC12" s="217">
        <v>3</v>
      </c>
      <c r="AE12" s="248">
        <v>8</v>
      </c>
      <c r="AF12" s="249">
        <v>21511101213</v>
      </c>
      <c r="AG12" s="249" t="s">
        <v>131</v>
      </c>
      <c r="AH12" s="250" t="s">
        <v>40</v>
      </c>
      <c r="AI12" s="251"/>
    </row>
    <row r="13" spans="1:35" ht="13.5" customHeight="1" x14ac:dyDescent="0.25">
      <c r="A13" s="270">
        <f t="shared" si="0"/>
        <v>3</v>
      </c>
      <c r="B13" s="177">
        <v>21891001087</v>
      </c>
      <c r="C13" s="178" t="s">
        <v>122</v>
      </c>
      <c r="D13" s="286" t="s">
        <v>80</v>
      </c>
      <c r="E13" s="47">
        <v>4</v>
      </c>
      <c r="G13" s="216">
        <v>17</v>
      </c>
      <c r="H13" s="211">
        <v>21511304017</v>
      </c>
      <c r="I13" s="211" t="s">
        <v>212</v>
      </c>
      <c r="J13" s="212" t="s">
        <v>40</v>
      </c>
      <c r="K13" s="217">
        <v>4</v>
      </c>
      <c r="M13" s="363" t="s">
        <v>231</v>
      </c>
      <c r="N13" s="364">
        <v>21461000999</v>
      </c>
      <c r="O13" s="364" t="s">
        <v>116</v>
      </c>
      <c r="P13" s="365" t="s">
        <v>111</v>
      </c>
      <c r="Q13" s="366">
        <v>2</v>
      </c>
      <c r="S13" s="216" t="s">
        <v>186</v>
      </c>
      <c r="T13" s="211">
        <v>21461000999</v>
      </c>
      <c r="U13" s="211" t="s">
        <v>116</v>
      </c>
      <c r="V13" s="212" t="s">
        <v>111</v>
      </c>
      <c r="W13" s="217">
        <v>4</v>
      </c>
      <c r="Y13" s="216" t="s">
        <v>161</v>
      </c>
      <c r="Z13" s="211">
        <v>21511101213</v>
      </c>
      <c r="AA13" s="211" t="s">
        <v>131</v>
      </c>
      <c r="AB13" s="212" t="s">
        <v>40</v>
      </c>
      <c r="AC13" s="217">
        <v>4</v>
      </c>
      <c r="AE13" s="252">
        <v>9</v>
      </c>
      <c r="AF13" s="253">
        <v>21461000985</v>
      </c>
      <c r="AG13" s="253" t="s">
        <v>110</v>
      </c>
      <c r="AH13" s="254" t="s">
        <v>111</v>
      </c>
      <c r="AI13" s="255"/>
    </row>
    <row r="14" spans="1:35" ht="13.5" customHeight="1" x14ac:dyDescent="0.25">
      <c r="A14" s="270">
        <f t="shared" si="0"/>
        <v>4</v>
      </c>
      <c r="B14" s="177">
        <v>20671000896</v>
      </c>
      <c r="C14" s="178" t="s">
        <v>108</v>
      </c>
      <c r="D14" s="286" t="s">
        <v>39</v>
      </c>
      <c r="E14" s="47">
        <v>5</v>
      </c>
      <c r="G14" s="359">
        <v>20</v>
      </c>
      <c r="H14" s="360">
        <v>21891303718</v>
      </c>
      <c r="I14" s="360" t="s">
        <v>125</v>
      </c>
      <c r="J14" s="361" t="s">
        <v>80</v>
      </c>
      <c r="K14" s="362">
        <v>3</v>
      </c>
      <c r="S14" s="216" t="s">
        <v>187</v>
      </c>
      <c r="T14" s="211">
        <v>21891001087</v>
      </c>
      <c r="U14" s="211" t="s">
        <v>122</v>
      </c>
      <c r="V14" s="212" t="s">
        <v>80</v>
      </c>
      <c r="W14" s="217">
        <v>2</v>
      </c>
      <c r="Y14" s="216" t="s">
        <v>162</v>
      </c>
      <c r="Z14" s="211">
        <v>21511102204</v>
      </c>
      <c r="AA14" s="211" t="s">
        <v>118</v>
      </c>
      <c r="AB14" s="212" t="s">
        <v>40</v>
      </c>
      <c r="AC14" s="217">
        <v>1</v>
      </c>
      <c r="AE14" s="210">
        <v>9</v>
      </c>
      <c r="AF14" s="211">
        <v>20671000895</v>
      </c>
      <c r="AG14" s="211" t="s">
        <v>209</v>
      </c>
      <c r="AH14" s="212" t="s">
        <v>39</v>
      </c>
      <c r="AI14" s="213"/>
    </row>
    <row r="15" spans="1:35" ht="13.5" customHeight="1" x14ac:dyDescent="0.25">
      <c r="A15" s="270">
        <f t="shared" si="0"/>
        <v>5</v>
      </c>
      <c r="B15" s="177">
        <v>21461000999</v>
      </c>
      <c r="C15" s="178" t="s">
        <v>116</v>
      </c>
      <c r="D15" s="286" t="s">
        <v>111</v>
      </c>
      <c r="E15" s="47">
        <v>8</v>
      </c>
      <c r="M15" s="196" t="s">
        <v>64</v>
      </c>
      <c r="N15" s="196"/>
      <c r="O15" s="164"/>
      <c r="P15" s="270"/>
      <c r="Q15" s="195" t="s">
        <v>38</v>
      </c>
      <c r="S15" s="359" t="s">
        <v>188</v>
      </c>
      <c r="T15" s="360">
        <v>21461000988</v>
      </c>
      <c r="U15" s="360" t="s">
        <v>112</v>
      </c>
      <c r="V15" s="361" t="s">
        <v>111</v>
      </c>
      <c r="W15" s="362">
        <v>1</v>
      </c>
      <c r="Y15" s="359" t="s">
        <v>163</v>
      </c>
      <c r="Z15" s="360">
        <v>21461000999</v>
      </c>
      <c r="AA15" s="360" t="s">
        <v>116</v>
      </c>
      <c r="AB15" s="361" t="s">
        <v>111</v>
      </c>
      <c r="AC15" s="362">
        <v>2</v>
      </c>
      <c r="AE15" s="210">
        <v>9</v>
      </c>
      <c r="AF15" s="211">
        <v>21461000983</v>
      </c>
      <c r="AG15" s="211" t="s">
        <v>114</v>
      </c>
      <c r="AH15" s="212" t="s">
        <v>111</v>
      </c>
      <c r="AI15" s="213"/>
    </row>
    <row r="16" spans="1:35" ht="13.5" customHeight="1" x14ac:dyDescent="0.25">
      <c r="A16" s="270">
        <f t="shared" si="0"/>
        <v>6</v>
      </c>
      <c r="B16" s="177">
        <v>21891001092</v>
      </c>
      <c r="C16" s="178" t="s">
        <v>115</v>
      </c>
      <c r="D16" s="177" t="s">
        <v>80</v>
      </c>
      <c r="E16" s="47">
        <v>9</v>
      </c>
      <c r="G16" s="194" t="s">
        <v>90</v>
      </c>
      <c r="H16" s="194"/>
      <c r="I16" s="164"/>
      <c r="J16" s="270"/>
      <c r="K16" s="343" t="s">
        <v>38</v>
      </c>
      <c r="M16" s="351" t="s">
        <v>232</v>
      </c>
      <c r="N16" s="352">
        <v>21891001087</v>
      </c>
      <c r="O16" s="352" t="s">
        <v>122</v>
      </c>
      <c r="P16" s="353" t="s">
        <v>80</v>
      </c>
      <c r="Q16" s="354">
        <v>1</v>
      </c>
      <c r="U16" s="164"/>
      <c r="V16" s="270"/>
      <c r="AE16" s="248">
        <v>9</v>
      </c>
      <c r="AF16" s="249">
        <v>21891001092</v>
      </c>
      <c r="AG16" s="249" t="s">
        <v>115</v>
      </c>
      <c r="AH16" s="250" t="s">
        <v>80</v>
      </c>
      <c r="AI16" s="251"/>
    </row>
    <row r="17" spans="1:35" ht="13.5" customHeight="1" x14ac:dyDescent="0.25">
      <c r="A17" s="270">
        <f t="shared" si="0"/>
        <v>7</v>
      </c>
      <c r="B17" s="177">
        <v>21461000983</v>
      </c>
      <c r="C17" s="178" t="s">
        <v>114</v>
      </c>
      <c r="D17" s="177" t="s">
        <v>111</v>
      </c>
      <c r="E17" s="47">
        <v>13</v>
      </c>
      <c r="G17" s="355">
        <v>4</v>
      </c>
      <c r="H17" s="356">
        <v>20671000896</v>
      </c>
      <c r="I17" s="356" t="s">
        <v>108</v>
      </c>
      <c r="J17" s="357" t="s">
        <v>39</v>
      </c>
      <c r="K17" s="217">
        <v>1</v>
      </c>
      <c r="M17" s="358" t="s">
        <v>233</v>
      </c>
      <c r="N17" s="211">
        <v>21461000983</v>
      </c>
      <c r="O17" s="211" t="s">
        <v>114</v>
      </c>
      <c r="P17" s="212" t="s">
        <v>111</v>
      </c>
      <c r="Q17" s="215">
        <v>3</v>
      </c>
      <c r="U17" s="164"/>
      <c r="V17" s="270"/>
      <c r="AA17" s="164"/>
      <c r="AB17" s="270"/>
      <c r="AE17" s="252">
        <v>13</v>
      </c>
      <c r="AF17" s="253">
        <v>20911000953</v>
      </c>
      <c r="AG17" s="253" t="s">
        <v>210</v>
      </c>
      <c r="AH17" s="254" t="s">
        <v>107</v>
      </c>
      <c r="AI17" s="255"/>
    </row>
    <row r="18" spans="1:35" ht="13.5" customHeight="1" x14ac:dyDescent="0.25">
      <c r="A18" s="270">
        <f t="shared" si="0"/>
        <v>8</v>
      </c>
      <c r="B18" s="177">
        <v>21461000985</v>
      </c>
      <c r="C18" s="178" t="s">
        <v>110</v>
      </c>
      <c r="D18" s="177" t="s">
        <v>111</v>
      </c>
      <c r="E18" s="47">
        <v>14</v>
      </c>
      <c r="G18" s="216">
        <v>9</v>
      </c>
      <c r="H18" s="211">
        <v>21511101213</v>
      </c>
      <c r="I18" s="211" t="s">
        <v>131</v>
      </c>
      <c r="J18" s="212" t="s">
        <v>40</v>
      </c>
      <c r="K18" s="217">
        <v>2</v>
      </c>
      <c r="M18" s="363" t="s">
        <v>234</v>
      </c>
      <c r="N18" s="364">
        <v>21511102204</v>
      </c>
      <c r="O18" s="364" t="s">
        <v>118</v>
      </c>
      <c r="P18" s="365" t="s">
        <v>40</v>
      </c>
      <c r="Q18" s="366">
        <v>2</v>
      </c>
      <c r="U18" s="164"/>
      <c r="V18" s="270"/>
      <c r="AE18" s="210">
        <v>13</v>
      </c>
      <c r="AF18" s="211">
        <v>21891303718</v>
      </c>
      <c r="AG18" s="211" t="s">
        <v>125</v>
      </c>
      <c r="AH18" s="212" t="s">
        <v>80</v>
      </c>
      <c r="AI18" s="213"/>
    </row>
    <row r="19" spans="1:35" ht="13.5" customHeight="1" x14ac:dyDescent="0.25">
      <c r="A19" s="270">
        <f t="shared" si="0"/>
        <v>9</v>
      </c>
      <c r="B19" s="177">
        <v>21511101213</v>
      </c>
      <c r="C19" s="178" t="s">
        <v>131</v>
      </c>
      <c r="D19" s="177" t="s">
        <v>40</v>
      </c>
      <c r="E19" s="47">
        <v>18</v>
      </c>
      <c r="G19" s="216">
        <v>16</v>
      </c>
      <c r="H19" s="211">
        <v>20181102252</v>
      </c>
      <c r="I19" s="211" t="s">
        <v>109</v>
      </c>
      <c r="J19" s="212" t="s">
        <v>73</v>
      </c>
      <c r="K19" s="217">
        <v>3</v>
      </c>
      <c r="U19" s="164"/>
      <c r="V19" s="270"/>
      <c r="AE19" s="210">
        <v>13</v>
      </c>
      <c r="AF19" s="211">
        <v>20181102252</v>
      </c>
      <c r="AG19" s="211" t="s">
        <v>109</v>
      </c>
      <c r="AH19" s="212" t="s">
        <v>73</v>
      </c>
      <c r="AI19" s="213"/>
    </row>
    <row r="20" spans="1:35" ht="13.5" customHeight="1" x14ac:dyDescent="0.25">
      <c r="A20" s="270">
        <f t="shared" si="0"/>
        <v>10</v>
      </c>
      <c r="B20" s="177">
        <v>20911000942</v>
      </c>
      <c r="C20" s="178" t="s">
        <v>106</v>
      </c>
      <c r="D20" s="177" t="s">
        <v>107</v>
      </c>
      <c r="E20" s="47">
        <v>21</v>
      </c>
      <c r="G20" s="359">
        <v>21</v>
      </c>
      <c r="H20" s="360">
        <v>21511304033</v>
      </c>
      <c r="I20" s="360" t="s">
        <v>126</v>
      </c>
      <c r="J20" s="361" t="s">
        <v>40</v>
      </c>
      <c r="K20" s="362">
        <v>4</v>
      </c>
      <c r="M20" s="196" t="s">
        <v>61</v>
      </c>
      <c r="N20" s="196"/>
      <c r="O20" s="164"/>
      <c r="P20" s="270"/>
      <c r="Q20" s="195" t="s">
        <v>38</v>
      </c>
      <c r="U20" s="164"/>
      <c r="V20" s="270"/>
      <c r="AE20" s="210">
        <v>13</v>
      </c>
      <c r="AF20" s="211">
        <v>20911000942</v>
      </c>
      <c r="AG20" s="211" t="s">
        <v>106</v>
      </c>
      <c r="AH20" s="212" t="s">
        <v>107</v>
      </c>
      <c r="AI20" s="213"/>
    </row>
    <row r="21" spans="1:35" ht="13.5" customHeight="1" x14ac:dyDescent="0.25">
      <c r="A21" s="270">
        <f t="shared" si="0"/>
        <v>11</v>
      </c>
      <c r="B21" s="177">
        <v>21511102204</v>
      </c>
      <c r="C21" s="179" t="s">
        <v>118</v>
      </c>
      <c r="D21" s="177" t="s">
        <v>40</v>
      </c>
      <c r="E21" s="47">
        <v>22</v>
      </c>
      <c r="G21" s="164"/>
      <c r="H21" s="164"/>
      <c r="I21" s="164"/>
      <c r="J21" s="270"/>
      <c r="M21" s="351" t="s">
        <v>235</v>
      </c>
      <c r="N21" s="352">
        <v>21461000988</v>
      </c>
      <c r="O21" s="352" t="s">
        <v>112</v>
      </c>
      <c r="P21" s="353" t="s">
        <v>111</v>
      </c>
      <c r="Q21" s="354">
        <v>1</v>
      </c>
      <c r="U21" s="164"/>
      <c r="V21" s="270"/>
      <c r="AE21" s="210">
        <v>13</v>
      </c>
      <c r="AF21" s="211">
        <v>21511303716</v>
      </c>
      <c r="AG21" s="211" t="s">
        <v>124</v>
      </c>
      <c r="AH21" s="212" t="s">
        <v>40</v>
      </c>
      <c r="AI21" s="213"/>
    </row>
    <row r="22" spans="1:35" ht="13.5" customHeight="1" x14ac:dyDescent="0.25">
      <c r="A22" s="270">
        <f t="shared" si="0"/>
        <v>12</v>
      </c>
      <c r="B22" s="177">
        <v>20671000895</v>
      </c>
      <c r="C22" s="179" t="s">
        <v>209</v>
      </c>
      <c r="D22" s="177" t="s">
        <v>39</v>
      </c>
      <c r="E22" s="47">
        <v>23</v>
      </c>
      <c r="G22" s="194" t="s">
        <v>91</v>
      </c>
      <c r="H22" s="194"/>
      <c r="I22" s="164"/>
      <c r="J22" s="270"/>
      <c r="K22" s="343" t="s">
        <v>38</v>
      </c>
      <c r="M22" s="358" t="s">
        <v>236</v>
      </c>
      <c r="N22" s="211">
        <v>21891001092</v>
      </c>
      <c r="O22" s="211" t="s">
        <v>115</v>
      </c>
      <c r="P22" s="212" t="s">
        <v>80</v>
      </c>
      <c r="Q22" s="215">
        <v>3</v>
      </c>
      <c r="U22" s="164"/>
      <c r="V22" s="270"/>
      <c r="AE22" s="248">
        <v>13</v>
      </c>
      <c r="AF22" s="249">
        <v>21511202555</v>
      </c>
      <c r="AG22" s="249" t="s">
        <v>127</v>
      </c>
      <c r="AH22" s="250" t="s">
        <v>40</v>
      </c>
      <c r="AI22" s="251"/>
    </row>
    <row r="23" spans="1:35" ht="13.5" customHeight="1" x14ac:dyDescent="0.25">
      <c r="A23" s="270">
        <f t="shared" si="0"/>
        <v>13</v>
      </c>
      <c r="B23" s="177">
        <v>20911000953</v>
      </c>
      <c r="C23" s="179" t="s">
        <v>210</v>
      </c>
      <c r="D23" s="177" t="s">
        <v>107</v>
      </c>
      <c r="E23" s="47">
        <v>28</v>
      </c>
      <c r="G23" s="355">
        <v>3</v>
      </c>
      <c r="H23" s="356">
        <v>21891001087</v>
      </c>
      <c r="I23" s="356" t="s">
        <v>122</v>
      </c>
      <c r="J23" s="357" t="s">
        <v>80</v>
      </c>
      <c r="K23" s="217">
        <v>1</v>
      </c>
      <c r="M23" s="363" t="s">
        <v>237</v>
      </c>
      <c r="N23" s="364">
        <v>21511203014</v>
      </c>
      <c r="O23" s="364" t="s">
        <v>211</v>
      </c>
      <c r="P23" s="365" t="s">
        <v>40</v>
      </c>
      <c r="Q23" s="366">
        <v>2</v>
      </c>
      <c r="U23" s="164"/>
      <c r="V23" s="270"/>
      <c r="AE23" s="252">
        <v>19</v>
      </c>
      <c r="AF23" s="253">
        <v>21511304017</v>
      </c>
      <c r="AG23" s="253" t="s">
        <v>212</v>
      </c>
      <c r="AH23" s="254" t="s">
        <v>40</v>
      </c>
      <c r="AI23" s="255"/>
    </row>
    <row r="24" spans="1:35" ht="13.5" customHeight="1" x14ac:dyDescent="0.25">
      <c r="A24" s="270">
        <f t="shared" si="0"/>
        <v>14</v>
      </c>
      <c r="B24" s="177">
        <v>21511202555</v>
      </c>
      <c r="C24" s="179" t="s">
        <v>127</v>
      </c>
      <c r="D24" s="177" t="s">
        <v>40</v>
      </c>
      <c r="E24" s="47">
        <v>34</v>
      </c>
      <c r="G24" s="216">
        <v>10</v>
      </c>
      <c r="H24" s="211">
        <v>20911000942</v>
      </c>
      <c r="I24" s="211" t="s">
        <v>106</v>
      </c>
      <c r="J24" s="212" t="s">
        <v>107</v>
      </c>
      <c r="K24" s="217">
        <v>3</v>
      </c>
      <c r="U24" s="164"/>
      <c r="V24" s="270"/>
      <c r="AA24" s="164"/>
      <c r="AB24" s="270"/>
      <c r="AE24" s="210">
        <v>19</v>
      </c>
      <c r="AF24" s="211">
        <v>21511304033</v>
      </c>
      <c r="AG24" s="211" t="s">
        <v>126</v>
      </c>
      <c r="AH24" s="212" t="s">
        <v>40</v>
      </c>
      <c r="AI24" s="213"/>
    </row>
    <row r="25" spans="1:35" ht="13.5" customHeight="1" x14ac:dyDescent="0.25">
      <c r="A25" s="270">
        <f t="shared" si="0"/>
        <v>15</v>
      </c>
      <c r="B25" s="177">
        <v>21511203014</v>
      </c>
      <c r="C25" s="179" t="s">
        <v>211</v>
      </c>
      <c r="D25" s="177" t="s">
        <v>40</v>
      </c>
      <c r="E25" s="47">
        <v>37</v>
      </c>
      <c r="G25" s="216">
        <v>15</v>
      </c>
      <c r="H25" s="211">
        <v>21511203014</v>
      </c>
      <c r="I25" s="211" t="s">
        <v>211</v>
      </c>
      <c r="J25" s="212" t="s">
        <v>40</v>
      </c>
      <c r="K25" s="217">
        <v>2</v>
      </c>
      <c r="U25" s="164"/>
      <c r="V25" s="270"/>
      <c r="AA25" s="164"/>
      <c r="AB25" s="270"/>
      <c r="AE25" s="210">
        <v>19</v>
      </c>
      <c r="AF25" s="211">
        <v>21511304031</v>
      </c>
      <c r="AG25" s="211" t="s">
        <v>213</v>
      </c>
      <c r="AH25" s="212" t="s">
        <v>40</v>
      </c>
      <c r="AI25" s="213"/>
    </row>
    <row r="26" spans="1:35" ht="13.5" customHeight="1" x14ac:dyDescent="0.25">
      <c r="A26" s="270">
        <f t="shared" si="0"/>
        <v>16</v>
      </c>
      <c r="B26" s="177">
        <v>20181102252</v>
      </c>
      <c r="C26" s="179" t="s">
        <v>109</v>
      </c>
      <c r="D26" s="177" t="s">
        <v>73</v>
      </c>
      <c r="E26" s="47">
        <v>44</v>
      </c>
      <c r="G26" s="359">
        <v>22</v>
      </c>
      <c r="H26" s="360">
        <v>21511404992</v>
      </c>
      <c r="I26" s="360" t="s">
        <v>120</v>
      </c>
      <c r="J26" s="361" t="s">
        <v>40</v>
      </c>
      <c r="K26" s="367" t="s">
        <v>238</v>
      </c>
      <c r="U26" s="164"/>
      <c r="V26" s="270"/>
      <c r="AE26" s="210">
        <v>19</v>
      </c>
      <c r="AF26" s="211">
        <v>21511404964</v>
      </c>
      <c r="AG26" s="211" t="s">
        <v>128</v>
      </c>
      <c r="AH26" s="212" t="s">
        <v>40</v>
      </c>
      <c r="AI26" s="213"/>
    </row>
    <row r="27" spans="1:35" ht="13.5" customHeight="1" x14ac:dyDescent="0.25">
      <c r="A27" s="270">
        <f t="shared" si="0"/>
        <v>17</v>
      </c>
      <c r="B27" s="177">
        <v>21511304017</v>
      </c>
      <c r="C27" s="179" t="s">
        <v>212</v>
      </c>
      <c r="D27" s="177" t="s">
        <v>40</v>
      </c>
      <c r="E27" s="47">
        <v>59</v>
      </c>
      <c r="U27" s="164"/>
      <c r="V27" s="270"/>
      <c r="AE27" s="210">
        <v>19</v>
      </c>
      <c r="AF27" s="211"/>
      <c r="AG27" s="211"/>
      <c r="AH27" s="212"/>
      <c r="AI27" s="213"/>
    </row>
    <row r="28" spans="1:35" ht="13.5" customHeight="1" x14ac:dyDescent="0.25">
      <c r="A28" s="270">
        <f t="shared" si="0"/>
        <v>18</v>
      </c>
      <c r="B28" s="286">
        <v>21511303716</v>
      </c>
      <c r="C28" s="178" t="s">
        <v>124</v>
      </c>
      <c r="D28" s="286" t="s">
        <v>40</v>
      </c>
      <c r="E28" s="47">
        <v>62</v>
      </c>
      <c r="G28" s="194" t="s">
        <v>92</v>
      </c>
      <c r="H28" s="194"/>
      <c r="I28" s="164"/>
      <c r="J28" s="270"/>
      <c r="K28" s="343" t="s">
        <v>38</v>
      </c>
      <c r="U28" s="164"/>
      <c r="V28" s="270"/>
      <c r="AE28" s="368">
        <v>19</v>
      </c>
      <c r="AF28" s="364"/>
      <c r="AG28" s="364"/>
      <c r="AH28" s="365"/>
      <c r="AI28" s="369"/>
    </row>
    <row r="29" spans="1:35" ht="13.5" customHeight="1" x14ac:dyDescent="0.25">
      <c r="A29" s="270">
        <f t="shared" si="0"/>
        <v>19</v>
      </c>
      <c r="B29" s="286">
        <v>21511304031</v>
      </c>
      <c r="C29" s="178" t="s">
        <v>213</v>
      </c>
      <c r="D29" s="286" t="s">
        <v>40</v>
      </c>
      <c r="E29" s="47">
        <v>77</v>
      </c>
      <c r="G29" s="355">
        <v>6</v>
      </c>
      <c r="H29" s="356">
        <v>21891001092</v>
      </c>
      <c r="I29" s="356" t="s">
        <v>115</v>
      </c>
      <c r="J29" s="357" t="s">
        <v>80</v>
      </c>
      <c r="K29" s="217">
        <v>2</v>
      </c>
      <c r="U29" s="164"/>
      <c r="V29" s="270"/>
      <c r="AG29" s="164"/>
      <c r="AH29" s="270"/>
    </row>
    <row r="30" spans="1:35" ht="13.5" customHeight="1" x14ac:dyDescent="0.25">
      <c r="A30" s="270">
        <f t="shared" si="0"/>
        <v>20</v>
      </c>
      <c r="B30" s="286">
        <v>21891303718</v>
      </c>
      <c r="C30" s="178" t="s">
        <v>125</v>
      </c>
      <c r="D30" s="286" t="s">
        <v>80</v>
      </c>
      <c r="E30" s="47">
        <v>78</v>
      </c>
      <c r="G30" s="216">
        <v>7</v>
      </c>
      <c r="H30" s="211">
        <v>21461000983</v>
      </c>
      <c r="I30" s="211" t="s">
        <v>114</v>
      </c>
      <c r="J30" s="212" t="s">
        <v>111</v>
      </c>
      <c r="K30" s="217">
        <v>1</v>
      </c>
      <c r="U30" s="164"/>
      <c r="V30" s="270"/>
      <c r="AG30" s="164"/>
      <c r="AH30" s="270"/>
    </row>
    <row r="31" spans="1:35" ht="13.5" customHeight="1" x14ac:dyDescent="0.25">
      <c r="A31" s="270">
        <f t="shared" si="0"/>
        <v>21</v>
      </c>
      <c r="B31" s="286">
        <v>21511304033</v>
      </c>
      <c r="C31" s="178" t="s">
        <v>126</v>
      </c>
      <c r="D31" s="286" t="s">
        <v>40</v>
      </c>
      <c r="E31" s="47">
        <v>138</v>
      </c>
      <c r="G31" s="216">
        <v>18</v>
      </c>
      <c r="H31" s="211">
        <v>21511303716</v>
      </c>
      <c r="I31" s="211" t="s">
        <v>124</v>
      </c>
      <c r="J31" s="212" t="s">
        <v>40</v>
      </c>
      <c r="K31" s="217">
        <v>3</v>
      </c>
      <c r="AG31" s="164"/>
      <c r="AH31" s="270"/>
    </row>
    <row r="32" spans="1:35" ht="13.5" customHeight="1" x14ac:dyDescent="0.25">
      <c r="A32" s="270">
        <f t="shared" si="0"/>
        <v>22</v>
      </c>
      <c r="B32" s="286">
        <v>21511404992</v>
      </c>
      <c r="C32" s="178" t="s">
        <v>120</v>
      </c>
      <c r="D32" s="286" t="s">
        <v>40</v>
      </c>
      <c r="E32" s="47">
        <v>158</v>
      </c>
      <c r="G32" s="359">
        <v>19</v>
      </c>
      <c r="H32" s="360">
        <v>21511304031</v>
      </c>
      <c r="I32" s="360" t="s">
        <v>213</v>
      </c>
      <c r="J32" s="361" t="s">
        <v>40</v>
      </c>
      <c r="K32" s="362">
        <v>4</v>
      </c>
      <c r="AG32" s="164"/>
      <c r="AH32" s="270"/>
    </row>
    <row r="33" spans="1:34" ht="13.5" customHeight="1" x14ac:dyDescent="0.25">
      <c r="A33" s="270">
        <f t="shared" si="0"/>
        <v>23</v>
      </c>
      <c r="B33" s="286">
        <v>21511404964</v>
      </c>
      <c r="C33" s="178" t="s">
        <v>128</v>
      </c>
      <c r="D33" s="286" t="s">
        <v>40</v>
      </c>
      <c r="E33" s="47">
        <v>283</v>
      </c>
      <c r="G33" s="164"/>
      <c r="H33" s="164"/>
      <c r="I33" s="164"/>
      <c r="J33" s="270"/>
      <c r="AG33" s="164"/>
      <c r="AH33" s="270"/>
    </row>
    <row r="34" spans="1:34" ht="13.5" customHeight="1" x14ac:dyDescent="0.25">
      <c r="G34" s="194" t="s">
        <v>94</v>
      </c>
      <c r="H34" s="194"/>
      <c r="I34" s="164"/>
      <c r="J34" s="270"/>
      <c r="K34" s="343" t="s">
        <v>38</v>
      </c>
      <c r="AG34" s="164"/>
      <c r="AH34" s="270"/>
    </row>
    <row r="35" spans="1:34" ht="13.5" customHeight="1" x14ac:dyDescent="0.25">
      <c r="G35" s="355">
        <v>2</v>
      </c>
      <c r="H35" s="356">
        <v>21461000988</v>
      </c>
      <c r="I35" s="356" t="s">
        <v>112</v>
      </c>
      <c r="J35" s="357" t="s">
        <v>111</v>
      </c>
      <c r="K35" s="217">
        <v>1</v>
      </c>
      <c r="AG35" s="164"/>
      <c r="AH35" s="270"/>
    </row>
    <row r="36" spans="1:34" ht="13.5" customHeight="1" x14ac:dyDescent="0.25">
      <c r="G36" s="216">
        <v>11</v>
      </c>
      <c r="H36" s="211">
        <v>21511102204</v>
      </c>
      <c r="I36" s="211" t="s">
        <v>118</v>
      </c>
      <c r="J36" s="212" t="s">
        <v>40</v>
      </c>
      <c r="K36" s="217">
        <v>2</v>
      </c>
      <c r="U36" s="164"/>
      <c r="V36" s="270"/>
      <c r="AG36" s="164"/>
      <c r="AH36" s="270"/>
    </row>
    <row r="37" spans="1:34" ht="13.5" customHeight="1" x14ac:dyDescent="0.25">
      <c r="G37" s="216">
        <v>14</v>
      </c>
      <c r="H37" s="211">
        <v>21511202555</v>
      </c>
      <c r="I37" s="211" t="s">
        <v>127</v>
      </c>
      <c r="J37" s="212" t="s">
        <v>40</v>
      </c>
      <c r="K37" s="217">
        <v>3</v>
      </c>
      <c r="U37" s="164"/>
      <c r="V37" s="270"/>
      <c r="AG37" s="164"/>
      <c r="AH37" s="270"/>
    </row>
    <row r="38" spans="1:34" ht="13.5" customHeight="1" x14ac:dyDescent="0.25">
      <c r="G38" s="359">
        <v>23</v>
      </c>
      <c r="H38" s="360">
        <v>21511404964</v>
      </c>
      <c r="I38" s="360" t="s">
        <v>128</v>
      </c>
      <c r="J38" s="361" t="s">
        <v>40</v>
      </c>
      <c r="K38" s="362">
        <v>4</v>
      </c>
      <c r="O38" s="164"/>
      <c r="P38" s="270"/>
      <c r="U38" s="164"/>
      <c r="V38" s="270"/>
      <c r="AG38" s="164"/>
      <c r="AH38" s="270"/>
    </row>
    <row r="39" spans="1:34" ht="13.5" customHeight="1" x14ac:dyDescent="0.25">
      <c r="G39" s="164"/>
      <c r="H39" s="164"/>
      <c r="I39" s="164"/>
      <c r="J39" s="270"/>
      <c r="U39" s="164"/>
      <c r="V39" s="270"/>
      <c r="AG39" s="164"/>
      <c r="AH39" s="270"/>
    </row>
    <row r="40" spans="1:34" ht="13.5" customHeight="1" x14ac:dyDescent="0.25">
      <c r="U40" s="164"/>
      <c r="V40" s="270"/>
      <c r="AG40" s="164"/>
      <c r="AH40" s="270"/>
    </row>
    <row r="41" spans="1:34" ht="13.5" customHeight="1" x14ac:dyDescent="0.25">
      <c r="U41" s="164"/>
      <c r="V41" s="270"/>
      <c r="AG41" s="164"/>
      <c r="AH41" s="270"/>
    </row>
    <row r="42" spans="1:34" ht="13.5" customHeight="1" x14ac:dyDescent="0.25">
      <c r="U42" s="164"/>
      <c r="V42" s="270"/>
      <c r="AG42" s="164"/>
      <c r="AH42" s="270"/>
    </row>
    <row r="43" spans="1:34" ht="13.5" customHeight="1" x14ac:dyDescent="0.25">
      <c r="U43" s="164"/>
      <c r="V43" s="270"/>
      <c r="AG43" s="164"/>
      <c r="AH43" s="270"/>
    </row>
    <row r="44" spans="1:34" ht="13.5" customHeight="1" x14ac:dyDescent="0.25">
      <c r="U44" s="164"/>
      <c r="V44" s="270"/>
      <c r="AG44" s="164"/>
      <c r="AH44" s="270"/>
    </row>
    <row r="45" spans="1:34" ht="13.5" customHeight="1" x14ac:dyDescent="0.25">
      <c r="U45" s="164"/>
      <c r="V45" s="270"/>
      <c r="AG45" s="164"/>
      <c r="AH45" s="270"/>
    </row>
    <row r="46" spans="1:34" ht="13.5" customHeight="1" x14ac:dyDescent="0.25">
      <c r="U46" s="164"/>
      <c r="V46" s="270"/>
      <c r="AG46" s="164"/>
      <c r="AH46" s="270"/>
    </row>
    <row r="47" spans="1:34" ht="13.5" customHeight="1" x14ac:dyDescent="0.25">
      <c r="U47" s="164"/>
      <c r="V47" s="270"/>
      <c r="AG47" s="164"/>
      <c r="AH47" s="270"/>
    </row>
    <row r="48" spans="1:34" ht="13.5" customHeight="1" x14ac:dyDescent="0.25">
      <c r="U48" s="164"/>
      <c r="V48" s="270"/>
      <c r="AG48" s="164"/>
      <c r="AH48" s="270"/>
    </row>
    <row r="49" spans="7:34" ht="13.5" customHeight="1" x14ac:dyDescent="0.25">
      <c r="O49" s="164"/>
      <c r="P49" s="270"/>
      <c r="AG49" s="164"/>
      <c r="AH49" s="270"/>
    </row>
    <row r="50" spans="7:34" ht="13.5" customHeight="1" x14ac:dyDescent="0.25">
      <c r="O50" s="164"/>
      <c r="P50" s="270"/>
      <c r="AG50" s="164"/>
      <c r="AH50" s="270"/>
    </row>
    <row r="51" spans="7:34" ht="13.5" customHeight="1" x14ac:dyDescent="0.25">
      <c r="O51" s="164"/>
      <c r="P51" s="270"/>
      <c r="AG51" s="164"/>
      <c r="AH51" s="270"/>
    </row>
    <row r="52" spans="7:34" ht="13.5" customHeight="1" x14ac:dyDescent="0.25">
      <c r="O52" s="164"/>
      <c r="P52" s="270"/>
      <c r="AG52" s="164"/>
      <c r="AH52" s="270"/>
    </row>
    <row r="53" spans="7:34" ht="13.5" customHeight="1" x14ac:dyDescent="0.25">
      <c r="AG53" s="164"/>
      <c r="AH53" s="270"/>
    </row>
    <row r="54" spans="7:34" ht="13.5" customHeight="1" x14ac:dyDescent="0.25">
      <c r="AG54" s="164"/>
      <c r="AH54" s="270"/>
    </row>
    <row r="55" spans="7:34" ht="13.5" customHeight="1" x14ac:dyDescent="0.25">
      <c r="AG55" s="164"/>
      <c r="AH55" s="270"/>
    </row>
    <row r="56" spans="7:34" ht="13.5" customHeight="1" x14ac:dyDescent="0.25">
      <c r="AG56" s="164"/>
      <c r="AH56" s="270"/>
    </row>
    <row r="57" spans="7:34" ht="13.5" customHeight="1" x14ac:dyDescent="0.25">
      <c r="AG57" s="164"/>
      <c r="AH57" s="270"/>
    </row>
    <row r="58" spans="7:34" ht="13.5" customHeight="1" x14ac:dyDescent="0.25">
      <c r="AG58" s="164"/>
      <c r="AH58" s="270"/>
    </row>
    <row r="59" spans="7:34" ht="13.5" customHeight="1" x14ac:dyDescent="0.25">
      <c r="AG59" s="164"/>
      <c r="AH59" s="270"/>
    </row>
    <row r="60" spans="7:34" ht="13.5" customHeight="1" x14ac:dyDescent="0.25">
      <c r="AG60" s="164"/>
      <c r="AH60" s="270"/>
    </row>
    <row r="61" spans="7:34" ht="13.5" customHeight="1" x14ac:dyDescent="0.25">
      <c r="AG61" s="164"/>
      <c r="AH61" s="270"/>
    </row>
    <row r="62" spans="7:34" ht="13.5" customHeight="1" x14ac:dyDescent="0.25">
      <c r="G62" s="164"/>
      <c r="H62" s="164"/>
      <c r="I62" s="164"/>
      <c r="J62" s="270"/>
      <c r="AG62" s="164"/>
      <c r="AH62" s="270"/>
    </row>
    <row r="63" spans="7:34" ht="13.5" customHeight="1" x14ac:dyDescent="0.25">
      <c r="G63" s="164"/>
      <c r="H63" s="164"/>
      <c r="I63" s="164"/>
      <c r="J63" s="270"/>
      <c r="AG63" s="164"/>
      <c r="AH63" s="270"/>
    </row>
    <row r="64" spans="7:34" ht="13.5" customHeight="1" x14ac:dyDescent="0.25">
      <c r="G64" s="164"/>
      <c r="H64" s="164"/>
      <c r="I64" s="164"/>
      <c r="J64" s="270"/>
      <c r="AG64" s="164"/>
      <c r="AH64" s="270"/>
    </row>
    <row r="65" spans="7:34" ht="13.5" customHeight="1" x14ac:dyDescent="0.25">
      <c r="G65" s="164"/>
      <c r="H65" s="164"/>
      <c r="I65" s="164"/>
      <c r="J65" s="270"/>
      <c r="AG65" s="164"/>
      <c r="AH65" s="270"/>
    </row>
    <row r="66" spans="7:34" ht="13.5" customHeight="1" x14ac:dyDescent="0.25">
      <c r="G66" s="164"/>
      <c r="H66" s="164"/>
      <c r="I66" s="164"/>
      <c r="J66" s="270"/>
      <c r="AG66" s="164"/>
      <c r="AH66" s="270"/>
    </row>
    <row r="67" spans="7:34" ht="13.5" customHeight="1" x14ac:dyDescent="0.25">
      <c r="AG67" s="164"/>
      <c r="AH67" s="270"/>
    </row>
    <row r="68" spans="7:34" ht="13.5" customHeight="1" x14ac:dyDescent="0.25">
      <c r="AG68" s="164"/>
      <c r="AH68" s="270"/>
    </row>
    <row r="69" spans="7:34" ht="13.5" customHeight="1" x14ac:dyDescent="0.25">
      <c r="AG69" s="164"/>
      <c r="AH69" s="270"/>
    </row>
    <row r="70" spans="7:34" ht="13.5" customHeight="1" x14ac:dyDescent="0.25">
      <c r="AG70" s="164"/>
      <c r="AH70" s="270"/>
    </row>
    <row r="71" spans="7:34" ht="13.5" customHeight="1" x14ac:dyDescent="0.25">
      <c r="AG71" s="164"/>
      <c r="AH71" s="270"/>
    </row>
    <row r="72" spans="7:34" ht="13.5" customHeight="1" x14ac:dyDescent="0.25">
      <c r="AG72" s="164"/>
      <c r="AH72" s="270"/>
    </row>
    <row r="73" spans="7:34" ht="13.5" customHeight="1" x14ac:dyDescent="0.25">
      <c r="AG73" s="164"/>
      <c r="AH73" s="270"/>
    </row>
    <row r="74" spans="7:34" ht="13.5" customHeight="1" x14ac:dyDescent="0.25">
      <c r="AG74" s="164"/>
      <c r="AH74" s="270"/>
    </row>
    <row r="75" spans="7:34" ht="13.5" customHeight="1" x14ac:dyDescent="0.25">
      <c r="AG75" s="164"/>
      <c r="AH75" s="270"/>
    </row>
    <row r="76" spans="7:34" ht="13.5" customHeight="1" x14ac:dyDescent="0.25">
      <c r="AG76" s="164"/>
      <c r="AH76" s="270"/>
    </row>
    <row r="77" spans="7:34" ht="13.5" customHeight="1" x14ac:dyDescent="0.25">
      <c r="AG77" s="164"/>
      <c r="AH77" s="270"/>
    </row>
    <row r="78" spans="7:34" ht="13.5" customHeight="1" x14ac:dyDescent="0.25">
      <c r="AG78" s="164"/>
      <c r="AH78" s="270"/>
    </row>
    <row r="79" spans="7:34" ht="13.5" customHeight="1" x14ac:dyDescent="0.25">
      <c r="AG79" s="164"/>
      <c r="AH79" s="270"/>
    </row>
    <row r="80" spans="7:34" ht="13.5" customHeight="1" x14ac:dyDescent="0.25"/>
    <row r="81" ht="13.5" customHeight="1" x14ac:dyDescent="0.25"/>
    <row r="82" ht="13.5" customHeight="1" x14ac:dyDescent="0.25"/>
  </sheetData>
  <conditionalFormatting sqref="A11:E33">
    <cfRule type="expression" dxfId="7" priority="1">
      <formula>ROW()/2-INT(ROW()/2)=0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opLeftCell="P35" workbookViewId="0">
      <selection activeCell="AE5" sqref="AE5:AE36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1.7109375" customWidth="1"/>
    <col min="5" max="5" width="9" customWidth="1"/>
    <col min="7" max="7" width="4" customWidth="1"/>
    <col min="8" max="8" width="0" hidden="1" customWidth="1"/>
    <col min="9" max="9" width="19.5703125" bestFit="1" customWidth="1"/>
    <col min="10" max="10" width="5.28515625" customWidth="1"/>
    <col min="11" max="11" width="5.85546875" customWidth="1"/>
    <col min="12" max="13" width="7" customWidth="1"/>
    <col min="14" max="14" width="0" hidden="1" customWidth="1"/>
    <col min="15" max="15" width="19.28515625" customWidth="1"/>
    <col min="16" max="16" width="6" customWidth="1"/>
    <col min="17" max="18" width="5.85546875" customWidth="1"/>
    <col min="19" max="19" width="8" customWidth="1"/>
    <col min="20" max="20" width="0" hidden="1" customWidth="1"/>
    <col min="21" max="21" width="19" customWidth="1"/>
    <col min="22" max="22" width="5.28515625" customWidth="1"/>
    <col min="23" max="23" width="5.85546875" customWidth="1"/>
    <col min="24" max="25" width="7" customWidth="1"/>
    <col min="26" max="26" width="0" hidden="1" customWidth="1"/>
    <col min="27" max="27" width="18.140625" customWidth="1"/>
    <col min="28" max="28" width="5.5703125" customWidth="1"/>
    <col min="29" max="29" width="5.85546875" customWidth="1"/>
    <col min="30" max="30" width="11.7109375"/>
    <col min="31" max="31" width="6.140625" customWidth="1"/>
    <col min="32" max="32" width="12.42578125" bestFit="1" customWidth="1"/>
    <col min="33" max="33" width="19.7109375" customWidth="1"/>
    <col min="34" max="34" width="8.42578125" customWidth="1"/>
    <col min="35" max="35" width="13.7109375" customWidth="1"/>
  </cols>
  <sheetData>
    <row r="1" spans="1:35" ht="13.5" customHeight="1" x14ac:dyDescent="0.25">
      <c r="C1" s="164"/>
      <c r="D1" s="270"/>
      <c r="E1" s="270"/>
      <c r="G1" s="180" t="s">
        <v>242</v>
      </c>
      <c r="H1" s="180"/>
      <c r="I1" s="164"/>
      <c r="J1" s="164"/>
      <c r="K1" s="164"/>
      <c r="L1" s="164"/>
      <c r="M1" s="164"/>
      <c r="N1" s="164"/>
      <c r="AH1" s="270"/>
    </row>
    <row r="2" spans="1:35" ht="13.5" customHeight="1" x14ac:dyDescent="0.25">
      <c r="C2" s="164"/>
      <c r="D2" s="270"/>
      <c r="E2" s="270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5"/>
      <c r="AF2" s="185"/>
      <c r="AG2" s="188"/>
      <c r="AH2" s="187"/>
      <c r="AI2" s="188"/>
    </row>
    <row r="3" spans="1:35" ht="13.5" customHeight="1" x14ac:dyDescent="0.25">
      <c r="C3" s="164"/>
      <c r="D3" s="270"/>
      <c r="E3" s="270"/>
      <c r="G3" s="189" t="s">
        <v>224</v>
      </c>
      <c r="H3" s="189"/>
      <c r="I3" s="189"/>
      <c r="J3" s="189"/>
      <c r="K3" s="189"/>
      <c r="M3" s="189" t="s">
        <v>70</v>
      </c>
      <c r="N3" s="189"/>
      <c r="O3" s="189"/>
      <c r="P3" s="189"/>
      <c r="Q3" s="189"/>
      <c r="R3" s="372"/>
      <c r="S3" s="189" t="s">
        <v>59</v>
      </c>
      <c r="T3" s="189"/>
      <c r="U3" s="189"/>
      <c r="V3" s="189"/>
      <c r="W3" s="189"/>
      <c r="Y3" s="189" t="s">
        <v>157</v>
      </c>
      <c r="Z3" s="189"/>
      <c r="AA3" s="189"/>
      <c r="AB3" s="189"/>
      <c r="AC3" s="189"/>
      <c r="AE3" s="373" t="s">
        <v>167</v>
      </c>
      <c r="AF3" s="374"/>
      <c r="AG3" s="374"/>
      <c r="AH3" s="374"/>
      <c r="AI3" s="375"/>
    </row>
    <row r="4" spans="1:35" ht="13.5" customHeight="1" x14ac:dyDescent="0.25">
      <c r="C4" s="164"/>
      <c r="D4" s="270"/>
      <c r="E4" s="270"/>
      <c r="G4" s="194" t="s">
        <v>88</v>
      </c>
      <c r="H4" s="194"/>
      <c r="I4" s="164"/>
      <c r="J4" s="270"/>
      <c r="K4" s="343" t="s">
        <v>38</v>
      </c>
      <c r="O4" s="164"/>
      <c r="P4" s="270"/>
      <c r="R4" s="50"/>
      <c r="U4" s="164"/>
      <c r="V4" s="270"/>
      <c r="AA4" s="164"/>
      <c r="AB4" s="270"/>
      <c r="AE4" s="376" t="s">
        <v>38</v>
      </c>
      <c r="AF4" s="377" t="s">
        <v>7</v>
      </c>
      <c r="AG4" s="378" t="s">
        <v>8</v>
      </c>
      <c r="AH4" s="377" t="s">
        <v>158</v>
      </c>
      <c r="AI4" s="379" t="s">
        <v>159</v>
      </c>
    </row>
    <row r="5" spans="1:35" ht="13.5" customHeight="1" x14ac:dyDescent="0.25">
      <c r="C5" s="164"/>
      <c r="D5" s="270"/>
      <c r="E5" s="270"/>
      <c r="G5" s="355">
        <v>1</v>
      </c>
      <c r="H5" s="356">
        <v>10671000417</v>
      </c>
      <c r="I5" s="356" t="s">
        <v>149</v>
      </c>
      <c r="J5" s="357" t="s">
        <v>39</v>
      </c>
      <c r="K5" s="217">
        <v>1</v>
      </c>
      <c r="M5" s="194" t="s">
        <v>67</v>
      </c>
      <c r="N5" s="194"/>
      <c r="O5" s="164"/>
      <c r="P5" s="270"/>
      <c r="Q5" s="343" t="s">
        <v>38</v>
      </c>
      <c r="R5" s="50"/>
      <c r="S5" s="194" t="s">
        <v>57</v>
      </c>
      <c r="T5" s="194"/>
      <c r="U5" s="164"/>
      <c r="V5" s="270"/>
      <c r="W5" s="343" t="s">
        <v>38</v>
      </c>
      <c r="Y5" s="194" t="s">
        <v>56</v>
      </c>
      <c r="Z5" s="194"/>
      <c r="AA5" s="164"/>
      <c r="AB5" s="270"/>
      <c r="AC5" s="343" t="s">
        <v>38</v>
      </c>
      <c r="AE5" s="245">
        <v>1</v>
      </c>
      <c r="AF5" s="211">
        <v>11511102194</v>
      </c>
      <c r="AG5" s="211" t="s">
        <v>146</v>
      </c>
      <c r="AH5" s="212" t="s">
        <v>40</v>
      </c>
      <c r="AI5" s="246"/>
    </row>
    <row r="6" spans="1:35" ht="13.5" customHeight="1" x14ac:dyDescent="0.25">
      <c r="B6" s="165" t="s">
        <v>26</v>
      </c>
      <c r="C6" s="283" t="s">
        <v>0</v>
      </c>
      <c r="D6" s="166"/>
      <c r="E6" s="167"/>
      <c r="G6" s="216">
        <v>16</v>
      </c>
      <c r="H6" s="211">
        <v>11891101885</v>
      </c>
      <c r="I6" s="211" t="s">
        <v>134</v>
      </c>
      <c r="J6" s="212" t="s">
        <v>80</v>
      </c>
      <c r="K6" s="217">
        <v>2</v>
      </c>
      <c r="M6" s="355" t="s">
        <v>225</v>
      </c>
      <c r="N6" s="356">
        <v>10671000417</v>
      </c>
      <c r="O6" s="356" t="s">
        <v>149</v>
      </c>
      <c r="P6" s="357" t="s">
        <v>39</v>
      </c>
      <c r="Q6" s="217">
        <v>1</v>
      </c>
      <c r="R6" s="50"/>
      <c r="S6" s="355" t="s">
        <v>181</v>
      </c>
      <c r="T6" s="356">
        <v>10671000417</v>
      </c>
      <c r="U6" s="356" t="s">
        <v>149</v>
      </c>
      <c r="V6" s="357" t="s">
        <v>39</v>
      </c>
      <c r="W6" s="217">
        <v>2</v>
      </c>
      <c r="Y6" s="355" t="s">
        <v>55</v>
      </c>
      <c r="Z6" s="356">
        <v>11511102194</v>
      </c>
      <c r="AA6" s="356" t="s">
        <v>146</v>
      </c>
      <c r="AB6" s="357" t="s">
        <v>40</v>
      </c>
      <c r="AC6" s="217">
        <v>1</v>
      </c>
      <c r="AE6" s="245">
        <v>2</v>
      </c>
      <c r="AF6" s="211">
        <v>11511102195</v>
      </c>
      <c r="AG6" s="211" t="s">
        <v>145</v>
      </c>
      <c r="AH6" s="247" t="s">
        <v>40</v>
      </c>
      <c r="AI6" s="246"/>
    </row>
    <row r="7" spans="1:35" ht="13.5" customHeight="1" x14ac:dyDescent="0.25">
      <c r="B7" s="168" t="s">
        <v>28</v>
      </c>
      <c r="C7" s="236">
        <v>41847</v>
      </c>
      <c r="D7" s="237"/>
      <c r="E7" s="171"/>
      <c r="G7" s="216">
        <v>17</v>
      </c>
      <c r="H7" s="211">
        <v>10671000277</v>
      </c>
      <c r="I7" s="211" t="s">
        <v>75</v>
      </c>
      <c r="J7" s="212" t="s">
        <v>39</v>
      </c>
      <c r="K7" s="217">
        <v>3</v>
      </c>
      <c r="M7" s="216" t="s">
        <v>231</v>
      </c>
      <c r="N7" s="211">
        <v>11511000725</v>
      </c>
      <c r="O7" s="211" t="s">
        <v>142</v>
      </c>
      <c r="P7" s="212" t="s">
        <v>40</v>
      </c>
      <c r="Q7" s="217">
        <v>2</v>
      </c>
      <c r="R7" s="380"/>
      <c r="S7" s="216" t="s">
        <v>182</v>
      </c>
      <c r="T7" s="211">
        <v>11511102194</v>
      </c>
      <c r="U7" s="211" t="s">
        <v>146</v>
      </c>
      <c r="V7" s="212" t="s">
        <v>40</v>
      </c>
      <c r="W7" s="217">
        <v>1</v>
      </c>
      <c r="Y7" s="216" t="s">
        <v>53</v>
      </c>
      <c r="Z7" s="211">
        <v>10671000150</v>
      </c>
      <c r="AA7" s="211" t="s">
        <v>147</v>
      </c>
      <c r="AB7" s="212" t="s">
        <v>39</v>
      </c>
      <c r="AC7" s="217">
        <v>3</v>
      </c>
      <c r="AE7" s="245">
        <v>3</v>
      </c>
      <c r="AF7" s="211">
        <v>10671000150</v>
      </c>
      <c r="AG7" s="211" t="s">
        <v>147</v>
      </c>
      <c r="AH7" s="247" t="s">
        <v>39</v>
      </c>
      <c r="AI7" s="246"/>
    </row>
    <row r="8" spans="1:35" ht="13.5" customHeight="1" x14ac:dyDescent="0.25">
      <c r="B8" s="172" t="s">
        <v>218</v>
      </c>
      <c r="C8" s="270"/>
      <c r="D8" s="270"/>
      <c r="G8" s="359">
        <v>32</v>
      </c>
      <c r="H8" s="360">
        <v>11511404912</v>
      </c>
      <c r="I8" s="360" t="s">
        <v>217</v>
      </c>
      <c r="J8" s="361" t="s">
        <v>40</v>
      </c>
      <c r="K8" s="362">
        <v>4</v>
      </c>
      <c r="M8" s="216" t="s">
        <v>227</v>
      </c>
      <c r="N8" s="211">
        <v>10911000230</v>
      </c>
      <c r="O8" s="211" t="s">
        <v>138</v>
      </c>
      <c r="P8" s="212" t="s">
        <v>107</v>
      </c>
      <c r="Q8" s="217">
        <v>3</v>
      </c>
      <c r="R8" s="37"/>
      <c r="S8" s="216" t="s">
        <v>183</v>
      </c>
      <c r="T8" s="211">
        <v>10911000283</v>
      </c>
      <c r="U8" s="211" t="s">
        <v>144</v>
      </c>
      <c r="V8" s="212" t="s">
        <v>107</v>
      </c>
      <c r="W8" s="217">
        <v>3</v>
      </c>
      <c r="Y8" s="216" t="s">
        <v>51</v>
      </c>
      <c r="Z8" s="211">
        <v>10671000417</v>
      </c>
      <c r="AA8" s="211" t="s">
        <v>149</v>
      </c>
      <c r="AB8" s="212" t="s">
        <v>39</v>
      </c>
      <c r="AC8" s="217">
        <v>4</v>
      </c>
      <c r="AE8" s="245">
        <v>4</v>
      </c>
      <c r="AF8" s="211">
        <v>10671000417</v>
      </c>
      <c r="AG8" s="211" t="s">
        <v>149</v>
      </c>
      <c r="AH8" s="247" t="s">
        <v>39</v>
      </c>
      <c r="AI8" s="246"/>
    </row>
    <row r="9" spans="1:35" ht="13.5" customHeight="1" x14ac:dyDescent="0.25">
      <c r="B9" s="173" t="s">
        <v>152</v>
      </c>
      <c r="C9" s="172"/>
      <c r="D9" s="270"/>
      <c r="G9" s="164"/>
      <c r="H9" s="164"/>
      <c r="I9" s="164"/>
      <c r="J9" s="270"/>
      <c r="M9" s="359" t="s">
        <v>237</v>
      </c>
      <c r="N9" s="360">
        <v>10671101529</v>
      </c>
      <c r="O9" s="360" t="s">
        <v>137</v>
      </c>
      <c r="P9" s="361" t="s">
        <v>39</v>
      </c>
      <c r="Q9" s="362">
        <v>4</v>
      </c>
      <c r="R9" s="37"/>
      <c r="S9" s="359" t="s">
        <v>184</v>
      </c>
      <c r="T9" s="360">
        <v>11511202971</v>
      </c>
      <c r="U9" s="360" t="s">
        <v>140</v>
      </c>
      <c r="V9" s="361" t="s">
        <v>40</v>
      </c>
      <c r="W9" s="362">
        <v>4</v>
      </c>
      <c r="Y9" s="359" t="s">
        <v>50</v>
      </c>
      <c r="Z9" s="360">
        <v>11511102195</v>
      </c>
      <c r="AA9" s="360" t="s">
        <v>145</v>
      </c>
      <c r="AB9" s="361" t="s">
        <v>40</v>
      </c>
      <c r="AC9" s="362">
        <v>2</v>
      </c>
      <c r="AE9" s="210">
        <v>5</v>
      </c>
      <c r="AF9" s="211">
        <v>10911000283</v>
      </c>
      <c r="AG9" s="211" t="s">
        <v>144</v>
      </c>
      <c r="AH9" s="212" t="s">
        <v>107</v>
      </c>
      <c r="AI9" s="213"/>
    </row>
    <row r="10" spans="1:35" ht="13.5" customHeight="1" x14ac:dyDescent="0.25">
      <c r="A10" s="284" t="s">
        <v>153</v>
      </c>
      <c r="B10" s="285" t="s">
        <v>7</v>
      </c>
      <c r="C10" s="174" t="s">
        <v>8</v>
      </c>
      <c r="D10" s="175" t="s">
        <v>31</v>
      </c>
      <c r="E10" s="176" t="s">
        <v>38</v>
      </c>
      <c r="G10" s="194" t="s">
        <v>89</v>
      </c>
      <c r="H10" s="194"/>
      <c r="I10" s="164"/>
      <c r="J10" s="270"/>
      <c r="K10" s="343" t="s">
        <v>38</v>
      </c>
      <c r="R10" s="37"/>
      <c r="T10" s="164"/>
      <c r="U10" s="164"/>
      <c r="V10" s="270"/>
      <c r="Z10" s="164"/>
      <c r="AA10" s="164"/>
      <c r="AB10" s="270"/>
      <c r="AE10" s="210">
        <v>6</v>
      </c>
      <c r="AF10" s="211">
        <v>11461000679</v>
      </c>
      <c r="AG10" s="211" t="s">
        <v>148</v>
      </c>
      <c r="AH10" s="212" t="s">
        <v>111</v>
      </c>
      <c r="AI10" s="213"/>
    </row>
    <row r="11" spans="1:35" ht="13.5" customHeight="1" x14ac:dyDescent="0.25">
      <c r="A11" s="270">
        <v>1</v>
      </c>
      <c r="B11" s="177">
        <v>10671000417</v>
      </c>
      <c r="C11" s="178" t="s">
        <v>149</v>
      </c>
      <c r="D11" s="286" t="s">
        <v>39</v>
      </c>
      <c r="E11" s="47">
        <v>2</v>
      </c>
      <c r="G11" s="355">
        <v>8</v>
      </c>
      <c r="H11" s="356">
        <v>11511000725</v>
      </c>
      <c r="I11" s="356" t="s">
        <v>142</v>
      </c>
      <c r="J11" s="357" t="s">
        <v>40</v>
      </c>
      <c r="K11" s="217">
        <v>1</v>
      </c>
      <c r="M11" s="194" t="s">
        <v>63</v>
      </c>
      <c r="N11" s="194"/>
      <c r="O11" s="164"/>
      <c r="P11" s="270"/>
      <c r="Q11" s="343" t="s">
        <v>38</v>
      </c>
      <c r="R11" s="37"/>
      <c r="S11" s="194" t="s">
        <v>54</v>
      </c>
      <c r="T11" s="194"/>
      <c r="U11" s="164"/>
      <c r="V11" s="270"/>
      <c r="W11" s="343" t="s">
        <v>38</v>
      </c>
      <c r="Y11" s="194" t="s">
        <v>52</v>
      </c>
      <c r="Z11" s="194"/>
      <c r="AA11" s="164"/>
      <c r="AB11" s="270"/>
      <c r="AC11" s="343" t="s">
        <v>38</v>
      </c>
      <c r="AE11" s="210">
        <v>7</v>
      </c>
      <c r="AF11" s="211">
        <v>11511000725</v>
      </c>
      <c r="AG11" s="211" t="s">
        <v>142</v>
      </c>
      <c r="AH11" s="212" t="s">
        <v>40</v>
      </c>
      <c r="AI11" s="213"/>
    </row>
    <row r="12" spans="1:35" ht="13.5" customHeight="1" x14ac:dyDescent="0.25">
      <c r="A12" s="270">
        <v>2</v>
      </c>
      <c r="B12" s="177">
        <v>11461000679</v>
      </c>
      <c r="C12" s="178" t="s">
        <v>148</v>
      </c>
      <c r="D12" s="286" t="s">
        <v>111</v>
      </c>
      <c r="E12" s="47">
        <v>4</v>
      </c>
      <c r="G12" s="216">
        <v>9</v>
      </c>
      <c r="H12" s="211">
        <v>10181000653</v>
      </c>
      <c r="I12" s="211" t="s">
        <v>141</v>
      </c>
      <c r="J12" s="212" t="s">
        <v>73</v>
      </c>
      <c r="K12" s="217">
        <v>2</v>
      </c>
      <c r="M12" s="355" t="s">
        <v>228</v>
      </c>
      <c r="N12" s="356">
        <v>11891101885</v>
      </c>
      <c r="O12" s="356" t="s">
        <v>134</v>
      </c>
      <c r="P12" s="357" t="s">
        <v>80</v>
      </c>
      <c r="Q12" s="217">
        <v>3</v>
      </c>
      <c r="R12" s="50"/>
      <c r="S12" s="355" t="s">
        <v>185</v>
      </c>
      <c r="T12" s="356">
        <v>11511000725</v>
      </c>
      <c r="U12" s="356" t="s">
        <v>142</v>
      </c>
      <c r="V12" s="357" t="s">
        <v>40</v>
      </c>
      <c r="W12" s="217">
        <v>4</v>
      </c>
      <c r="Y12" s="355" t="s">
        <v>160</v>
      </c>
      <c r="Z12" s="356">
        <v>10911000283</v>
      </c>
      <c r="AA12" s="356" t="s">
        <v>144</v>
      </c>
      <c r="AB12" s="357" t="s">
        <v>107</v>
      </c>
      <c r="AC12" s="217">
        <v>1</v>
      </c>
      <c r="AE12" s="248">
        <v>8</v>
      </c>
      <c r="AF12" s="249">
        <v>11511202971</v>
      </c>
      <c r="AG12" s="249" t="s">
        <v>140</v>
      </c>
      <c r="AH12" s="250" t="s">
        <v>40</v>
      </c>
      <c r="AI12" s="251"/>
    </row>
    <row r="13" spans="1:35" ht="13.5" customHeight="1" x14ac:dyDescent="0.25">
      <c r="A13" s="270">
        <v>3</v>
      </c>
      <c r="B13" s="177">
        <v>10671000150</v>
      </c>
      <c r="C13" s="178" t="s">
        <v>147</v>
      </c>
      <c r="D13" s="286" t="s">
        <v>39</v>
      </c>
      <c r="E13" s="47">
        <v>5</v>
      </c>
      <c r="G13" s="216">
        <v>24</v>
      </c>
      <c r="H13" s="211">
        <v>11511303451</v>
      </c>
      <c r="I13" s="211" t="s">
        <v>74</v>
      </c>
      <c r="J13" s="212" t="s">
        <v>40</v>
      </c>
      <c r="K13" s="217">
        <v>3</v>
      </c>
      <c r="M13" s="216" t="s">
        <v>226</v>
      </c>
      <c r="N13" s="211">
        <v>10181000653</v>
      </c>
      <c r="O13" s="211" t="s">
        <v>141</v>
      </c>
      <c r="P13" s="212" t="s">
        <v>73</v>
      </c>
      <c r="Q13" s="217">
        <v>4</v>
      </c>
      <c r="R13" s="50"/>
      <c r="S13" s="216" t="s">
        <v>186</v>
      </c>
      <c r="T13" s="211">
        <v>11511102195</v>
      </c>
      <c r="U13" s="211" t="s">
        <v>145</v>
      </c>
      <c r="V13" s="212" t="s">
        <v>40</v>
      </c>
      <c r="W13" s="217">
        <v>2</v>
      </c>
      <c r="Y13" s="216" t="s">
        <v>161</v>
      </c>
      <c r="Z13" s="211">
        <v>11461000679</v>
      </c>
      <c r="AA13" s="211" t="s">
        <v>148</v>
      </c>
      <c r="AB13" s="212" t="s">
        <v>111</v>
      </c>
      <c r="AC13" s="217">
        <v>2</v>
      </c>
      <c r="AE13" s="252">
        <v>9</v>
      </c>
      <c r="AF13" s="253">
        <v>10911000230</v>
      </c>
      <c r="AG13" s="253" t="s">
        <v>138</v>
      </c>
      <c r="AH13" s="254" t="s">
        <v>107</v>
      </c>
      <c r="AI13" s="255"/>
    </row>
    <row r="14" spans="1:35" ht="13.5" customHeight="1" x14ac:dyDescent="0.25">
      <c r="A14" s="270">
        <v>4</v>
      </c>
      <c r="B14" s="177">
        <v>11511102194</v>
      </c>
      <c r="C14" s="178" t="s">
        <v>146</v>
      </c>
      <c r="D14" s="286" t="s">
        <v>40</v>
      </c>
      <c r="E14" s="47">
        <v>7</v>
      </c>
      <c r="G14" s="359">
        <v>25</v>
      </c>
      <c r="H14" s="360">
        <v>11511303588</v>
      </c>
      <c r="I14" s="360" t="s">
        <v>76</v>
      </c>
      <c r="J14" s="361" t="s">
        <v>40</v>
      </c>
      <c r="K14" s="362">
        <v>4</v>
      </c>
      <c r="M14" s="216" t="s">
        <v>230</v>
      </c>
      <c r="N14" s="211">
        <v>11511102195</v>
      </c>
      <c r="O14" s="211" t="s">
        <v>145</v>
      </c>
      <c r="P14" s="212" t="s">
        <v>40</v>
      </c>
      <c r="Q14" s="217">
        <v>2</v>
      </c>
      <c r="R14" s="50"/>
      <c r="S14" s="216" t="s">
        <v>187</v>
      </c>
      <c r="T14" s="211">
        <v>10671000150</v>
      </c>
      <c r="U14" s="211" t="s">
        <v>147</v>
      </c>
      <c r="V14" s="212" t="s">
        <v>39</v>
      </c>
      <c r="W14" s="217">
        <v>1</v>
      </c>
      <c r="Y14" s="216" t="s">
        <v>162</v>
      </c>
      <c r="Z14" s="211">
        <v>11511202971</v>
      </c>
      <c r="AA14" s="211" t="s">
        <v>140</v>
      </c>
      <c r="AB14" s="212" t="s">
        <v>40</v>
      </c>
      <c r="AC14" s="217">
        <v>4</v>
      </c>
      <c r="AE14" s="210">
        <v>9</v>
      </c>
      <c r="AF14" s="211">
        <v>11891101885</v>
      </c>
      <c r="AG14" s="211" t="s">
        <v>134</v>
      </c>
      <c r="AH14" s="212" t="s">
        <v>80</v>
      </c>
      <c r="AI14" s="213"/>
    </row>
    <row r="15" spans="1:35" ht="13.5" customHeight="1" x14ac:dyDescent="0.25">
      <c r="A15" s="270">
        <v>5</v>
      </c>
      <c r="B15" s="177">
        <v>11511102195</v>
      </c>
      <c r="C15" s="178" t="s">
        <v>145</v>
      </c>
      <c r="D15" s="286" t="s">
        <v>40</v>
      </c>
      <c r="E15" s="47">
        <v>8</v>
      </c>
      <c r="M15" s="359" t="s">
        <v>232</v>
      </c>
      <c r="N15" s="360">
        <v>11511102194</v>
      </c>
      <c r="O15" s="360" t="s">
        <v>146</v>
      </c>
      <c r="P15" s="361" t="s">
        <v>40</v>
      </c>
      <c r="Q15" s="362">
        <v>1</v>
      </c>
      <c r="R15" s="50"/>
      <c r="S15" s="359" t="s">
        <v>188</v>
      </c>
      <c r="T15" s="360">
        <v>11461000679</v>
      </c>
      <c r="U15" s="360" t="s">
        <v>148</v>
      </c>
      <c r="V15" s="361" t="s">
        <v>111</v>
      </c>
      <c r="W15" s="362">
        <v>3</v>
      </c>
      <c r="Y15" s="359" t="s">
        <v>163</v>
      </c>
      <c r="Z15" s="360">
        <v>11511000725</v>
      </c>
      <c r="AA15" s="360" t="s">
        <v>142</v>
      </c>
      <c r="AB15" s="361" t="s">
        <v>40</v>
      </c>
      <c r="AC15" s="362">
        <v>3</v>
      </c>
      <c r="AE15" s="210">
        <v>9</v>
      </c>
      <c r="AF15" s="211">
        <v>11511000645</v>
      </c>
      <c r="AG15" s="211" t="s">
        <v>143</v>
      </c>
      <c r="AH15" s="212" t="s">
        <v>40</v>
      </c>
      <c r="AI15" s="213"/>
    </row>
    <row r="16" spans="1:35" ht="13.5" customHeight="1" x14ac:dyDescent="0.25">
      <c r="A16" s="270">
        <v>6</v>
      </c>
      <c r="B16" s="177">
        <v>10911000283</v>
      </c>
      <c r="C16" s="178" t="s">
        <v>144</v>
      </c>
      <c r="D16" s="177" t="s">
        <v>107</v>
      </c>
      <c r="E16" s="47">
        <v>11</v>
      </c>
      <c r="G16" s="194" t="s">
        <v>90</v>
      </c>
      <c r="H16" s="194"/>
      <c r="I16" s="164"/>
      <c r="J16" s="270"/>
      <c r="K16" s="343" t="s">
        <v>38</v>
      </c>
      <c r="R16" s="50"/>
      <c r="U16" s="164"/>
      <c r="V16" s="270"/>
      <c r="AE16" s="248">
        <v>9</v>
      </c>
      <c r="AF16" s="249">
        <v>10911202641</v>
      </c>
      <c r="AG16" s="249" t="s">
        <v>139</v>
      </c>
      <c r="AH16" s="250" t="s">
        <v>107</v>
      </c>
      <c r="AI16" s="251"/>
    </row>
    <row r="17" spans="1:35" ht="13.5" customHeight="1" x14ac:dyDescent="0.25">
      <c r="A17" s="270">
        <v>7</v>
      </c>
      <c r="B17" s="177">
        <v>11511000645</v>
      </c>
      <c r="C17" s="178" t="s">
        <v>143</v>
      </c>
      <c r="D17" s="177" t="s">
        <v>40</v>
      </c>
      <c r="E17" s="47">
        <v>16</v>
      </c>
      <c r="G17" s="355">
        <v>5</v>
      </c>
      <c r="H17" s="356">
        <v>11511102195</v>
      </c>
      <c r="I17" s="356" t="s">
        <v>145</v>
      </c>
      <c r="J17" s="357" t="s">
        <v>40</v>
      </c>
      <c r="K17" s="217">
        <v>1</v>
      </c>
      <c r="M17" s="194" t="s">
        <v>64</v>
      </c>
      <c r="N17" s="194"/>
      <c r="O17" s="164"/>
      <c r="P17" s="270"/>
      <c r="Q17" s="343" t="s">
        <v>38</v>
      </c>
      <c r="R17" s="50"/>
      <c r="U17" s="164"/>
      <c r="V17" s="270"/>
      <c r="AA17" s="164"/>
      <c r="AB17" s="270"/>
      <c r="AE17" s="252">
        <v>13</v>
      </c>
      <c r="AF17" s="253">
        <v>10671101529</v>
      </c>
      <c r="AG17" s="253" t="s">
        <v>137</v>
      </c>
      <c r="AH17" s="254" t="s">
        <v>39</v>
      </c>
      <c r="AI17" s="255"/>
    </row>
    <row r="18" spans="1:35" ht="13.5" customHeight="1" x14ac:dyDescent="0.25">
      <c r="A18" s="270">
        <v>8</v>
      </c>
      <c r="B18" s="177">
        <v>11511000725</v>
      </c>
      <c r="C18" s="178" t="s">
        <v>142</v>
      </c>
      <c r="D18" s="177" t="s">
        <v>40</v>
      </c>
      <c r="E18" s="47">
        <v>17</v>
      </c>
      <c r="G18" s="216">
        <v>12</v>
      </c>
      <c r="H18" s="211">
        <v>10911000230</v>
      </c>
      <c r="I18" s="211" t="s">
        <v>138</v>
      </c>
      <c r="J18" s="212" t="s">
        <v>107</v>
      </c>
      <c r="K18" s="217">
        <v>2</v>
      </c>
      <c r="M18" s="355" t="s">
        <v>233</v>
      </c>
      <c r="N18" s="356">
        <v>10671000150</v>
      </c>
      <c r="O18" s="356" t="s">
        <v>147</v>
      </c>
      <c r="P18" s="357" t="s">
        <v>39</v>
      </c>
      <c r="Q18" s="217">
        <v>1</v>
      </c>
      <c r="R18" s="50"/>
      <c r="U18" s="164"/>
      <c r="V18" s="270"/>
      <c r="AA18" s="164"/>
      <c r="AB18" s="270"/>
      <c r="AE18" s="210">
        <v>13</v>
      </c>
      <c r="AF18" s="211">
        <v>10181000653</v>
      </c>
      <c r="AG18" s="211" t="s">
        <v>141</v>
      </c>
      <c r="AH18" s="212" t="s">
        <v>73</v>
      </c>
      <c r="AI18" s="213"/>
    </row>
    <row r="19" spans="1:35" ht="13.5" customHeight="1" x14ac:dyDescent="0.25">
      <c r="A19" s="270">
        <v>9</v>
      </c>
      <c r="B19" s="177">
        <v>10181000653</v>
      </c>
      <c r="C19" s="178" t="s">
        <v>141</v>
      </c>
      <c r="D19" s="177" t="s">
        <v>73</v>
      </c>
      <c r="E19" s="47">
        <v>21</v>
      </c>
      <c r="G19" s="216">
        <v>21</v>
      </c>
      <c r="H19" s="211">
        <v>11511000314</v>
      </c>
      <c r="I19" s="211" t="s">
        <v>214</v>
      </c>
      <c r="J19" s="212" t="s">
        <v>204</v>
      </c>
      <c r="K19" s="217">
        <v>4</v>
      </c>
      <c r="M19" s="216" t="s">
        <v>235</v>
      </c>
      <c r="N19" s="211">
        <v>10911000283</v>
      </c>
      <c r="O19" s="211" t="s">
        <v>144</v>
      </c>
      <c r="P19" s="212" t="s">
        <v>107</v>
      </c>
      <c r="Q19" s="217">
        <v>2</v>
      </c>
      <c r="R19" s="380"/>
      <c r="U19" s="164"/>
      <c r="V19" s="270"/>
      <c r="AA19" s="164"/>
      <c r="AB19" s="270"/>
      <c r="AE19" s="210">
        <v>13</v>
      </c>
      <c r="AF19" s="211">
        <v>10191000176</v>
      </c>
      <c r="AG19" s="211" t="s">
        <v>81</v>
      </c>
      <c r="AH19" s="212" t="s">
        <v>82</v>
      </c>
      <c r="AI19" s="213"/>
    </row>
    <row r="20" spans="1:35" ht="13.5" customHeight="1" x14ac:dyDescent="0.25">
      <c r="A20" s="270">
        <v>10</v>
      </c>
      <c r="B20" s="177">
        <v>11511202971</v>
      </c>
      <c r="C20" s="178" t="s">
        <v>140</v>
      </c>
      <c r="D20" s="177" t="s">
        <v>40</v>
      </c>
      <c r="E20" s="47">
        <v>28</v>
      </c>
      <c r="G20" s="359">
        <v>28</v>
      </c>
      <c r="H20" s="360">
        <v>11511303486</v>
      </c>
      <c r="I20" s="360" t="s">
        <v>85</v>
      </c>
      <c r="J20" s="361" t="s">
        <v>40</v>
      </c>
      <c r="K20" s="362">
        <v>3</v>
      </c>
      <c r="M20" s="216" t="s">
        <v>243</v>
      </c>
      <c r="N20" s="211">
        <v>11511000645</v>
      </c>
      <c r="O20" s="211" t="s">
        <v>143</v>
      </c>
      <c r="P20" s="212" t="s">
        <v>40</v>
      </c>
      <c r="Q20" s="217">
        <v>3</v>
      </c>
      <c r="R20" s="37"/>
      <c r="U20" s="164"/>
      <c r="V20" s="270"/>
      <c r="AE20" s="248">
        <v>13</v>
      </c>
      <c r="AF20" s="249">
        <v>11511000478</v>
      </c>
      <c r="AG20" s="249" t="s">
        <v>136</v>
      </c>
      <c r="AH20" s="250" t="s">
        <v>40</v>
      </c>
      <c r="AI20" s="251"/>
    </row>
    <row r="21" spans="1:35" ht="13.5" customHeight="1" x14ac:dyDescent="0.25">
      <c r="A21" s="270">
        <v>11</v>
      </c>
      <c r="B21" s="177">
        <v>10911202641</v>
      </c>
      <c r="C21" s="179" t="s">
        <v>139</v>
      </c>
      <c r="D21" s="177" t="s">
        <v>107</v>
      </c>
      <c r="E21" s="47">
        <v>29</v>
      </c>
      <c r="G21" s="164"/>
      <c r="H21" s="164"/>
      <c r="I21" s="164"/>
      <c r="J21" s="270"/>
      <c r="M21" s="359" t="s">
        <v>244</v>
      </c>
      <c r="N21" s="360">
        <v>10191000176</v>
      </c>
      <c r="O21" s="360" t="s">
        <v>81</v>
      </c>
      <c r="P21" s="361" t="s">
        <v>82</v>
      </c>
      <c r="Q21" s="362">
        <v>4</v>
      </c>
      <c r="R21" s="37"/>
      <c r="U21" s="164"/>
      <c r="V21" s="270"/>
      <c r="AE21" s="252">
        <v>17</v>
      </c>
      <c r="AF21" s="253">
        <v>10671000277</v>
      </c>
      <c r="AG21" s="253" t="s">
        <v>75</v>
      </c>
      <c r="AH21" s="254" t="s">
        <v>39</v>
      </c>
      <c r="AI21" s="255"/>
    </row>
    <row r="22" spans="1:35" ht="13.5" customHeight="1" x14ac:dyDescent="0.25">
      <c r="A22" s="270">
        <v>12</v>
      </c>
      <c r="B22" s="177">
        <v>10911000230</v>
      </c>
      <c r="C22" s="179" t="s">
        <v>138</v>
      </c>
      <c r="D22" s="177" t="s">
        <v>107</v>
      </c>
      <c r="E22" s="47">
        <v>35</v>
      </c>
      <c r="G22" s="194" t="s">
        <v>91</v>
      </c>
      <c r="H22" s="194"/>
      <c r="I22" s="164"/>
      <c r="J22" s="270"/>
      <c r="K22" s="343" t="s">
        <v>38</v>
      </c>
      <c r="N22" s="164"/>
      <c r="O22" s="164"/>
      <c r="P22" s="270"/>
      <c r="R22" s="37"/>
      <c r="U22" s="164"/>
      <c r="V22" s="270"/>
      <c r="AE22" s="210">
        <v>17</v>
      </c>
      <c r="AF22" s="211">
        <v>11511303451</v>
      </c>
      <c r="AG22" s="211" t="s">
        <v>74</v>
      </c>
      <c r="AH22" s="212" t="s">
        <v>40</v>
      </c>
      <c r="AI22" s="213"/>
    </row>
    <row r="23" spans="1:35" ht="13.5" customHeight="1" x14ac:dyDescent="0.25">
      <c r="A23" s="270">
        <v>13</v>
      </c>
      <c r="B23" s="177">
        <v>10671101529</v>
      </c>
      <c r="C23" s="179" t="s">
        <v>137</v>
      </c>
      <c r="D23" s="177" t="s">
        <v>39</v>
      </c>
      <c r="E23" s="47">
        <v>36</v>
      </c>
      <c r="G23" s="355">
        <v>4</v>
      </c>
      <c r="H23" s="356">
        <v>11511102194</v>
      </c>
      <c r="I23" s="356" t="s">
        <v>146</v>
      </c>
      <c r="J23" s="357" t="s">
        <v>40</v>
      </c>
      <c r="K23" s="217">
        <v>1</v>
      </c>
      <c r="M23" s="194" t="s">
        <v>61</v>
      </c>
      <c r="N23" s="194"/>
      <c r="O23" s="164"/>
      <c r="P23" s="270"/>
      <c r="Q23" s="343" t="s">
        <v>38</v>
      </c>
      <c r="R23" s="37"/>
      <c r="U23" s="164"/>
      <c r="V23" s="270"/>
      <c r="AE23" s="210">
        <v>17</v>
      </c>
      <c r="AF23" s="211">
        <v>11511303486</v>
      </c>
      <c r="AG23" s="211" t="s">
        <v>85</v>
      </c>
      <c r="AH23" s="212" t="s">
        <v>40</v>
      </c>
      <c r="AI23" s="213"/>
    </row>
    <row r="24" spans="1:35" ht="13.5" customHeight="1" x14ac:dyDescent="0.25">
      <c r="A24" s="270">
        <v>14</v>
      </c>
      <c r="B24" s="177">
        <v>11511000478</v>
      </c>
      <c r="C24" s="179" t="s">
        <v>136</v>
      </c>
      <c r="D24" s="177" t="s">
        <v>40</v>
      </c>
      <c r="E24" s="47">
        <v>37</v>
      </c>
      <c r="G24" s="216">
        <v>13</v>
      </c>
      <c r="H24" s="211">
        <v>10671101529</v>
      </c>
      <c r="I24" s="211" t="s">
        <v>137</v>
      </c>
      <c r="J24" s="212" t="s">
        <v>39</v>
      </c>
      <c r="K24" s="217">
        <v>2</v>
      </c>
      <c r="M24" s="355" t="s">
        <v>236</v>
      </c>
      <c r="N24" s="356">
        <v>11511000478</v>
      </c>
      <c r="O24" s="356" t="s">
        <v>136</v>
      </c>
      <c r="P24" s="357" t="s">
        <v>40</v>
      </c>
      <c r="Q24" s="217">
        <v>4</v>
      </c>
      <c r="R24" s="50"/>
      <c r="U24" s="164"/>
      <c r="V24" s="270"/>
      <c r="AE24" s="210">
        <v>17</v>
      </c>
      <c r="AF24" s="211">
        <v>10711101937</v>
      </c>
      <c r="AG24" s="211" t="s">
        <v>203</v>
      </c>
      <c r="AH24" s="212" t="s">
        <v>204</v>
      </c>
      <c r="AI24" s="213"/>
    </row>
    <row r="25" spans="1:35" ht="13.5" customHeight="1" x14ac:dyDescent="0.25">
      <c r="A25" s="270">
        <v>15</v>
      </c>
      <c r="B25" s="177">
        <v>11511303279</v>
      </c>
      <c r="C25" s="179" t="s">
        <v>135</v>
      </c>
      <c r="D25" s="177" t="s">
        <v>40</v>
      </c>
      <c r="E25" s="47">
        <v>39</v>
      </c>
      <c r="G25" s="216">
        <v>20</v>
      </c>
      <c r="H25" s="211">
        <v>10711101937</v>
      </c>
      <c r="I25" s="211" t="s">
        <v>203</v>
      </c>
      <c r="J25" s="212" t="s">
        <v>204</v>
      </c>
      <c r="K25" s="217">
        <v>3</v>
      </c>
      <c r="M25" s="216" t="s">
        <v>234</v>
      </c>
      <c r="N25" s="211">
        <v>10911202641</v>
      </c>
      <c r="O25" s="211" t="s">
        <v>139</v>
      </c>
      <c r="P25" s="212" t="s">
        <v>107</v>
      </c>
      <c r="Q25" s="217">
        <v>3</v>
      </c>
      <c r="R25" s="50"/>
      <c r="U25" s="164"/>
      <c r="V25" s="270"/>
      <c r="AE25" s="210">
        <v>17</v>
      </c>
      <c r="AF25" s="211">
        <v>10181102217</v>
      </c>
      <c r="AG25" s="211" t="s">
        <v>77</v>
      </c>
      <c r="AH25" s="212" t="s">
        <v>73</v>
      </c>
      <c r="AI25" s="213"/>
    </row>
    <row r="26" spans="1:35" ht="13.5" customHeight="1" x14ac:dyDescent="0.25">
      <c r="A26" s="270">
        <v>16</v>
      </c>
      <c r="B26" s="177">
        <v>11891101885</v>
      </c>
      <c r="C26" s="179" t="s">
        <v>134</v>
      </c>
      <c r="D26" s="177" t="s">
        <v>80</v>
      </c>
      <c r="E26" s="47">
        <v>45</v>
      </c>
      <c r="G26" s="359">
        <v>29</v>
      </c>
      <c r="H26" s="360">
        <v>11891202839</v>
      </c>
      <c r="I26" s="360" t="s">
        <v>79</v>
      </c>
      <c r="J26" s="361" t="s">
        <v>80</v>
      </c>
      <c r="K26" s="362">
        <v>4</v>
      </c>
      <c r="M26" s="216" t="s">
        <v>245</v>
      </c>
      <c r="N26" s="211">
        <v>11511202971</v>
      </c>
      <c r="O26" s="211" t="s">
        <v>140</v>
      </c>
      <c r="P26" s="212" t="s">
        <v>40</v>
      </c>
      <c r="Q26" s="217">
        <v>2</v>
      </c>
      <c r="R26" s="50"/>
      <c r="U26" s="164"/>
      <c r="V26" s="270"/>
      <c r="AE26" s="210">
        <v>17</v>
      </c>
      <c r="AF26" s="211">
        <v>11891303750</v>
      </c>
      <c r="AG26" s="211" t="s">
        <v>83</v>
      </c>
      <c r="AH26" s="212" t="s">
        <v>80</v>
      </c>
      <c r="AI26" s="213"/>
    </row>
    <row r="27" spans="1:35" ht="13.5" customHeight="1" x14ac:dyDescent="0.25">
      <c r="A27" s="270">
        <v>17</v>
      </c>
      <c r="B27" s="177">
        <v>10671000277</v>
      </c>
      <c r="C27" s="179" t="s">
        <v>75</v>
      </c>
      <c r="D27" s="177" t="s">
        <v>39</v>
      </c>
      <c r="E27" s="47">
        <v>54</v>
      </c>
      <c r="M27" s="359" t="s">
        <v>246</v>
      </c>
      <c r="N27" s="360">
        <v>11461000679</v>
      </c>
      <c r="O27" s="360" t="s">
        <v>148</v>
      </c>
      <c r="P27" s="361" t="s">
        <v>111</v>
      </c>
      <c r="Q27" s="362">
        <v>1</v>
      </c>
      <c r="R27" s="50"/>
      <c r="U27" s="164"/>
      <c r="V27" s="270"/>
      <c r="AE27" s="210">
        <v>17</v>
      </c>
      <c r="AF27" s="211">
        <v>11511102197</v>
      </c>
      <c r="AG27" s="211" t="s">
        <v>216</v>
      </c>
      <c r="AH27" s="212" t="s">
        <v>40</v>
      </c>
      <c r="AI27" s="213"/>
    </row>
    <row r="28" spans="1:35" ht="13.5" customHeight="1" x14ac:dyDescent="0.25">
      <c r="A28" s="270">
        <v>18</v>
      </c>
      <c r="B28" s="286">
        <v>10191000176</v>
      </c>
      <c r="C28" s="178" t="s">
        <v>81</v>
      </c>
      <c r="D28" s="286" t="s">
        <v>82</v>
      </c>
      <c r="E28" s="47">
        <v>56</v>
      </c>
      <c r="G28" s="194" t="s">
        <v>92</v>
      </c>
      <c r="H28" s="194"/>
      <c r="I28" s="164"/>
      <c r="J28" s="270"/>
      <c r="K28" s="343" t="s">
        <v>38</v>
      </c>
      <c r="O28" s="164"/>
      <c r="P28" s="270"/>
      <c r="R28" s="50"/>
      <c r="U28" s="164"/>
      <c r="V28" s="270"/>
      <c r="AE28" s="248">
        <v>17</v>
      </c>
      <c r="AF28" s="249">
        <v>11511303279</v>
      </c>
      <c r="AG28" s="249" t="s">
        <v>135</v>
      </c>
      <c r="AH28" s="250" t="s">
        <v>40</v>
      </c>
      <c r="AI28" s="251"/>
    </row>
    <row r="29" spans="1:35" ht="13.5" customHeight="1" x14ac:dyDescent="0.25">
      <c r="A29" s="270">
        <v>19</v>
      </c>
      <c r="B29" s="286">
        <v>11511101589</v>
      </c>
      <c r="C29" s="178" t="s">
        <v>84</v>
      </c>
      <c r="D29" s="286" t="s">
        <v>40</v>
      </c>
      <c r="E29" s="47">
        <v>57</v>
      </c>
      <c r="G29" s="355">
        <v>3</v>
      </c>
      <c r="H29" s="356">
        <v>10671000150</v>
      </c>
      <c r="I29" s="356" t="s">
        <v>147</v>
      </c>
      <c r="J29" s="357" t="s">
        <v>39</v>
      </c>
      <c r="K29" s="217">
        <v>1</v>
      </c>
      <c r="O29" s="164"/>
      <c r="P29" s="270"/>
      <c r="R29" s="50"/>
      <c r="U29" s="164"/>
      <c r="V29" s="270"/>
      <c r="AE29" s="252">
        <v>25</v>
      </c>
      <c r="AF29" s="253">
        <v>11511404912</v>
      </c>
      <c r="AG29" s="253" t="s">
        <v>217</v>
      </c>
      <c r="AH29" s="254" t="s">
        <v>40</v>
      </c>
      <c r="AI29" s="255"/>
    </row>
    <row r="30" spans="1:35" ht="13.5" customHeight="1" x14ac:dyDescent="0.25">
      <c r="A30" s="270">
        <v>20</v>
      </c>
      <c r="B30" s="286">
        <v>10711101937</v>
      </c>
      <c r="C30" s="178" t="s">
        <v>203</v>
      </c>
      <c r="D30" s="286" t="s">
        <v>204</v>
      </c>
      <c r="E30" s="47">
        <v>67</v>
      </c>
      <c r="G30" s="216">
        <v>14</v>
      </c>
      <c r="H30" s="211">
        <v>11511000478</v>
      </c>
      <c r="I30" s="211" t="s">
        <v>136</v>
      </c>
      <c r="J30" s="212" t="s">
        <v>40</v>
      </c>
      <c r="K30" s="217">
        <v>2</v>
      </c>
      <c r="R30" s="50"/>
      <c r="U30" s="164"/>
      <c r="V30" s="270"/>
      <c r="AE30" s="210">
        <v>25</v>
      </c>
      <c r="AF30" s="211">
        <v>11511303588</v>
      </c>
      <c r="AG30" s="211" t="s">
        <v>76</v>
      </c>
      <c r="AH30" s="212" t="s">
        <v>40</v>
      </c>
      <c r="AI30" s="213"/>
    </row>
    <row r="31" spans="1:35" ht="13.5" customHeight="1" x14ac:dyDescent="0.25">
      <c r="A31" s="270">
        <v>21</v>
      </c>
      <c r="B31" s="286">
        <v>11511000314</v>
      </c>
      <c r="C31" s="178" t="s">
        <v>214</v>
      </c>
      <c r="D31" s="286" t="s">
        <v>204</v>
      </c>
      <c r="E31" s="47">
        <v>79</v>
      </c>
      <c r="G31" s="216">
        <v>19</v>
      </c>
      <c r="H31" s="211">
        <v>11511101589</v>
      </c>
      <c r="I31" s="211" t="s">
        <v>84</v>
      </c>
      <c r="J31" s="212" t="s">
        <v>40</v>
      </c>
      <c r="K31" s="217">
        <v>4</v>
      </c>
      <c r="R31" s="380"/>
      <c r="U31" s="164"/>
      <c r="V31" s="270"/>
      <c r="AE31" s="210">
        <v>25</v>
      </c>
      <c r="AF31" s="211">
        <v>11511000314</v>
      </c>
      <c r="AG31" s="211" t="s">
        <v>214</v>
      </c>
      <c r="AH31" s="212" t="s">
        <v>204</v>
      </c>
      <c r="AI31" s="213"/>
    </row>
    <row r="32" spans="1:35" ht="13.5" customHeight="1" x14ac:dyDescent="0.25">
      <c r="A32" s="270">
        <v>22</v>
      </c>
      <c r="B32" s="286">
        <v>11511102193</v>
      </c>
      <c r="C32" s="178" t="s">
        <v>215</v>
      </c>
      <c r="D32" s="286" t="s">
        <v>40</v>
      </c>
      <c r="E32" s="47">
        <v>82</v>
      </c>
      <c r="G32" s="359">
        <v>30</v>
      </c>
      <c r="H32" s="360">
        <v>10181102217</v>
      </c>
      <c r="I32" s="360" t="s">
        <v>77</v>
      </c>
      <c r="J32" s="361" t="s">
        <v>73</v>
      </c>
      <c r="K32" s="362">
        <v>3</v>
      </c>
      <c r="R32" s="37"/>
      <c r="U32" s="164"/>
      <c r="V32" s="270"/>
      <c r="AE32" s="210">
        <v>25</v>
      </c>
      <c r="AF32" s="211">
        <v>11891202839</v>
      </c>
      <c r="AG32" s="211" t="s">
        <v>79</v>
      </c>
      <c r="AH32" s="212" t="s">
        <v>80</v>
      </c>
      <c r="AI32" s="213"/>
    </row>
    <row r="33" spans="1:35" ht="13.5" customHeight="1" x14ac:dyDescent="0.25">
      <c r="A33" s="270">
        <v>23</v>
      </c>
      <c r="B33" s="286">
        <v>11511102197</v>
      </c>
      <c r="C33" s="178" t="s">
        <v>216</v>
      </c>
      <c r="D33" s="286" t="s">
        <v>40</v>
      </c>
      <c r="E33" s="47">
        <v>84</v>
      </c>
      <c r="G33" s="164"/>
      <c r="H33" s="164"/>
      <c r="I33" s="164"/>
      <c r="J33" s="270"/>
      <c r="R33" s="37"/>
      <c r="AE33" s="210">
        <v>25</v>
      </c>
      <c r="AF33" s="211">
        <v>11511101589</v>
      </c>
      <c r="AG33" s="211" t="s">
        <v>84</v>
      </c>
      <c r="AH33" s="212" t="s">
        <v>40</v>
      </c>
      <c r="AI33" s="213"/>
    </row>
    <row r="34" spans="1:35" ht="13.5" customHeight="1" x14ac:dyDescent="0.25">
      <c r="A34" s="270">
        <v>24</v>
      </c>
      <c r="B34" s="286">
        <v>11511303451</v>
      </c>
      <c r="C34" s="178" t="s">
        <v>74</v>
      </c>
      <c r="D34" s="286" t="s">
        <v>40</v>
      </c>
      <c r="E34" s="47">
        <v>92</v>
      </c>
      <c r="G34" s="194" t="s">
        <v>94</v>
      </c>
      <c r="H34" s="194"/>
      <c r="I34" s="164"/>
      <c r="J34" s="270"/>
      <c r="K34" s="343" t="s">
        <v>38</v>
      </c>
      <c r="R34" s="37"/>
      <c r="AE34" s="210">
        <v>25</v>
      </c>
      <c r="AF34" s="211">
        <v>11511102193</v>
      </c>
      <c r="AG34" s="211" t="s">
        <v>215</v>
      </c>
      <c r="AH34" s="212" t="s">
        <v>40</v>
      </c>
      <c r="AI34" s="213"/>
    </row>
    <row r="35" spans="1:35" ht="13.5" customHeight="1" x14ac:dyDescent="0.25">
      <c r="A35" s="270">
        <v>25</v>
      </c>
      <c r="B35" s="286">
        <v>11511303588</v>
      </c>
      <c r="C35" s="178" t="s">
        <v>76</v>
      </c>
      <c r="D35" s="286" t="s">
        <v>40</v>
      </c>
      <c r="E35" s="47">
        <v>140</v>
      </c>
      <c r="G35" s="355">
        <v>6</v>
      </c>
      <c r="H35" s="356">
        <v>10911000283</v>
      </c>
      <c r="I35" s="356" t="s">
        <v>144</v>
      </c>
      <c r="J35" s="357" t="s">
        <v>107</v>
      </c>
      <c r="K35" s="217">
        <v>1</v>
      </c>
      <c r="R35" s="37"/>
      <c r="AE35" s="210">
        <v>25</v>
      </c>
      <c r="AF35" s="211">
        <v>11511303960</v>
      </c>
      <c r="AG35" s="211" t="s">
        <v>78</v>
      </c>
      <c r="AH35" s="212" t="s">
        <v>40</v>
      </c>
      <c r="AI35" s="213"/>
    </row>
    <row r="36" spans="1:35" ht="13.5" customHeight="1" x14ac:dyDescent="0.25">
      <c r="A36" s="270">
        <v>26</v>
      </c>
      <c r="B36" s="286">
        <v>11511303960</v>
      </c>
      <c r="C36" s="178" t="s">
        <v>78</v>
      </c>
      <c r="D36" s="286" t="s">
        <v>40</v>
      </c>
      <c r="E36" s="47">
        <v>156</v>
      </c>
      <c r="G36" s="216">
        <v>11</v>
      </c>
      <c r="H36" s="211">
        <v>10911202641</v>
      </c>
      <c r="I36" s="211" t="s">
        <v>139</v>
      </c>
      <c r="J36" s="212" t="s">
        <v>107</v>
      </c>
      <c r="K36" s="217">
        <v>2</v>
      </c>
      <c r="O36" s="164"/>
      <c r="P36" s="270"/>
      <c r="R36" s="50"/>
      <c r="AE36" s="210">
        <v>25</v>
      </c>
      <c r="AF36" s="211">
        <v>10181303697</v>
      </c>
      <c r="AG36" s="211" t="s">
        <v>72</v>
      </c>
      <c r="AH36" s="212" t="s">
        <v>73</v>
      </c>
      <c r="AI36" s="213"/>
    </row>
    <row r="37" spans="1:35" ht="13.5" customHeight="1" x14ac:dyDescent="0.25">
      <c r="A37" s="270">
        <v>27</v>
      </c>
      <c r="B37" s="286">
        <v>11891303750</v>
      </c>
      <c r="C37" s="178" t="s">
        <v>83</v>
      </c>
      <c r="D37" s="286" t="s">
        <v>80</v>
      </c>
      <c r="E37" s="47">
        <v>167</v>
      </c>
      <c r="G37" s="216">
        <v>22</v>
      </c>
      <c r="H37" s="211">
        <v>11511102193</v>
      </c>
      <c r="I37" s="211" t="s">
        <v>215</v>
      </c>
      <c r="J37" s="212" t="s">
        <v>40</v>
      </c>
      <c r="K37" s="217">
        <v>4</v>
      </c>
      <c r="O37" s="164"/>
      <c r="P37" s="270"/>
      <c r="R37" s="50"/>
      <c r="AE37" s="252">
        <v>33</v>
      </c>
      <c r="AF37" s="253" t="s">
        <v>25</v>
      </c>
      <c r="AG37" s="253" t="s">
        <v>25</v>
      </c>
      <c r="AH37" s="254" t="s">
        <v>25</v>
      </c>
      <c r="AI37" s="255"/>
    </row>
    <row r="38" spans="1:35" ht="13.5" customHeight="1" x14ac:dyDescent="0.25">
      <c r="A38" s="270">
        <v>28</v>
      </c>
      <c r="B38" s="286">
        <v>11511303486</v>
      </c>
      <c r="C38" s="178" t="s">
        <v>85</v>
      </c>
      <c r="D38" s="286" t="s">
        <v>40</v>
      </c>
      <c r="E38" s="47">
        <v>208</v>
      </c>
      <c r="G38" s="216">
        <v>27</v>
      </c>
      <c r="H38" s="227">
        <v>11891303750</v>
      </c>
      <c r="I38" s="227" t="s">
        <v>83</v>
      </c>
      <c r="J38" s="228" t="s">
        <v>80</v>
      </c>
      <c r="K38" s="229">
        <v>3</v>
      </c>
      <c r="O38" s="164"/>
      <c r="P38" s="270"/>
      <c r="R38" s="50"/>
      <c r="U38" s="164"/>
      <c r="V38" s="270"/>
      <c r="AE38" s="210">
        <v>33</v>
      </c>
      <c r="AF38" s="211" t="s">
        <v>25</v>
      </c>
      <c r="AG38" s="211" t="s">
        <v>25</v>
      </c>
      <c r="AH38" s="212" t="s">
        <v>25</v>
      </c>
      <c r="AI38" s="213"/>
    </row>
    <row r="39" spans="1:35" ht="13.5" customHeight="1" x14ac:dyDescent="0.25">
      <c r="A39" s="270">
        <v>29</v>
      </c>
      <c r="B39" s="286">
        <v>11891202839</v>
      </c>
      <c r="C39" s="178" t="s">
        <v>79</v>
      </c>
      <c r="D39" s="286" t="s">
        <v>80</v>
      </c>
      <c r="E39" s="47">
        <v>239</v>
      </c>
      <c r="G39" s="359">
        <v>33</v>
      </c>
      <c r="H39" s="360" t="s">
        <v>25</v>
      </c>
      <c r="I39" s="360" t="s">
        <v>25</v>
      </c>
      <c r="J39" s="361" t="s">
        <v>25</v>
      </c>
      <c r="K39" s="362"/>
      <c r="O39" s="164"/>
      <c r="P39" s="270"/>
      <c r="R39" s="50"/>
      <c r="U39" s="164"/>
      <c r="V39" s="270"/>
      <c r="AE39" s="368">
        <v>33</v>
      </c>
      <c r="AF39" s="364" t="s">
        <v>25</v>
      </c>
      <c r="AG39" s="364" t="s">
        <v>25</v>
      </c>
      <c r="AH39" s="365" t="s">
        <v>25</v>
      </c>
      <c r="AI39" s="369"/>
    </row>
    <row r="40" spans="1:35" ht="13.5" customHeight="1" x14ac:dyDescent="0.25">
      <c r="A40" s="270">
        <v>30</v>
      </c>
      <c r="B40" s="286">
        <v>10181102217</v>
      </c>
      <c r="C40" s="178" t="s">
        <v>77</v>
      </c>
      <c r="D40" s="286" t="s">
        <v>73</v>
      </c>
      <c r="E40" s="47">
        <v>268</v>
      </c>
      <c r="G40" s="194" t="s">
        <v>96</v>
      </c>
      <c r="H40" s="194"/>
      <c r="I40" s="164"/>
      <c r="J40" s="270"/>
      <c r="K40" s="343" t="s">
        <v>38</v>
      </c>
      <c r="O40" s="164"/>
      <c r="P40" s="270"/>
      <c r="R40" s="50"/>
      <c r="U40" s="164"/>
      <c r="V40" s="270"/>
      <c r="AH40" s="270"/>
    </row>
    <row r="41" spans="1:35" ht="13.5" customHeight="1" x14ac:dyDescent="0.25">
      <c r="A41" s="270">
        <v>31</v>
      </c>
      <c r="B41" s="286">
        <v>10181303697</v>
      </c>
      <c r="C41" s="178" t="s">
        <v>72</v>
      </c>
      <c r="D41" s="286" t="s">
        <v>73</v>
      </c>
      <c r="E41" s="47">
        <v>292</v>
      </c>
      <c r="G41" s="355">
        <v>7</v>
      </c>
      <c r="H41" s="356">
        <v>11511000645</v>
      </c>
      <c r="I41" s="356" t="s">
        <v>143</v>
      </c>
      <c r="J41" s="357" t="s">
        <v>40</v>
      </c>
      <c r="K41" s="217">
        <v>2</v>
      </c>
      <c r="O41" s="164"/>
      <c r="P41" s="270"/>
      <c r="R41" s="50"/>
      <c r="U41" s="164"/>
      <c r="V41" s="270"/>
      <c r="AH41" s="270"/>
    </row>
    <row r="42" spans="1:35" ht="13.5" customHeight="1" x14ac:dyDescent="0.25">
      <c r="A42" s="270">
        <v>32</v>
      </c>
      <c r="B42" s="286">
        <v>11511404912</v>
      </c>
      <c r="C42" s="178" t="s">
        <v>217</v>
      </c>
      <c r="D42" s="286" t="s">
        <v>40</v>
      </c>
      <c r="E42" s="47">
        <v>882</v>
      </c>
      <c r="G42" s="216">
        <v>10</v>
      </c>
      <c r="H42" s="211">
        <v>11511202971</v>
      </c>
      <c r="I42" s="211" t="s">
        <v>140</v>
      </c>
      <c r="J42" s="212" t="s">
        <v>40</v>
      </c>
      <c r="K42" s="217">
        <v>1</v>
      </c>
      <c r="O42" s="164"/>
      <c r="P42" s="270"/>
      <c r="R42" s="50"/>
      <c r="U42" s="164"/>
      <c r="V42" s="270"/>
      <c r="AH42" s="270"/>
    </row>
    <row r="43" spans="1:35" x14ac:dyDescent="0.25">
      <c r="G43" s="216">
        <v>23</v>
      </c>
      <c r="H43" s="211">
        <v>11511102197</v>
      </c>
      <c r="I43" s="211" t="s">
        <v>216</v>
      </c>
      <c r="J43" s="212" t="s">
        <v>40</v>
      </c>
      <c r="K43" s="217">
        <v>3</v>
      </c>
      <c r="O43" s="164"/>
      <c r="P43" s="270"/>
      <c r="R43" s="380"/>
      <c r="U43" s="164"/>
      <c r="V43" s="270"/>
      <c r="AH43" s="270"/>
    </row>
    <row r="44" spans="1:35" x14ac:dyDescent="0.25">
      <c r="G44" s="216">
        <v>26</v>
      </c>
      <c r="H44" s="227">
        <v>11511303960</v>
      </c>
      <c r="I44" s="227" t="s">
        <v>78</v>
      </c>
      <c r="J44" s="228" t="s">
        <v>40</v>
      </c>
      <c r="K44" s="229">
        <v>4</v>
      </c>
      <c r="O44" s="164"/>
      <c r="P44" s="270"/>
      <c r="R44" s="37"/>
      <c r="U44" s="164"/>
      <c r="V44" s="270"/>
      <c r="AH44" s="270"/>
    </row>
    <row r="45" spans="1:35" x14ac:dyDescent="0.25">
      <c r="G45" s="359">
        <v>34</v>
      </c>
      <c r="H45" s="360" t="s">
        <v>25</v>
      </c>
      <c r="I45" s="360" t="s">
        <v>25</v>
      </c>
      <c r="J45" s="361" t="s">
        <v>25</v>
      </c>
      <c r="K45" s="362"/>
      <c r="O45" s="164"/>
      <c r="P45" s="270"/>
      <c r="R45" s="37"/>
      <c r="U45" s="164"/>
      <c r="V45" s="270"/>
      <c r="AH45" s="270"/>
    </row>
    <row r="46" spans="1:35" x14ac:dyDescent="0.25">
      <c r="G46" s="194" t="s">
        <v>98</v>
      </c>
      <c r="H46" s="194"/>
      <c r="I46" s="164"/>
      <c r="J46" s="270"/>
      <c r="K46" s="343" t="s">
        <v>38</v>
      </c>
      <c r="O46" s="164"/>
      <c r="P46" s="270"/>
      <c r="R46" s="37"/>
      <c r="U46" s="164"/>
      <c r="V46" s="270"/>
      <c r="AH46" s="270"/>
    </row>
    <row r="47" spans="1:35" x14ac:dyDescent="0.25">
      <c r="G47" s="355">
        <v>2</v>
      </c>
      <c r="H47" s="356">
        <v>11461000679</v>
      </c>
      <c r="I47" s="356" t="s">
        <v>148</v>
      </c>
      <c r="J47" s="357" t="s">
        <v>111</v>
      </c>
      <c r="K47" s="217">
        <v>1</v>
      </c>
      <c r="O47" s="164"/>
      <c r="P47" s="270"/>
      <c r="R47" s="37"/>
      <c r="U47" s="164"/>
      <c r="V47" s="270"/>
      <c r="AH47" s="270"/>
    </row>
    <row r="48" spans="1:35" x14ac:dyDescent="0.25">
      <c r="G48" s="216">
        <v>15</v>
      </c>
      <c r="H48" s="211">
        <v>11511303279</v>
      </c>
      <c r="I48" s="211" t="s">
        <v>135</v>
      </c>
      <c r="J48" s="212" t="s">
        <v>40</v>
      </c>
      <c r="K48" s="217">
        <v>3</v>
      </c>
      <c r="O48" s="164"/>
      <c r="P48" s="270"/>
      <c r="R48" s="50"/>
      <c r="U48" s="164"/>
      <c r="V48" s="270"/>
      <c r="AH48" s="270"/>
    </row>
    <row r="49" spans="7:34" x14ac:dyDescent="0.25">
      <c r="G49" s="216">
        <v>18</v>
      </c>
      <c r="H49" s="211">
        <v>10191000176</v>
      </c>
      <c r="I49" s="211" t="s">
        <v>81</v>
      </c>
      <c r="J49" s="212" t="s">
        <v>82</v>
      </c>
      <c r="K49" s="217">
        <v>2</v>
      </c>
      <c r="U49" s="164"/>
      <c r="V49" s="270"/>
      <c r="AH49" s="270"/>
    </row>
    <row r="50" spans="7:34" x14ac:dyDescent="0.25">
      <c r="G50" s="216">
        <v>31</v>
      </c>
      <c r="H50" s="227">
        <v>10181303697</v>
      </c>
      <c r="I50" s="227" t="s">
        <v>72</v>
      </c>
      <c r="J50" s="228" t="s">
        <v>73</v>
      </c>
      <c r="K50" s="229">
        <v>4</v>
      </c>
      <c r="U50" s="164"/>
      <c r="V50" s="270"/>
      <c r="AH50" s="270"/>
    </row>
    <row r="51" spans="7:34" x14ac:dyDescent="0.25">
      <c r="G51" s="359">
        <v>35</v>
      </c>
      <c r="H51" s="360" t="s">
        <v>25</v>
      </c>
      <c r="I51" s="360" t="s">
        <v>25</v>
      </c>
      <c r="J51" s="361" t="s">
        <v>25</v>
      </c>
      <c r="K51" s="362"/>
      <c r="U51" s="164"/>
      <c r="V51" s="270"/>
      <c r="AH51" s="270"/>
    </row>
    <row r="52" spans="7:34" x14ac:dyDescent="0.25">
      <c r="G52" s="164"/>
      <c r="H52" s="164"/>
      <c r="I52" s="164"/>
      <c r="J52" s="270"/>
      <c r="U52" s="164"/>
      <c r="V52" s="270"/>
      <c r="AH52" s="270"/>
    </row>
    <row r="53" spans="7:34" x14ac:dyDescent="0.25">
      <c r="G53" s="164"/>
      <c r="H53" s="164"/>
      <c r="I53" s="164"/>
      <c r="J53" s="270"/>
      <c r="U53" s="164"/>
      <c r="V53" s="270"/>
      <c r="AH53" s="270"/>
    </row>
    <row r="54" spans="7:34" x14ac:dyDescent="0.25">
      <c r="U54" s="164"/>
      <c r="V54" s="270"/>
      <c r="AH54" s="270"/>
    </row>
    <row r="55" spans="7:34" x14ac:dyDescent="0.25">
      <c r="AH55" s="270"/>
    </row>
    <row r="56" spans="7:34" x14ac:dyDescent="0.25">
      <c r="O56" s="164"/>
      <c r="P56" s="270"/>
      <c r="AH56" s="270"/>
    </row>
    <row r="57" spans="7:34" x14ac:dyDescent="0.25">
      <c r="O57" s="164"/>
      <c r="P57" s="270"/>
      <c r="AH57" s="270"/>
    </row>
    <row r="58" spans="7:34" x14ac:dyDescent="0.25">
      <c r="O58" s="164"/>
      <c r="P58" s="270"/>
      <c r="AH58" s="270"/>
    </row>
    <row r="59" spans="7:34" x14ac:dyDescent="0.25">
      <c r="G59" s="164"/>
      <c r="H59" s="164"/>
      <c r="I59" s="164"/>
      <c r="J59" s="270"/>
      <c r="O59" s="164"/>
      <c r="P59" s="270"/>
      <c r="AH59" s="270"/>
    </row>
    <row r="60" spans="7:34" x14ac:dyDescent="0.25">
      <c r="G60" s="164"/>
      <c r="H60" s="164"/>
      <c r="I60" s="164"/>
      <c r="J60" s="270"/>
      <c r="O60" s="164"/>
      <c r="P60" s="270"/>
      <c r="AH60" s="270"/>
    </row>
    <row r="61" spans="7:34" x14ac:dyDescent="0.25">
      <c r="G61" s="164"/>
      <c r="H61" s="164"/>
      <c r="I61" s="164"/>
      <c r="J61" s="270"/>
      <c r="AH61" s="270"/>
    </row>
    <row r="62" spans="7:34" x14ac:dyDescent="0.25">
      <c r="G62" s="164"/>
      <c r="H62" s="164"/>
      <c r="I62" s="164"/>
      <c r="J62" s="270"/>
      <c r="AH62" s="270"/>
    </row>
    <row r="63" spans="7:34" x14ac:dyDescent="0.25">
      <c r="G63" s="164"/>
      <c r="H63" s="164"/>
      <c r="I63" s="164"/>
      <c r="J63" s="270"/>
      <c r="AH63" s="270"/>
    </row>
    <row r="64" spans="7:34" x14ac:dyDescent="0.25">
      <c r="AH64" s="270"/>
    </row>
    <row r="65" spans="7:34" x14ac:dyDescent="0.25">
      <c r="AH65" s="270"/>
    </row>
    <row r="66" spans="7:34" x14ac:dyDescent="0.25">
      <c r="AH66" s="270"/>
    </row>
    <row r="67" spans="7:34" x14ac:dyDescent="0.25">
      <c r="AH67" s="270"/>
    </row>
    <row r="68" spans="7:34" x14ac:dyDescent="0.25">
      <c r="AH68" s="270"/>
    </row>
    <row r="69" spans="7:34" x14ac:dyDescent="0.25">
      <c r="G69" s="164"/>
      <c r="H69" s="164"/>
      <c r="I69" s="164"/>
      <c r="J69" s="270"/>
      <c r="AH69" s="270"/>
    </row>
  </sheetData>
  <conditionalFormatting sqref="A11:E42">
    <cfRule type="expression" dxfId="6" priority="1">
      <formula>ROW()/2-INT(ROW()/2)=0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CLS-Q</vt:lpstr>
      <vt:lpstr>CLS-W</vt:lpstr>
      <vt:lpstr>CLS-M</vt:lpstr>
      <vt:lpstr>SPD-W</vt:lpstr>
      <vt:lpstr>SPD-M</vt:lpstr>
      <vt:lpstr>SLD-W</vt:lpstr>
      <vt:lpstr>SLD-M</vt:lpstr>
      <vt:lpstr>BTL-W</vt:lpstr>
      <vt:lpstr>BTL-M</vt:lpstr>
      <vt:lpstr>Best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2014-07-27T15:42:55Z</cp:lastPrinted>
  <dcterms:created xsi:type="dcterms:W3CDTF">2014-07-25T08:21:25Z</dcterms:created>
  <dcterms:modified xsi:type="dcterms:W3CDTF">2014-07-27T15:56:20Z</dcterms:modified>
</cp:coreProperties>
</file>