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6735" activeTab="5"/>
  </bookViews>
  <sheets>
    <sheet name="Cls-W" sheetId="1" r:id="rId1"/>
    <sheet name="Cls-M" sheetId="2" r:id="rId2"/>
    <sheet name="Btl-W" sheetId="3" r:id="rId3"/>
    <sheet name="Btl-M" sheetId="4" r:id="rId4"/>
    <sheet name="Spd-M" sheetId="8" r:id="rId5"/>
    <sheet name="Spd-W" sheetId="9" r:id="rId6"/>
    <sheet name="Sld-W" sheetId="5" r:id="rId7"/>
    <sheet name="Sld-M" sheetId="6" r:id="rId8"/>
    <sheet name="Jmp" sheetId="7" r:id="rId9"/>
  </sheets>
  <calcPr calcId="125725"/>
</workbook>
</file>

<file path=xl/calcChain.xml><?xml version="1.0" encoding="utf-8"?>
<calcChain xmlns="http://schemas.openxmlformats.org/spreadsheetml/2006/main">
  <c r="F8" i="7"/>
  <c r="G8" s="1"/>
  <c r="CF22" s="1"/>
  <c r="I8"/>
  <c r="J8"/>
  <c r="L8"/>
  <c r="M8"/>
  <c r="O8"/>
  <c r="P8"/>
  <c r="R8"/>
  <c r="S8"/>
  <c r="U8"/>
  <c r="V8"/>
  <c r="X8"/>
  <c r="Y8"/>
  <c r="AA8"/>
  <c r="AB8"/>
  <c r="AD8"/>
  <c r="AE8"/>
  <c r="AG8"/>
  <c r="AH8"/>
  <c r="AJ8"/>
  <c r="AK8"/>
  <c r="AM8"/>
  <c r="AN8"/>
  <c r="CL8"/>
  <c r="CM8"/>
  <c r="CN8"/>
  <c r="CO8"/>
  <c r="CP8"/>
  <c r="CQ8"/>
  <c r="CR8"/>
  <c r="CS8"/>
  <c r="CT8"/>
  <c r="CU8"/>
  <c r="CV8"/>
  <c r="CW8"/>
  <c r="E10"/>
  <c r="CL9" s="1"/>
  <c r="H10"/>
  <c r="CM9" s="1"/>
  <c r="K10"/>
  <c r="CN9" s="1"/>
  <c r="N10"/>
  <c r="CO9" s="1"/>
  <c r="Q10"/>
  <c r="CP9" s="1"/>
  <c r="T10"/>
  <c r="CQ9" s="1"/>
  <c r="W10"/>
  <c r="CR9" s="1"/>
  <c r="Z10"/>
  <c r="CS9" s="1"/>
  <c r="AC10"/>
  <c r="CT9" s="1"/>
  <c r="AF10"/>
  <c r="CU9" s="1"/>
  <c r="AI10"/>
  <c r="CV9" s="1"/>
  <c r="AL10"/>
  <c r="CW9" s="1"/>
  <c r="CL10"/>
  <c r="CM10"/>
  <c r="CN10"/>
  <c r="CO10"/>
  <c r="CP10"/>
  <c r="CQ10"/>
  <c r="CR10"/>
  <c r="CS10"/>
  <c r="CT10"/>
  <c r="CU10"/>
  <c r="CV10"/>
  <c r="CW10"/>
  <c r="AT11"/>
  <c r="AY11"/>
  <c r="AR11" s="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L11"/>
  <c r="CM11"/>
  <c r="CN11"/>
  <c r="CO11"/>
  <c r="CP11"/>
  <c r="CQ11"/>
  <c r="CR11"/>
  <c r="CS11"/>
  <c r="CT11"/>
  <c r="CU11"/>
  <c r="CV11"/>
  <c r="CW11"/>
  <c r="CY11"/>
  <c r="AT12"/>
  <c r="AY12"/>
  <c r="AQ12" s="1"/>
  <c r="AZ12"/>
  <c r="AR12" s="1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L12"/>
  <c r="CM12"/>
  <c r="CN12"/>
  <c r="CO12"/>
  <c r="CP12"/>
  <c r="CQ12"/>
  <c r="CR12"/>
  <c r="CS12"/>
  <c r="CT12"/>
  <c r="CU12"/>
  <c r="CV12"/>
  <c r="CW12"/>
  <c r="CY12"/>
  <c r="AT13"/>
  <c r="AY13"/>
  <c r="AR13" s="1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L13"/>
  <c r="CM13"/>
  <c r="CN13"/>
  <c r="CO13"/>
  <c r="CP13"/>
  <c r="CQ13"/>
  <c r="CR13"/>
  <c r="CS13"/>
  <c r="CT13"/>
  <c r="CU13"/>
  <c r="CV13"/>
  <c r="CW13"/>
  <c r="CY13"/>
  <c r="CZ13" s="1"/>
  <c r="DA13" s="1"/>
  <c r="DB13" s="1"/>
  <c r="DC13" s="1"/>
  <c r="DD13" s="1"/>
  <c r="DE13" s="1"/>
  <c r="DF13" s="1"/>
  <c r="DG13" s="1"/>
  <c r="DH13" s="1"/>
  <c r="DI13" s="1"/>
  <c r="DJ13" s="1"/>
  <c r="DK13" s="1"/>
  <c r="AT14"/>
  <c r="AY14"/>
  <c r="AQ14" s="1"/>
  <c r="AZ14"/>
  <c r="AR14" s="1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L14"/>
  <c r="CM14"/>
  <c r="CN14"/>
  <c r="CO14"/>
  <c r="CP14"/>
  <c r="CQ14"/>
  <c r="CR14"/>
  <c r="CS14"/>
  <c r="CT14"/>
  <c r="CU14"/>
  <c r="CV14"/>
  <c r="CW14"/>
  <c r="CY14"/>
  <c r="AT15"/>
  <c r="AY15"/>
  <c r="AR15" s="1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L15"/>
  <c r="CM15"/>
  <c r="CN15"/>
  <c r="CO15"/>
  <c r="CP15"/>
  <c r="CQ15"/>
  <c r="CR15"/>
  <c r="CS15"/>
  <c r="CT15"/>
  <c r="CU15"/>
  <c r="CV15"/>
  <c r="CW15"/>
  <c r="CY15"/>
  <c r="CZ15" s="1"/>
  <c r="DA15" s="1"/>
  <c r="DB15" s="1"/>
  <c r="DC15" s="1"/>
  <c r="DD15" s="1"/>
  <c r="DE15" s="1"/>
  <c r="DF15" s="1"/>
  <c r="DG15" s="1"/>
  <c r="DH15" s="1"/>
  <c r="DI15" s="1"/>
  <c r="DJ15" s="1"/>
  <c r="DK15" s="1"/>
  <c r="AT16"/>
  <c r="AY16"/>
  <c r="AQ16" s="1"/>
  <c r="AZ16"/>
  <c r="AR16" s="1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L16"/>
  <c r="CM16"/>
  <c r="CN16"/>
  <c r="CO16"/>
  <c r="CP16"/>
  <c r="CQ16"/>
  <c r="CR16"/>
  <c r="CS16"/>
  <c r="CT16"/>
  <c r="CU16"/>
  <c r="CV16"/>
  <c r="CW16"/>
  <c r="CY16"/>
  <c r="AT17"/>
  <c r="AY17"/>
  <c r="AR17" s="1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L17"/>
  <c r="CM17"/>
  <c r="CN17"/>
  <c r="CO17"/>
  <c r="CP17"/>
  <c r="CQ17"/>
  <c r="CR17"/>
  <c r="CS17"/>
  <c r="CT17"/>
  <c r="CU17"/>
  <c r="CV17"/>
  <c r="CW17"/>
  <c r="CY17"/>
  <c r="CZ17" s="1"/>
  <c r="DA17" s="1"/>
  <c r="DB17" s="1"/>
  <c r="DC17" s="1"/>
  <c r="DD17" s="1"/>
  <c r="DE17" s="1"/>
  <c r="DF17" s="1"/>
  <c r="DG17" s="1"/>
  <c r="DH17" s="1"/>
  <c r="DI17" s="1"/>
  <c r="DJ17" s="1"/>
  <c r="DK17" s="1"/>
  <c r="AT18"/>
  <c r="AY18"/>
  <c r="AQ18" s="1"/>
  <c r="AZ18"/>
  <c r="AR18" s="1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L18"/>
  <c r="CM18"/>
  <c r="CN18"/>
  <c r="CO18"/>
  <c r="CP18"/>
  <c r="CQ18"/>
  <c r="CR18"/>
  <c r="CS18"/>
  <c r="CT18"/>
  <c r="CU18"/>
  <c r="CV18"/>
  <c r="CW18"/>
  <c r="CY18"/>
  <c r="AT19"/>
  <c r="AY19"/>
  <c r="AR19" s="1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L19"/>
  <c r="CM19"/>
  <c r="CN19"/>
  <c r="CO19"/>
  <c r="CP19"/>
  <c r="CQ19"/>
  <c r="CR19"/>
  <c r="CS19"/>
  <c r="CT19"/>
  <c r="CU19"/>
  <c r="CV19"/>
  <c r="CW19"/>
  <c r="CY19"/>
  <c r="CZ19" s="1"/>
  <c r="DA19" s="1"/>
  <c r="DB19" s="1"/>
  <c r="DC19" s="1"/>
  <c r="DD19" s="1"/>
  <c r="DE19" s="1"/>
  <c r="DF19" s="1"/>
  <c r="DG19" s="1"/>
  <c r="DH19" s="1"/>
  <c r="DI19" s="1"/>
  <c r="DJ19" s="1"/>
  <c r="DK19" s="1"/>
  <c r="AT20"/>
  <c r="AY20"/>
  <c r="AQ20" s="1"/>
  <c r="AZ20"/>
  <c r="AR20" s="1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L20"/>
  <c r="CM20"/>
  <c r="CN20"/>
  <c r="CO20"/>
  <c r="CP20"/>
  <c r="CQ20"/>
  <c r="CR20"/>
  <c r="CS20"/>
  <c r="CT20"/>
  <c r="CU20"/>
  <c r="CV20"/>
  <c r="CW20"/>
  <c r="CY20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G22"/>
  <c r="CH22"/>
  <c r="F23"/>
  <c r="G23" s="1"/>
  <c r="I23"/>
  <c r="J23" s="1"/>
  <c r="L23"/>
  <c r="M23" s="1"/>
  <c r="O23"/>
  <c r="P23" s="1"/>
  <c r="R23"/>
  <c r="S23" s="1"/>
  <c r="U23"/>
  <c r="V23" s="1"/>
  <c r="X23"/>
  <c r="Y23" s="1"/>
  <c r="AA23"/>
  <c r="AB23" s="1"/>
  <c r="AD23"/>
  <c r="AE23" s="1"/>
  <c r="AG23"/>
  <c r="AH23" s="1"/>
  <c r="AJ23"/>
  <c r="AK23" s="1"/>
  <c r="AM23"/>
  <c r="AN23" s="1"/>
  <c r="CL23"/>
  <c r="CM23"/>
  <c r="CN23"/>
  <c r="CO23"/>
  <c r="CP23"/>
  <c r="CQ23"/>
  <c r="CR23"/>
  <c r="CS23"/>
  <c r="CT23"/>
  <c r="CU23"/>
  <c r="CV23"/>
  <c r="CW23"/>
  <c r="E25"/>
  <c r="CL24" s="1"/>
  <c r="H25"/>
  <c r="CM24" s="1"/>
  <c r="K25"/>
  <c r="CN24" s="1"/>
  <c r="N25"/>
  <c r="CO24" s="1"/>
  <c r="Q25"/>
  <c r="CP24" s="1"/>
  <c r="T25"/>
  <c r="CQ24" s="1"/>
  <c r="W25"/>
  <c r="CR24" s="1"/>
  <c r="Z25"/>
  <c r="CS24" s="1"/>
  <c r="AC25"/>
  <c r="CT24" s="1"/>
  <c r="AF25"/>
  <c r="CU24" s="1"/>
  <c r="AI25"/>
  <c r="CV24" s="1"/>
  <c r="AL25"/>
  <c r="CW24" s="1"/>
  <c r="CL25"/>
  <c r="CM25"/>
  <c r="CN25"/>
  <c r="CO25"/>
  <c r="CP25"/>
  <c r="CQ25"/>
  <c r="CR25"/>
  <c r="CS25"/>
  <c r="CT25"/>
  <c r="CU25"/>
  <c r="CV25"/>
  <c r="CW25"/>
  <c r="AT26"/>
  <c r="AY26"/>
  <c r="AR26" s="1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L26"/>
  <c r="CM26"/>
  <c r="CN26"/>
  <c r="CO26"/>
  <c r="CP26"/>
  <c r="CQ26"/>
  <c r="CR26"/>
  <c r="CS26"/>
  <c r="CT26"/>
  <c r="CU26"/>
  <c r="CV26"/>
  <c r="CW26"/>
  <c r="CY26"/>
  <c r="AT27"/>
  <c r="AY27"/>
  <c r="AZ27"/>
  <c r="AR27" s="1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L27"/>
  <c r="CM27"/>
  <c r="CN27"/>
  <c r="CO27"/>
  <c r="CP27"/>
  <c r="CQ27"/>
  <c r="CR27"/>
  <c r="CS27"/>
  <c r="CT27"/>
  <c r="CU27"/>
  <c r="CV27"/>
  <c r="CW27"/>
  <c r="CY27"/>
  <c r="AT28"/>
  <c r="AY28"/>
  <c r="AR28" s="1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L28"/>
  <c r="CM28"/>
  <c r="CN28"/>
  <c r="CO28"/>
  <c r="CP28"/>
  <c r="CQ28"/>
  <c r="CR28"/>
  <c r="CS28"/>
  <c r="CT28"/>
  <c r="CU28"/>
  <c r="CV28"/>
  <c r="CW28"/>
  <c r="CY28"/>
  <c r="AT29"/>
  <c r="AY29"/>
  <c r="AZ29"/>
  <c r="AR29" s="1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L29"/>
  <c r="CM29"/>
  <c r="CN29"/>
  <c r="CO29"/>
  <c r="CP29"/>
  <c r="CQ29"/>
  <c r="CR29"/>
  <c r="CS29"/>
  <c r="CT29"/>
  <c r="CU29"/>
  <c r="CV29"/>
  <c r="CW29"/>
  <c r="CY29"/>
  <c r="AT30"/>
  <c r="AY30"/>
  <c r="AR30" s="1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L30"/>
  <c r="CM30"/>
  <c r="CN30"/>
  <c r="CO30"/>
  <c r="CP30"/>
  <c r="CQ30"/>
  <c r="CR30"/>
  <c r="CS30"/>
  <c r="CT30"/>
  <c r="CU30"/>
  <c r="CV30"/>
  <c r="CW30"/>
  <c r="CY30"/>
  <c r="AT31"/>
  <c r="AY31"/>
  <c r="AZ31"/>
  <c r="AR31" s="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L31"/>
  <c r="CM31"/>
  <c r="CN31"/>
  <c r="CO31"/>
  <c r="CP31"/>
  <c r="CQ31"/>
  <c r="CR31"/>
  <c r="CS31"/>
  <c r="CT31"/>
  <c r="CU31"/>
  <c r="CV31"/>
  <c r="CW31"/>
  <c r="CY31"/>
  <c r="AT32"/>
  <c r="AY32"/>
  <c r="AR32" s="1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L32"/>
  <c r="CM32"/>
  <c r="CN32"/>
  <c r="CO32"/>
  <c r="CP32"/>
  <c r="CQ32"/>
  <c r="CR32"/>
  <c r="CS32"/>
  <c r="CT32"/>
  <c r="CU32"/>
  <c r="CV32"/>
  <c r="CW32"/>
  <c r="CY32"/>
  <c r="AT33"/>
  <c r="AY33"/>
  <c r="AZ33"/>
  <c r="AR33" s="1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L33"/>
  <c r="CM33"/>
  <c r="CN33"/>
  <c r="CO33"/>
  <c r="CP33"/>
  <c r="CQ33"/>
  <c r="CR33"/>
  <c r="CS33"/>
  <c r="CT33"/>
  <c r="CU33"/>
  <c r="CV33"/>
  <c r="CW33"/>
  <c r="CY33"/>
  <c r="AT34"/>
  <c r="AY34"/>
  <c r="AR34" s="1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L34"/>
  <c r="CM34"/>
  <c r="CN34"/>
  <c r="CO34"/>
  <c r="CP34"/>
  <c r="CQ34"/>
  <c r="CR34"/>
  <c r="CS34"/>
  <c r="CT34"/>
  <c r="CU34"/>
  <c r="CV34"/>
  <c r="CW34"/>
  <c r="CY34"/>
  <c r="AT35"/>
  <c r="AY35"/>
  <c r="AZ35"/>
  <c r="AR35" s="1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L35"/>
  <c r="CM35"/>
  <c r="CN35"/>
  <c r="CO35"/>
  <c r="CP35"/>
  <c r="CQ35"/>
  <c r="CR35"/>
  <c r="CS35"/>
  <c r="CT35"/>
  <c r="CU35"/>
  <c r="CV35"/>
  <c r="CW35"/>
  <c r="CY35"/>
  <c r="AT36"/>
  <c r="AY36"/>
  <c r="AR36" s="1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L36"/>
  <c r="CM36"/>
  <c r="CN36"/>
  <c r="CO36"/>
  <c r="CP36"/>
  <c r="CQ36"/>
  <c r="CR36"/>
  <c r="CS36"/>
  <c r="CT36"/>
  <c r="CU36"/>
  <c r="CV36"/>
  <c r="CW36"/>
  <c r="CY36"/>
  <c r="AT37"/>
  <c r="AY37"/>
  <c r="AQ37" s="1"/>
  <c r="AZ37"/>
  <c r="AR37" s="1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L37"/>
  <c r="CM37"/>
  <c r="CN37"/>
  <c r="CO37"/>
  <c r="CP37"/>
  <c r="CQ37"/>
  <c r="CR37"/>
  <c r="CS37"/>
  <c r="CT37"/>
  <c r="CU37"/>
  <c r="CV37"/>
  <c r="CW37"/>
  <c r="CY37"/>
  <c r="AT38"/>
  <c r="AY38"/>
  <c r="AR38" s="1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L38"/>
  <c r="CM38"/>
  <c r="CN38"/>
  <c r="CO38"/>
  <c r="CP38"/>
  <c r="CQ38"/>
  <c r="CR38"/>
  <c r="CS38"/>
  <c r="CT38"/>
  <c r="CU38"/>
  <c r="CV38"/>
  <c r="CW38"/>
  <c r="CY38"/>
  <c r="CZ38" s="1"/>
  <c r="DA38" s="1"/>
  <c r="DB38" s="1"/>
  <c r="DC38" s="1"/>
  <c r="DD38" s="1"/>
  <c r="DE38" s="1"/>
  <c r="DF38" s="1"/>
  <c r="DG38" s="1"/>
  <c r="DH38" s="1"/>
  <c r="DI38" s="1"/>
  <c r="DJ38" s="1"/>
  <c r="DK38" s="1"/>
  <c r="AT39"/>
  <c r="AY39"/>
  <c r="AQ39" s="1"/>
  <c r="AZ39"/>
  <c r="AR39" s="1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L39"/>
  <c r="CM39"/>
  <c r="CN39"/>
  <c r="CO39"/>
  <c r="CP39"/>
  <c r="CQ39"/>
  <c r="CR39"/>
  <c r="CS39"/>
  <c r="CT39"/>
  <c r="CU39"/>
  <c r="CV39"/>
  <c r="CW39"/>
  <c r="CY39"/>
  <c r="AT40"/>
  <c r="AY40"/>
  <c r="AR40" s="1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L40"/>
  <c r="CM40"/>
  <c r="CN40"/>
  <c r="CO40"/>
  <c r="CP40"/>
  <c r="CQ40"/>
  <c r="CR40"/>
  <c r="CS40"/>
  <c r="CT40"/>
  <c r="CU40"/>
  <c r="CV40"/>
  <c r="CW40"/>
  <c r="CY40"/>
  <c r="CZ40" s="1"/>
  <c r="DA40"/>
  <c r="DB40" s="1"/>
  <c r="DC40" s="1"/>
  <c r="DD40" s="1"/>
  <c r="DE40" s="1"/>
  <c r="DF40" s="1"/>
  <c r="DG40" s="1"/>
  <c r="DH40" s="1"/>
  <c r="DI40" s="1"/>
  <c r="DJ40" s="1"/>
  <c r="DK40" s="1"/>
  <c r="AT41"/>
  <c r="AY41"/>
  <c r="AZ41"/>
  <c r="AR41" s="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L41"/>
  <c r="CM41"/>
  <c r="CN41"/>
  <c r="CO41"/>
  <c r="CP41"/>
  <c r="CQ41"/>
  <c r="CR41"/>
  <c r="CS41"/>
  <c r="CT41"/>
  <c r="CU41"/>
  <c r="CV41"/>
  <c r="CW41"/>
  <c r="CY41"/>
  <c r="CZ41"/>
  <c r="DA41" s="1"/>
  <c r="DB41" s="1"/>
  <c r="DC41" s="1"/>
  <c r="DD41" s="1"/>
  <c r="DE41" s="1"/>
  <c r="DF41" s="1"/>
  <c r="DG41" s="1"/>
  <c r="DH41" s="1"/>
  <c r="DI41" s="1"/>
  <c r="DJ41" s="1"/>
  <c r="DK41" s="1"/>
  <c r="AT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L42"/>
  <c r="CM42"/>
  <c r="CN42"/>
  <c r="CO42"/>
  <c r="CP42"/>
  <c r="CQ42"/>
  <c r="CR42"/>
  <c r="CS42"/>
  <c r="CT42"/>
  <c r="CU42"/>
  <c r="CV42"/>
  <c r="CW42"/>
  <c r="CY42"/>
  <c r="CZ42" s="1"/>
  <c r="DA42" s="1"/>
  <c r="DB42" s="1"/>
  <c r="DC42" s="1"/>
  <c r="DD42" s="1"/>
  <c r="DE42" s="1"/>
  <c r="DF42" s="1"/>
  <c r="DG42" s="1"/>
  <c r="DH42" s="1"/>
  <c r="DI42" s="1"/>
  <c r="DJ42" s="1"/>
  <c r="DK42" s="1"/>
  <c r="AT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L43"/>
  <c r="CM43"/>
  <c r="CN43"/>
  <c r="CO43"/>
  <c r="CP43"/>
  <c r="CQ43"/>
  <c r="CR43"/>
  <c r="CS43"/>
  <c r="CT43"/>
  <c r="CU43"/>
  <c r="CV43"/>
  <c r="CW43"/>
  <c r="CY43"/>
  <c r="CZ43" s="1"/>
  <c r="DA43" s="1"/>
  <c r="DB43" s="1"/>
  <c r="DC43" s="1"/>
  <c r="DD43" s="1"/>
  <c r="DE43" s="1"/>
  <c r="DF43" s="1"/>
  <c r="DG43" s="1"/>
  <c r="DH43" s="1"/>
  <c r="DI43" s="1"/>
  <c r="DJ43" s="1"/>
  <c r="DK43" s="1"/>
  <c r="AT44"/>
  <c r="AY44"/>
  <c r="AQ44" s="1"/>
  <c r="AZ44"/>
  <c r="AR44" s="1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L44"/>
  <c r="CM44"/>
  <c r="CN44"/>
  <c r="CO44"/>
  <c r="CP44"/>
  <c r="CQ44"/>
  <c r="CR44"/>
  <c r="CS44"/>
  <c r="CT44"/>
  <c r="CU44"/>
  <c r="CV44"/>
  <c r="CW44"/>
  <c r="CY44"/>
  <c r="CZ44"/>
  <c r="DA44" s="1"/>
  <c r="DB44" s="1"/>
  <c r="DC44" s="1"/>
  <c r="DD44" s="1"/>
  <c r="DE44" s="1"/>
  <c r="DF44" s="1"/>
  <c r="DG44" s="1"/>
  <c r="DH44" s="1"/>
  <c r="DI44" s="1"/>
  <c r="DJ44" s="1"/>
  <c r="DK44" s="1"/>
  <c r="AT45"/>
  <c r="AY45"/>
  <c r="AR45" s="1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L45"/>
  <c r="CM45"/>
  <c r="CN45"/>
  <c r="CO45"/>
  <c r="CP45"/>
  <c r="CQ45"/>
  <c r="CR45"/>
  <c r="CS45"/>
  <c r="CT45"/>
  <c r="CU45"/>
  <c r="CV45"/>
  <c r="CW45"/>
  <c r="CY45"/>
  <c r="CZ45" s="1"/>
  <c r="DA45" s="1"/>
  <c r="DB45" s="1"/>
  <c r="DC45" s="1"/>
  <c r="DD45" s="1"/>
  <c r="DE45" s="1"/>
  <c r="DF45" s="1"/>
  <c r="DG45" s="1"/>
  <c r="DH45" s="1"/>
  <c r="DI45" s="1"/>
  <c r="DJ45" s="1"/>
  <c r="DK45" s="1"/>
  <c r="AT46"/>
  <c r="AY46"/>
  <c r="AQ46" s="1"/>
  <c r="AZ46"/>
  <c r="AR46" s="1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L46"/>
  <c r="CM46"/>
  <c r="CN46"/>
  <c r="CO46"/>
  <c r="CP46"/>
  <c r="CQ46"/>
  <c r="CR46"/>
  <c r="CS46"/>
  <c r="CT46"/>
  <c r="CU46"/>
  <c r="CV46"/>
  <c r="CW46"/>
  <c r="CY46"/>
  <c r="CZ46"/>
  <c r="DA46" s="1"/>
  <c r="DB46" s="1"/>
  <c r="DC46" s="1"/>
  <c r="DD46" s="1"/>
  <c r="DE46" s="1"/>
  <c r="DF46" s="1"/>
  <c r="DG46" s="1"/>
  <c r="DH46" s="1"/>
  <c r="DI46" s="1"/>
  <c r="DJ46" s="1"/>
  <c r="DK46" s="1"/>
  <c r="AT47"/>
  <c r="AY47"/>
  <c r="AR47" s="1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L47"/>
  <c r="CM47"/>
  <c r="CN47"/>
  <c r="CO47"/>
  <c r="CP47"/>
  <c r="CQ47"/>
  <c r="CR47"/>
  <c r="CS47"/>
  <c r="CT47"/>
  <c r="CU47"/>
  <c r="CV47"/>
  <c r="CW47"/>
  <c r="CY47"/>
  <c r="CZ47" s="1"/>
  <c r="DA47" s="1"/>
  <c r="DB47" s="1"/>
  <c r="DC47" s="1"/>
  <c r="DD47" s="1"/>
  <c r="DE47" s="1"/>
  <c r="DF47" s="1"/>
  <c r="DG47" s="1"/>
  <c r="DH47" s="1"/>
  <c r="DI47" s="1"/>
  <c r="DJ47" s="1"/>
  <c r="DK47" s="1"/>
  <c r="AT48"/>
  <c r="AY48"/>
  <c r="AQ48" s="1"/>
  <c r="AZ48"/>
  <c r="AR48" s="1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L48"/>
  <c r="CM48"/>
  <c r="CN48"/>
  <c r="CO48"/>
  <c r="CP48"/>
  <c r="CQ48"/>
  <c r="CR48"/>
  <c r="CS48"/>
  <c r="CT48"/>
  <c r="CU48"/>
  <c r="CV48"/>
  <c r="CW48"/>
  <c r="CY48"/>
  <c r="CZ48"/>
  <c r="DA48" s="1"/>
  <c r="DB48" s="1"/>
  <c r="DC48" s="1"/>
  <c r="DD48" s="1"/>
  <c r="DE48" s="1"/>
  <c r="DF48" s="1"/>
  <c r="DG48" s="1"/>
  <c r="DH48" s="1"/>
  <c r="DI48" s="1"/>
  <c r="DJ48" s="1"/>
  <c r="DK48" s="1"/>
  <c r="AT49"/>
  <c r="AY49"/>
  <c r="AR49" s="1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L49"/>
  <c r="CM49"/>
  <c r="CN49"/>
  <c r="CO49"/>
  <c r="CP49"/>
  <c r="CQ49"/>
  <c r="CR49"/>
  <c r="CS49"/>
  <c r="CT49"/>
  <c r="CU49"/>
  <c r="CV49"/>
  <c r="CW49"/>
  <c r="CY49"/>
  <c r="CZ49" s="1"/>
  <c r="DA49" s="1"/>
  <c r="DB49" s="1"/>
  <c r="DC49" s="1"/>
  <c r="DD49" s="1"/>
  <c r="DE49" s="1"/>
  <c r="DF49" s="1"/>
  <c r="DG49" s="1"/>
  <c r="DH49" s="1"/>
  <c r="DI49" s="1"/>
  <c r="DJ49" s="1"/>
  <c r="DK49" s="1"/>
  <c r="AT50"/>
  <c r="AY50"/>
  <c r="AQ50" s="1"/>
  <c r="AZ50"/>
  <c r="AR50" s="1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L50"/>
  <c r="CM50"/>
  <c r="CN50"/>
  <c r="CO50"/>
  <c r="CP50"/>
  <c r="CQ50"/>
  <c r="CR50"/>
  <c r="CS50"/>
  <c r="CT50"/>
  <c r="CU50"/>
  <c r="CV50"/>
  <c r="CW50"/>
  <c r="CY50"/>
  <c r="CZ50"/>
  <c r="DA50" s="1"/>
  <c r="DB50" s="1"/>
  <c r="DC50" s="1"/>
  <c r="DD50" s="1"/>
  <c r="DE50" s="1"/>
  <c r="DF50" s="1"/>
  <c r="DG50" s="1"/>
  <c r="DH50" s="1"/>
  <c r="DI50" s="1"/>
  <c r="DJ50" s="1"/>
  <c r="DK50" s="1"/>
  <c r="AT51"/>
  <c r="AY51"/>
  <c r="AR51" s="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L51"/>
  <c r="CM51"/>
  <c r="CN51"/>
  <c r="CO51"/>
  <c r="CP51"/>
  <c r="CQ51"/>
  <c r="CR51"/>
  <c r="CS51"/>
  <c r="CT51"/>
  <c r="CU51"/>
  <c r="CV51"/>
  <c r="CW51"/>
  <c r="CY51"/>
  <c r="CZ51" s="1"/>
  <c r="DA51" s="1"/>
  <c r="DB51" s="1"/>
  <c r="DC51" s="1"/>
  <c r="DD51" s="1"/>
  <c r="DE51" s="1"/>
  <c r="DF51" s="1"/>
  <c r="DG51" s="1"/>
  <c r="DH51" s="1"/>
  <c r="DI51" s="1"/>
  <c r="DJ51" s="1"/>
  <c r="DK51" s="1"/>
  <c r="AT52"/>
  <c r="AY52"/>
  <c r="AQ52" s="1"/>
  <c r="AZ52"/>
  <c r="AR52" s="1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L52"/>
  <c r="CM52"/>
  <c r="CN52"/>
  <c r="CO52"/>
  <c r="CP52"/>
  <c r="CQ52"/>
  <c r="CR52"/>
  <c r="CS52"/>
  <c r="CT52"/>
  <c r="CU52"/>
  <c r="CV52"/>
  <c r="CW52"/>
  <c r="CY52"/>
  <c r="CZ52"/>
  <c r="DA52" s="1"/>
  <c r="DB52" s="1"/>
  <c r="DC52" s="1"/>
  <c r="DD52" s="1"/>
  <c r="DE52" s="1"/>
  <c r="DF52" s="1"/>
  <c r="DG52" s="1"/>
  <c r="DH52" s="1"/>
  <c r="DI52" s="1"/>
  <c r="DJ52" s="1"/>
  <c r="DK52" s="1"/>
  <c r="AT53"/>
  <c r="AY53"/>
  <c r="AR53" s="1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L53"/>
  <c r="CM53"/>
  <c r="CN53"/>
  <c r="CO53"/>
  <c r="CP53"/>
  <c r="CQ53"/>
  <c r="CR53"/>
  <c r="CS53"/>
  <c r="CT53"/>
  <c r="CU53"/>
  <c r="CV53"/>
  <c r="CW53"/>
  <c r="CY53"/>
  <c r="CZ53" s="1"/>
  <c r="DA53" s="1"/>
  <c r="DB53" s="1"/>
  <c r="DC53" s="1"/>
  <c r="DD53" s="1"/>
  <c r="DE53" s="1"/>
  <c r="DF53" s="1"/>
  <c r="DG53" s="1"/>
  <c r="DH53" s="1"/>
  <c r="DI53" s="1"/>
  <c r="DJ53" s="1"/>
  <c r="DK53" s="1"/>
  <c r="AT54"/>
  <c r="AY54"/>
  <c r="AQ54" s="1"/>
  <c r="AZ54"/>
  <c r="AR54" s="1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L54"/>
  <c r="CM54"/>
  <c r="CN54"/>
  <c r="CO54"/>
  <c r="CP54"/>
  <c r="CQ54"/>
  <c r="CR54"/>
  <c r="CS54"/>
  <c r="CT54"/>
  <c r="CU54"/>
  <c r="CV54"/>
  <c r="CW54"/>
  <c r="CY54"/>
  <c r="CZ54"/>
  <c r="DA54" s="1"/>
  <c r="DB54" s="1"/>
  <c r="DC54" s="1"/>
  <c r="DD54" s="1"/>
  <c r="DE54" s="1"/>
  <c r="DF54" s="1"/>
  <c r="DG54" s="1"/>
  <c r="DH54" s="1"/>
  <c r="DI54" s="1"/>
  <c r="DJ54" s="1"/>
  <c r="DK54" s="1"/>
  <c r="AT55"/>
  <c r="AY55"/>
  <c r="AR55" s="1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L55"/>
  <c r="CM55"/>
  <c r="CN55"/>
  <c r="CO55"/>
  <c r="CP55"/>
  <c r="CQ55"/>
  <c r="CR55"/>
  <c r="CS55"/>
  <c r="CT55"/>
  <c r="CU55"/>
  <c r="CV55"/>
  <c r="CW55"/>
  <c r="CY55"/>
  <c r="CZ55" s="1"/>
  <c r="DA55" s="1"/>
  <c r="DB55" s="1"/>
  <c r="DC55" s="1"/>
  <c r="DD55" s="1"/>
  <c r="DE55" s="1"/>
  <c r="DF55" s="1"/>
  <c r="DG55" s="1"/>
  <c r="DH55" s="1"/>
  <c r="DI55" s="1"/>
  <c r="DJ55" s="1"/>
  <c r="DK55" s="1"/>
  <c r="AT56"/>
  <c r="AY56"/>
  <c r="AQ56" s="1"/>
  <c r="AZ56"/>
  <c r="BA56"/>
  <c r="BB56"/>
  <c r="BC56"/>
  <c r="BD56"/>
  <c r="BE56"/>
  <c r="BF56"/>
  <c r="BG56"/>
  <c r="BH56"/>
  <c r="AR56" s="1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L56"/>
  <c r="CM56"/>
  <c r="CN56"/>
  <c r="CO56"/>
  <c r="CP56"/>
  <c r="CQ56"/>
  <c r="CR56"/>
  <c r="CS56"/>
  <c r="CT56"/>
  <c r="CU56"/>
  <c r="CV56"/>
  <c r="CW56"/>
  <c r="CY56"/>
  <c r="CZ56"/>
  <c r="DA56" s="1"/>
  <c r="DB56" s="1"/>
  <c r="DC56" s="1"/>
  <c r="DD56" s="1"/>
  <c r="DE56" s="1"/>
  <c r="DF56" s="1"/>
  <c r="DG56" s="1"/>
  <c r="DH56" s="1"/>
  <c r="DI56" s="1"/>
  <c r="DJ56" s="1"/>
  <c r="DK56" s="1"/>
  <c r="AT57"/>
  <c r="AY57"/>
  <c r="AR57" s="1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L57"/>
  <c r="CM57"/>
  <c r="CN57"/>
  <c r="CO57"/>
  <c r="CP57"/>
  <c r="CQ57"/>
  <c r="CR57"/>
  <c r="CS57"/>
  <c r="CT57"/>
  <c r="CU57"/>
  <c r="CV57"/>
  <c r="CW57"/>
  <c r="CY57"/>
  <c r="CZ57" s="1"/>
  <c r="DA57" s="1"/>
  <c r="DB57" s="1"/>
  <c r="DC57" s="1"/>
  <c r="DD57" s="1"/>
  <c r="DE57" s="1"/>
  <c r="DF57" s="1"/>
  <c r="DG57" s="1"/>
  <c r="DH57" s="1"/>
  <c r="DI57" s="1"/>
  <c r="DJ57" s="1"/>
  <c r="DK57" s="1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AW56" l="1"/>
  <c r="AX56"/>
  <c r="AW54"/>
  <c r="AX54"/>
  <c r="AW50"/>
  <c r="AX50"/>
  <c r="AW46"/>
  <c r="AX46"/>
  <c r="AW52"/>
  <c r="AX52"/>
  <c r="AW48"/>
  <c r="AX48"/>
  <c r="AW44"/>
  <c r="AX44"/>
  <c r="AW20"/>
  <c r="AX20"/>
  <c r="AW18"/>
  <c r="AX18"/>
  <c r="AW16"/>
  <c r="AX16"/>
  <c r="AW14"/>
  <c r="AX14"/>
  <c r="AW12"/>
  <c r="AX12"/>
  <c r="CZ12"/>
  <c r="DA12" s="1"/>
  <c r="DB12" s="1"/>
  <c r="DC12" s="1"/>
  <c r="DD12" s="1"/>
  <c r="DE12" s="1"/>
  <c r="DF12" s="1"/>
  <c r="DG12" s="1"/>
  <c r="DH12" s="1"/>
  <c r="DI12" s="1"/>
  <c r="DJ12" s="1"/>
  <c r="DK12" s="1"/>
  <c r="CZ14"/>
  <c r="DA14" s="1"/>
  <c r="DB14" s="1"/>
  <c r="DC14" s="1"/>
  <c r="DD14" s="1"/>
  <c r="DE14" s="1"/>
  <c r="DF14" s="1"/>
  <c r="DG14" s="1"/>
  <c r="DH14" s="1"/>
  <c r="DI14" s="1"/>
  <c r="DJ14" s="1"/>
  <c r="DK14" s="1"/>
  <c r="CZ16"/>
  <c r="DA16" s="1"/>
  <c r="DB16" s="1"/>
  <c r="DC16" s="1"/>
  <c r="DD16" s="1"/>
  <c r="DE16" s="1"/>
  <c r="DF16" s="1"/>
  <c r="DG16" s="1"/>
  <c r="DH16" s="1"/>
  <c r="DI16" s="1"/>
  <c r="DJ16" s="1"/>
  <c r="DK16" s="1"/>
  <c r="CZ18"/>
  <c r="DA18" s="1"/>
  <c r="DB18" s="1"/>
  <c r="DC18" s="1"/>
  <c r="DD18" s="1"/>
  <c r="DE18" s="1"/>
  <c r="DF18" s="1"/>
  <c r="DG18" s="1"/>
  <c r="DH18" s="1"/>
  <c r="DI18" s="1"/>
  <c r="DJ18" s="1"/>
  <c r="DK18" s="1"/>
  <c r="CZ20"/>
  <c r="DA20" s="1"/>
  <c r="DB20" s="1"/>
  <c r="DC20" s="1"/>
  <c r="DD20" s="1"/>
  <c r="DE20" s="1"/>
  <c r="DF20" s="1"/>
  <c r="DG20" s="1"/>
  <c r="DH20" s="1"/>
  <c r="DI20" s="1"/>
  <c r="DJ20" s="1"/>
  <c r="DK20" s="1"/>
  <c r="AQ53"/>
  <c r="AQ51"/>
  <c r="AQ49"/>
  <c r="AQ47"/>
  <c r="AQ45"/>
  <c r="AQ43"/>
  <c r="AR42"/>
  <c r="AQ42"/>
  <c r="CZ11"/>
  <c r="DA11" s="1"/>
  <c r="DB11" s="1"/>
  <c r="DC11" s="1"/>
  <c r="DD11" s="1"/>
  <c r="DE11" s="1"/>
  <c r="DF11" s="1"/>
  <c r="DG11" s="1"/>
  <c r="DH11" s="1"/>
  <c r="DI11" s="1"/>
  <c r="DJ11" s="1"/>
  <c r="DK11" s="1"/>
  <c r="AW39"/>
  <c r="AX39"/>
  <c r="AW37"/>
  <c r="AX37"/>
  <c r="CZ27"/>
  <c r="DA27" s="1"/>
  <c r="DB27" s="1"/>
  <c r="DC27" s="1"/>
  <c r="DD27" s="1"/>
  <c r="DE27" s="1"/>
  <c r="DF27" s="1"/>
  <c r="DG27" s="1"/>
  <c r="DH27" s="1"/>
  <c r="DI27" s="1"/>
  <c r="DJ27" s="1"/>
  <c r="DK27" s="1"/>
  <c r="CZ29"/>
  <c r="DA29" s="1"/>
  <c r="DB29" s="1"/>
  <c r="DC29" s="1"/>
  <c r="DD29" s="1"/>
  <c r="DE29" s="1"/>
  <c r="DF29" s="1"/>
  <c r="DG29" s="1"/>
  <c r="DH29" s="1"/>
  <c r="DI29" s="1"/>
  <c r="DJ29" s="1"/>
  <c r="DK29" s="1"/>
  <c r="CZ31"/>
  <c r="DA31" s="1"/>
  <c r="DB31" s="1"/>
  <c r="DC31" s="1"/>
  <c r="DD31" s="1"/>
  <c r="DE31" s="1"/>
  <c r="DF31" s="1"/>
  <c r="DG31" s="1"/>
  <c r="DH31" s="1"/>
  <c r="DI31" s="1"/>
  <c r="DJ31" s="1"/>
  <c r="DK31" s="1"/>
  <c r="CZ33"/>
  <c r="DA33" s="1"/>
  <c r="DB33" s="1"/>
  <c r="DC33" s="1"/>
  <c r="DD33" s="1"/>
  <c r="DE33" s="1"/>
  <c r="DF33" s="1"/>
  <c r="DG33" s="1"/>
  <c r="DH33" s="1"/>
  <c r="DI33" s="1"/>
  <c r="DJ33" s="1"/>
  <c r="DK33" s="1"/>
  <c r="CZ35"/>
  <c r="DA35" s="1"/>
  <c r="DB35" s="1"/>
  <c r="DC35" s="1"/>
  <c r="DD35" s="1"/>
  <c r="DE35" s="1"/>
  <c r="DF35" s="1"/>
  <c r="DG35" s="1"/>
  <c r="DH35" s="1"/>
  <c r="DI35" s="1"/>
  <c r="DJ35" s="1"/>
  <c r="DK35" s="1"/>
  <c r="CZ37"/>
  <c r="DA37" s="1"/>
  <c r="DB37" s="1"/>
  <c r="DC37" s="1"/>
  <c r="DD37" s="1"/>
  <c r="DE37" s="1"/>
  <c r="DF37" s="1"/>
  <c r="DG37" s="1"/>
  <c r="DH37" s="1"/>
  <c r="DI37" s="1"/>
  <c r="DJ37" s="1"/>
  <c r="DK37" s="1"/>
  <c r="CZ39"/>
  <c r="DA39" s="1"/>
  <c r="DB39" s="1"/>
  <c r="DC39" s="1"/>
  <c r="DD39" s="1"/>
  <c r="DE39" s="1"/>
  <c r="DF39" s="1"/>
  <c r="DG39" s="1"/>
  <c r="DH39" s="1"/>
  <c r="DI39" s="1"/>
  <c r="DJ39" s="1"/>
  <c r="DK39" s="1"/>
  <c r="AQ57"/>
  <c r="AQ55"/>
  <c r="AR43"/>
  <c r="AQ41"/>
  <c r="CZ36"/>
  <c r="DA36" s="1"/>
  <c r="DB36" s="1"/>
  <c r="DC36" s="1"/>
  <c r="DD36" s="1"/>
  <c r="DE36" s="1"/>
  <c r="DF36" s="1"/>
  <c r="DG36" s="1"/>
  <c r="DH36" s="1"/>
  <c r="DI36" s="1"/>
  <c r="DJ36" s="1"/>
  <c r="DK36" s="1"/>
  <c r="AQ35"/>
  <c r="CZ34"/>
  <c r="DA34" s="1"/>
  <c r="DB34" s="1"/>
  <c r="DC34" s="1"/>
  <c r="DD34" s="1"/>
  <c r="DE34" s="1"/>
  <c r="DF34" s="1"/>
  <c r="DG34" s="1"/>
  <c r="DH34" s="1"/>
  <c r="DI34" s="1"/>
  <c r="DJ34" s="1"/>
  <c r="DK34" s="1"/>
  <c r="AQ33"/>
  <c r="CZ32"/>
  <c r="DA32" s="1"/>
  <c r="DB32" s="1"/>
  <c r="DC32" s="1"/>
  <c r="DD32" s="1"/>
  <c r="DE32" s="1"/>
  <c r="DF32" s="1"/>
  <c r="DG32" s="1"/>
  <c r="DH32" s="1"/>
  <c r="DI32" s="1"/>
  <c r="DJ32" s="1"/>
  <c r="DK32" s="1"/>
  <c r="AQ31"/>
  <c r="CZ30"/>
  <c r="DA30" s="1"/>
  <c r="DB30" s="1"/>
  <c r="DC30" s="1"/>
  <c r="DD30" s="1"/>
  <c r="DE30" s="1"/>
  <c r="DF30" s="1"/>
  <c r="DG30" s="1"/>
  <c r="DH30" s="1"/>
  <c r="DI30" s="1"/>
  <c r="DJ30" s="1"/>
  <c r="DK30" s="1"/>
  <c r="AQ29"/>
  <c r="CZ28"/>
  <c r="DA28" s="1"/>
  <c r="DB28" s="1"/>
  <c r="DC28" s="1"/>
  <c r="DD28" s="1"/>
  <c r="DE28" s="1"/>
  <c r="DF28" s="1"/>
  <c r="DG28" s="1"/>
  <c r="DH28" s="1"/>
  <c r="DI28" s="1"/>
  <c r="DJ28" s="1"/>
  <c r="DK28" s="1"/>
  <c r="AQ27"/>
  <c r="CZ26"/>
  <c r="DA26" s="1"/>
  <c r="DB26" s="1"/>
  <c r="DC26" s="1"/>
  <c r="DD26" s="1"/>
  <c r="DE26" s="1"/>
  <c r="DF26" s="1"/>
  <c r="DG26" s="1"/>
  <c r="DH26" s="1"/>
  <c r="DI26" s="1"/>
  <c r="DJ26" s="1"/>
  <c r="DK26" s="1"/>
  <c r="AQ40"/>
  <c r="AQ38"/>
  <c r="AQ36"/>
  <c r="AQ34"/>
  <c r="AQ32"/>
  <c r="AQ30"/>
  <c r="AQ28"/>
  <c r="AQ26"/>
  <c r="AQ19"/>
  <c r="AQ17"/>
  <c r="AQ15"/>
  <c r="AQ13"/>
  <c r="AQ11"/>
  <c r="A110" i="6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W26" i="7" l="1"/>
  <c r="AX26" s="1"/>
  <c r="AW30"/>
  <c r="AX30" s="1"/>
  <c r="AW34"/>
  <c r="AX34" s="1"/>
  <c r="AW38"/>
  <c r="AX38" s="1"/>
  <c r="AW11"/>
  <c r="AX11" s="1"/>
  <c r="AW15"/>
  <c r="AX15" s="1"/>
  <c r="AW19"/>
  <c r="AX19" s="1"/>
  <c r="AW28"/>
  <c r="AX28" s="1"/>
  <c r="AW32"/>
  <c r="AX32" s="1"/>
  <c r="AW36"/>
  <c r="AX36" s="1"/>
  <c r="AW40"/>
  <c r="AX40" s="1"/>
  <c r="AW27"/>
  <c r="AX27"/>
  <c r="AW29"/>
  <c r="AX29"/>
  <c r="AW31"/>
  <c r="AX31"/>
  <c r="AW33"/>
  <c r="AX33"/>
  <c r="AW35"/>
  <c r="AX35"/>
  <c r="AW41"/>
  <c r="AX41"/>
  <c r="AW55"/>
  <c r="AX55" s="1"/>
  <c r="AW42"/>
  <c r="AX42" s="1"/>
  <c r="AW43"/>
  <c r="AX43" s="1"/>
  <c r="AW47"/>
  <c r="AX47" s="1"/>
  <c r="AW51"/>
  <c r="AX51" s="1"/>
  <c r="AW13"/>
  <c r="AX13" s="1"/>
  <c r="AS13" s="1"/>
  <c r="AW17"/>
  <c r="AX17" s="1"/>
  <c r="AW57"/>
  <c r="AX57" s="1"/>
  <c r="AW45"/>
  <c r="AX45" s="1"/>
  <c r="AW49"/>
  <c r="AX49" s="1"/>
  <c r="AS49" s="1"/>
  <c r="AW53"/>
  <c r="AX53" s="1"/>
  <c r="A110" i="5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4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3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S11" i="7" l="1"/>
  <c r="AS14"/>
  <c r="AS12"/>
  <c r="AS16"/>
  <c r="AS20"/>
  <c r="AS18"/>
  <c r="AS26"/>
  <c r="AS39"/>
  <c r="AS52"/>
  <c r="AS56"/>
  <c r="AS37"/>
  <c r="AS48"/>
  <c r="AS46"/>
  <c r="AS54"/>
  <c r="AS44"/>
  <c r="AS50"/>
  <c r="AS57"/>
  <c r="AS47"/>
  <c r="AS42"/>
  <c r="AS40"/>
  <c r="AS32"/>
  <c r="AS19"/>
  <c r="AS34"/>
  <c r="AS53"/>
  <c r="AS45"/>
  <c r="AS17"/>
  <c r="AS51"/>
  <c r="AS43"/>
  <c r="AS55"/>
  <c r="AS36"/>
  <c r="AS28"/>
  <c r="AS15"/>
  <c r="AS38"/>
  <c r="AS30"/>
  <c r="AS41"/>
  <c r="AS35"/>
  <c r="AS33"/>
  <c r="AS31"/>
  <c r="AS29"/>
  <c r="AS27"/>
</calcChain>
</file>

<file path=xl/sharedStrings.xml><?xml version="1.0" encoding="utf-8"?>
<sst xmlns="http://schemas.openxmlformats.org/spreadsheetml/2006/main" count="2191" uniqueCount="267">
  <si>
    <t>Belaruss Slalom Series 2013</t>
  </si>
  <si>
    <t>International contest</t>
  </si>
  <si>
    <t>WSSA</t>
  </si>
  <si>
    <t>FRS</t>
  </si>
  <si>
    <t>Preliminary level</t>
  </si>
  <si>
    <t>ΔΔ</t>
  </si>
  <si>
    <t>Current System</t>
  </si>
  <si>
    <t>ID</t>
  </si>
  <si>
    <t>Name</t>
  </si>
  <si>
    <t>Home</t>
  </si>
  <si>
    <t>Pen.</t>
  </si>
  <si>
    <t>Judge 1</t>
  </si>
  <si>
    <t>Judge 2</t>
  </si>
  <si>
    <t>Judge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</si>
  <si>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</si>
  <si>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</si>
  <si>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</si>
  <si>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</si>
  <si>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</si>
  <si>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</si>
  <si>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</si>
  <si>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</si>
  <si>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>new01</t>
  </si>
  <si>
    <t xml:space="preserve">Nekrasova Yulia </t>
  </si>
  <si>
    <t>Ukraine</t>
  </si>
  <si>
    <t/>
  </si>
  <si>
    <t>new04</t>
  </si>
  <si>
    <t xml:space="preserve">Maznina Ekaterina </t>
  </si>
  <si>
    <t>Russia</t>
  </si>
  <si>
    <t>new05</t>
  </si>
  <si>
    <t xml:space="preserve">Maslowa Vasilisa </t>
  </si>
  <si>
    <t>Belarus</t>
  </si>
  <si>
    <t xml:space="preserve">Gromokovskaya Irina </t>
  </si>
  <si>
    <t xml:space="preserve">Stepanova Svetlana </t>
  </si>
  <si>
    <t xml:space="preserve">Dubinchik Natalia </t>
  </si>
  <si>
    <t xml:space="preserve">Golovan Anna </t>
  </si>
  <si>
    <t xml:space="preserve">Titova Elizaveta </t>
  </si>
  <si>
    <t xml:space="preserve">Kharchenko Alla </t>
  </si>
  <si>
    <t xml:space="preserve">Zenkova Anastasia </t>
  </si>
  <si>
    <t xml:space="preserve">Dubinchik Ksenia </t>
  </si>
  <si>
    <t xml:space="preserve">Davydova Alina </t>
  </si>
  <si>
    <t xml:space="preserve">Bondar Maria </t>
  </si>
  <si>
    <t xml:space="preserve">Stavinova Sofiya </t>
  </si>
  <si>
    <t xml:space="preserve">Boiko Margaryta </t>
  </si>
  <si>
    <t xml:space="preserve">Komarchuk Ksenija </t>
  </si>
  <si>
    <t xml:space="preserve">Boiko Maryna </t>
  </si>
  <si>
    <t>Preliminary contest level</t>
  </si>
  <si>
    <t>Tech.</t>
  </si>
  <si>
    <t>new09</t>
  </si>
  <si>
    <t xml:space="preserve">Shedov Sasha </t>
  </si>
  <si>
    <t xml:space="preserve">Lyakishev Vasili </t>
  </si>
  <si>
    <t xml:space="preserve">Lazarev Mikhail </t>
  </si>
  <si>
    <t xml:space="preserve">Skurikhin Vyacheslav </t>
  </si>
  <si>
    <t xml:space="preserve">Gorbunov Sergey </t>
  </si>
  <si>
    <t xml:space="preserve">Postoyalkin Daniyil </t>
  </si>
  <si>
    <t xml:space="preserve">Repin Vladislav </t>
  </si>
  <si>
    <t xml:space="preserve">Sapranovich Artem </t>
  </si>
  <si>
    <t xml:space="preserve">Kozhanovskiy Yuriy </t>
  </si>
  <si>
    <t xml:space="preserve">Yashin Daniil </t>
  </si>
  <si>
    <t xml:space="preserve">Azarko Dmitry </t>
  </si>
  <si>
    <t xml:space="preserve">Gavrilov Ivan </t>
  </si>
  <si>
    <t xml:space="preserve">Velikanov Gleb </t>
  </si>
  <si>
    <t xml:space="preserve">Stalmakov Philip </t>
  </si>
  <si>
    <t xml:space="preserve">Shevarutin Dmitriy </t>
  </si>
  <si>
    <t xml:space="preserve">Vinogradov Gleb </t>
  </si>
  <si>
    <t xml:space="preserve">Shitov Andrey </t>
  </si>
  <si>
    <t xml:space="preserve">Shulhan Alex </t>
  </si>
  <si>
    <t xml:space="preserve">Tsokolov Aleksey </t>
  </si>
  <si>
    <t xml:space="preserve">Timchenko Sergey </t>
  </si>
  <si>
    <t xml:space="preserve">Islamov Denis </t>
  </si>
  <si>
    <t xml:space="preserve">Timchenko Alexandr </t>
  </si>
  <si>
    <t xml:space="preserve">Event Name : </t>
  </si>
  <si>
    <t>Date :</t>
  </si>
  <si>
    <t>BATTLE WOMEN</t>
  </si>
  <si>
    <t>Competitors list</t>
  </si>
  <si>
    <t>RK</t>
  </si>
  <si>
    <t>Ctry</t>
  </si>
  <si>
    <t>W. Rank</t>
  </si>
  <si>
    <t>Boiko Maryna</t>
  </si>
  <si>
    <t>UKR</t>
  </si>
  <si>
    <t>Komarchuk Ksenija</t>
  </si>
  <si>
    <t>Boiko Margaryta</t>
  </si>
  <si>
    <t>Stavinova Sofiya</t>
  </si>
  <si>
    <t>RUS</t>
  </si>
  <si>
    <t>Bondar Maria</t>
  </si>
  <si>
    <t>Davydova Alina</t>
  </si>
  <si>
    <t>Dubinchik Ksenia</t>
  </si>
  <si>
    <t>Zenkova Anastasia</t>
  </si>
  <si>
    <t>Kharchenko Alla</t>
  </si>
  <si>
    <t>Titova Elizaveta</t>
  </si>
  <si>
    <t>BLR</t>
  </si>
  <si>
    <t>Golovan Anna</t>
  </si>
  <si>
    <t>Dubinchik Natalia</t>
  </si>
  <si>
    <t>Stepanova Svetlana</t>
  </si>
  <si>
    <t>Bulgakova Veronika</t>
  </si>
  <si>
    <t>Maslowa Vasilisa</t>
  </si>
  <si>
    <t>Maznina Ekaterina</t>
  </si>
  <si>
    <t>Nekrasova Yulia</t>
  </si>
  <si>
    <t>Voronko Nastya</t>
  </si>
  <si>
    <t>new22</t>
  </si>
  <si>
    <t>Babenko Ksenija</t>
  </si>
  <si>
    <t>Use this page for 17 to 23 competitors</t>
  </si>
  <si>
    <t>Quarter Finals</t>
  </si>
  <si>
    <t>Semi Finals</t>
  </si>
  <si>
    <t>Finals</t>
  </si>
  <si>
    <t>G1</t>
  </si>
  <si>
    <t>Rank</t>
  </si>
  <si>
    <t>Country</t>
  </si>
  <si>
    <t>WSSA Points</t>
  </si>
  <si>
    <t>QF1</t>
  </si>
  <si>
    <t>SF1</t>
  </si>
  <si>
    <t>Final</t>
  </si>
  <si>
    <t>G1 #1</t>
  </si>
  <si>
    <t>QF1 #1</t>
  </si>
  <si>
    <t>SF1#1</t>
  </si>
  <si>
    <t>QF2 #1</t>
  </si>
  <si>
    <t>SF2#1</t>
  </si>
  <si>
    <t>G3 #2</t>
  </si>
  <si>
    <t>QF3 #2</t>
  </si>
  <si>
    <t>SF1#2</t>
  </si>
  <si>
    <t>QF4 #2</t>
  </si>
  <si>
    <t>SF2#2</t>
  </si>
  <si>
    <t>G2</t>
  </si>
  <si>
    <t>QF2</t>
  </si>
  <si>
    <t>G1 #2</t>
  </si>
  <si>
    <t>SF2</t>
  </si>
  <si>
    <t>Small Final</t>
  </si>
  <si>
    <t>G3 #1</t>
  </si>
  <si>
    <t>QF1 #2</t>
  </si>
  <si>
    <t>SF1#3</t>
  </si>
  <si>
    <t>QF2 #2</t>
  </si>
  <si>
    <t>SF2#3</t>
  </si>
  <si>
    <t>QF3 #1</t>
  </si>
  <si>
    <t>SF1#4</t>
  </si>
  <si>
    <t>QF3</t>
  </si>
  <si>
    <t>QF4 #1</t>
  </si>
  <si>
    <t>SF2#4</t>
  </si>
  <si>
    <t>G3</t>
  </si>
  <si>
    <t>G5 #1</t>
  </si>
  <si>
    <t>G6 #2</t>
  </si>
  <si>
    <t>QF4</t>
  </si>
  <si>
    <t>G6 #1</t>
  </si>
  <si>
    <t>G4</t>
  </si>
  <si>
    <t>G5 #2</t>
  </si>
  <si>
    <t>G5</t>
  </si>
  <si>
    <t>G6</t>
  </si>
  <si>
    <t>1st Round</t>
  </si>
  <si>
    <t>Final Ranking Battle Men/Women</t>
  </si>
  <si>
    <t>G2 #2</t>
  </si>
  <si>
    <t>G2 #1</t>
  </si>
  <si>
    <t>G4 #1</t>
  </si>
  <si>
    <t>G4 #2</t>
  </si>
  <si>
    <t>BATTLE MEN/WOMEN</t>
    <phoneticPr fontId="8" type="noConversion"/>
  </si>
  <si>
    <t>Timchenko Alexandr</t>
  </si>
  <si>
    <t>Islamov Denis</t>
  </si>
  <si>
    <t>Timchenko Sergey</t>
  </si>
  <si>
    <t>Tsokolov Aleksey</t>
  </si>
  <si>
    <t>Shulhan Alex</t>
  </si>
  <si>
    <t>Shitov Andrey</t>
  </si>
  <si>
    <t>Vinogradov Gleb</t>
  </si>
  <si>
    <t>Ryazantsev Kirill</t>
  </si>
  <si>
    <t>Shevarutin Dmitriy</t>
  </si>
  <si>
    <t>Stalmakov Philip</t>
  </si>
  <si>
    <t>Shirobokov Denis</t>
  </si>
  <si>
    <t>Velikanov Gleb</t>
  </si>
  <si>
    <t>Gavrilov Ivan</t>
  </si>
  <si>
    <t>Azarko Dmitry</t>
  </si>
  <si>
    <t>Yashin Daniil</t>
  </si>
  <si>
    <t>Goshko Dmitriy</t>
  </si>
  <si>
    <t>Kozhanovskiy Yuriy</t>
  </si>
  <si>
    <t>Ostroukhov Leonid</t>
  </si>
  <si>
    <t>Repin Vladislav</t>
  </si>
  <si>
    <t>Postoyalkin Daniyil</t>
  </si>
  <si>
    <t>Blagoderov Alexander</t>
  </si>
  <si>
    <t>Gorbunov Sergey</t>
  </si>
  <si>
    <t>Skurikhin Vyacheslav</t>
  </si>
  <si>
    <t>Andrei Liotenko</t>
  </si>
  <si>
    <t>Matyuk Alexander</t>
  </si>
  <si>
    <t>Cimmerman Alexander</t>
  </si>
  <si>
    <t>Lazarev Mikhail</t>
  </si>
  <si>
    <t>Lyakishev Vasili</t>
  </si>
  <si>
    <t>new02</t>
  </si>
  <si>
    <t>Matveenkov Artem</t>
  </si>
  <si>
    <t>Romanenko Yasha</t>
  </si>
  <si>
    <t>Shedov Sasha</t>
  </si>
  <si>
    <t>Use this page for 24 to 32 competitors</t>
  </si>
  <si>
    <t>Consolation Final</t>
  </si>
  <si>
    <t>G7 #2</t>
  </si>
  <si>
    <t>G8 #2</t>
  </si>
  <si>
    <t>G7 #1</t>
  </si>
  <si>
    <t>G8 #1</t>
  </si>
  <si>
    <t>G7</t>
  </si>
  <si>
    <t>G8</t>
  </si>
  <si>
    <t>SLIDES WOMEN</t>
  </si>
  <si>
    <t>Fokina Olga</t>
  </si>
  <si>
    <t>Krykova Natalia</t>
  </si>
  <si>
    <t>Use this page for 6 to 10 competitors</t>
  </si>
  <si>
    <t>SF1#5</t>
  </si>
  <si>
    <t>SF2#5</t>
  </si>
  <si>
    <t>SLIDES MEN</t>
  </si>
  <si>
    <t>Burenin Anton</t>
  </si>
  <si>
    <t>Дата:</t>
  </si>
  <si>
    <t>Место:</t>
  </si>
  <si>
    <t>Минск</t>
  </si>
  <si>
    <t>Название:</t>
  </si>
  <si>
    <t>Дисциплина:</t>
  </si>
  <si>
    <t>прыжки в высоту</t>
  </si>
  <si>
    <t>Женщины</t>
  </si>
  <si>
    <t>Имя</t>
  </si>
  <si>
    <t>Город</t>
  </si>
  <si>
    <t>Результаты</t>
  </si>
  <si>
    <t>Высота</t>
  </si>
  <si>
    <t>Штрафы</t>
  </si>
  <si>
    <t>Место</t>
  </si>
  <si>
    <t>last fails</t>
  </si>
  <si>
    <t>rank</t>
  </si>
  <si>
    <t>o</t>
  </si>
  <si>
    <t>x</t>
  </si>
  <si>
    <t>Мужчины</t>
  </si>
  <si>
    <t>new19</t>
  </si>
  <si>
    <t>Pas' Alexey</t>
  </si>
  <si>
    <t>new07</t>
  </si>
  <si>
    <t>Tolochko Yury</t>
  </si>
  <si>
    <t>Final Ranking Slides Men</t>
  </si>
  <si>
    <t>Final Ranking Slides Women</t>
  </si>
  <si>
    <t>Gate</t>
  </si>
  <si>
    <t>Color</t>
  </si>
  <si>
    <t>T.1</t>
  </si>
  <si>
    <t>Tot.T.1</t>
  </si>
  <si>
    <t>T.2</t>
  </si>
  <si>
    <t>Tot.T.2</t>
  </si>
  <si>
    <t>T.3</t>
  </si>
  <si>
    <t>Tot.T.3</t>
  </si>
  <si>
    <t>Wins</t>
  </si>
  <si>
    <t>G1#1</t>
  </si>
  <si>
    <t>G2#1</t>
  </si>
  <si>
    <t>G3#1</t>
  </si>
  <si>
    <t>G4#1</t>
  </si>
  <si>
    <t>G5#1</t>
  </si>
  <si>
    <t>G6#1</t>
  </si>
  <si>
    <t>G7#1</t>
  </si>
  <si>
    <t>G8#1</t>
  </si>
  <si>
    <t>QF1#1</t>
  </si>
  <si>
    <t>QF2#1</t>
  </si>
  <si>
    <t>QF3#1</t>
  </si>
  <si>
    <t>QF4#1</t>
  </si>
  <si>
    <t>FINALS</t>
  </si>
  <si>
    <t>FINAL RANKING SPEED SLALOM</t>
  </si>
  <si>
    <t>3rd Place Battle</t>
  </si>
  <si>
    <t>Qtime</t>
  </si>
  <si>
    <t>FINAL</t>
  </si>
  <si>
    <t>new26</t>
  </si>
  <si>
    <t>Balinski Dzmitry</t>
  </si>
  <si>
    <t>new25</t>
  </si>
  <si>
    <t>Koval Pavel</t>
  </si>
  <si>
    <t>new21</t>
  </si>
  <si>
    <t>Savchuk Sveta</t>
  </si>
  <si>
    <t>Belarus Slalom Series 2013</t>
  </si>
  <si>
    <t>Speed Slalom Men</t>
  </si>
  <si>
    <t>Competitors list / Qualifications Men Women</t>
  </si>
  <si>
    <t>ID N°</t>
  </si>
  <si>
    <t>W.R.</t>
  </si>
  <si>
    <t>Tot. T1</t>
  </si>
  <si>
    <t>Tot. T2</t>
  </si>
  <si>
    <t>Best</t>
  </si>
  <si>
    <t>Worst</t>
  </si>
  <si>
    <t>Speed Slalom Women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</si>
</sst>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42"/>
      </patternFill>
    </fill>
  </fills>
  <borders count="1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2" fillId="0" borderId="0"/>
    <xf numFmtId="0" fontId="32" fillId="0" borderId="0" applyNumberFormat="0" applyFill="0" applyBorder="0" applyAlignment="0" applyProtection="0"/>
  </cellStyleXfs>
  <cellXfs count="43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21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4" fillId="7" borderId="25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7" fillId="0" borderId="0" xfId="0" applyFont="1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8" fillId="0" borderId="32" xfId="0" applyNumberFormat="1" applyFont="1" applyBorder="1"/>
    <xf numFmtId="0" fontId="9" fillId="0" borderId="33" xfId="0" applyFont="1" applyBorder="1"/>
    <xf numFmtId="0" fontId="10" fillId="0" borderId="30" xfId="0" applyFont="1" applyBorder="1"/>
    <xf numFmtId="0" fontId="4" fillId="0" borderId="34" xfId="0" applyFont="1" applyBorder="1"/>
    <xf numFmtId="0" fontId="4" fillId="0" borderId="35" xfId="0" applyFont="1" applyBorder="1" applyAlignment="1">
      <alignment horizontal="center"/>
    </xf>
    <xf numFmtId="0" fontId="4" fillId="0" borderId="21" xfId="0" applyFont="1" applyBorder="1"/>
    <xf numFmtId="0" fontId="11" fillId="0" borderId="0" xfId="0" applyFont="1" applyBorder="1"/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0" xfId="0" applyFont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41" xfId="0" applyBorder="1"/>
    <xf numFmtId="0" fontId="8" fillId="0" borderId="42" xfId="0" applyNumberFormat="1" applyFont="1" applyBorder="1"/>
    <xf numFmtId="0" fontId="9" fillId="0" borderId="43" xfId="0" applyFont="1" applyBorder="1"/>
    <xf numFmtId="0" fontId="10" fillId="0" borderId="37" xfId="0" applyFont="1" applyBorder="1"/>
    <xf numFmtId="0" fontId="4" fillId="0" borderId="38" xfId="0" applyFont="1" applyBorder="1"/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8" fillId="0" borderId="50" xfId="0" applyNumberFormat="1" applyFont="1" applyBorder="1"/>
    <xf numFmtId="0" fontId="9" fillId="0" borderId="51" xfId="0" applyFont="1" applyBorder="1"/>
    <xf numFmtId="0" fontId="10" fillId="0" borderId="48" xfId="0" applyFont="1" applyBorder="1"/>
    <xf numFmtId="0" fontId="4" fillId="0" borderId="52" xfId="0" applyFont="1" applyBorder="1"/>
    <xf numFmtId="0" fontId="4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9" xfId="0" applyBorder="1"/>
    <xf numFmtId="0" fontId="0" fillId="0" borderId="40" xfId="0" applyBorder="1"/>
    <xf numFmtId="0" fontId="0" fillId="0" borderId="34" xfId="0" applyBorder="1"/>
    <xf numFmtId="0" fontId="4" fillId="0" borderId="32" xfId="0" applyFont="1" applyBorder="1" applyAlignment="1">
      <alignment horizontal="center"/>
    </xf>
    <xf numFmtId="0" fontId="0" fillId="0" borderId="36" xfId="0" applyBorder="1"/>
    <xf numFmtId="0" fontId="0" fillId="0" borderId="46" xfId="0" applyBorder="1"/>
    <xf numFmtId="0" fontId="0" fillId="0" borderId="38" xfId="0" applyBorder="1"/>
    <xf numFmtId="0" fontId="4" fillId="0" borderId="42" xfId="0" applyFont="1" applyBorder="1" applyAlignment="1">
      <alignment horizontal="center"/>
    </xf>
    <xf numFmtId="0" fontId="0" fillId="0" borderId="47" xfId="0" applyBorder="1"/>
    <xf numFmtId="0" fontId="0" fillId="0" borderId="55" xfId="0" applyBorder="1"/>
    <xf numFmtId="0" fontId="0" fillId="0" borderId="52" xfId="0" applyBorder="1"/>
    <xf numFmtId="0" fontId="4" fillId="0" borderId="5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12" borderId="57" xfId="0" applyFont="1" applyFill="1" applyBorder="1" applyAlignment="1">
      <alignment horizontal="left"/>
    </xf>
    <xf numFmtId="0" fontId="0" fillId="12" borderId="58" xfId="0" applyFill="1" applyBorder="1" applyAlignment="1">
      <alignment horizontal="center"/>
    </xf>
    <xf numFmtId="0" fontId="0" fillId="12" borderId="59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14" borderId="0" xfId="0" applyFont="1" applyFill="1" applyAlignment="1">
      <alignment horizontal="left"/>
    </xf>
    <xf numFmtId="0" fontId="2" fillId="13" borderId="0" xfId="0" applyFont="1" applyFill="1" applyAlignment="1">
      <alignment horizontal="right"/>
    </xf>
    <xf numFmtId="0" fontId="2" fillId="13" borderId="0" xfId="0" applyFont="1" applyFill="1"/>
    <xf numFmtId="0" fontId="2" fillId="12" borderId="62" xfId="0" applyFont="1" applyFill="1" applyBorder="1" applyAlignment="1">
      <alignment horizontal="left"/>
    </xf>
    <xf numFmtId="0" fontId="2" fillId="12" borderId="63" xfId="0" applyFont="1" applyFill="1" applyBorder="1" applyAlignment="1">
      <alignment horizontal="center"/>
    </xf>
    <xf numFmtId="0" fontId="2" fillId="12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left" wrapText="1"/>
    </xf>
    <xf numFmtId="0" fontId="0" fillId="0" borderId="66" xfId="0" applyFill="1" applyBorder="1" applyAlignment="1">
      <alignment horizontal="center"/>
    </xf>
    <xf numFmtId="0" fontId="12" fillId="0" borderId="65" xfId="0" applyFont="1" applyFill="1" applyBorder="1" applyAlignment="1">
      <alignment horizontal="left" wrapText="1"/>
    </xf>
    <xf numFmtId="0" fontId="0" fillId="0" borderId="65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62" xfId="0" applyFill="1" applyBorder="1" applyAlignment="1">
      <alignment horizontal="left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12" borderId="57" xfId="0" applyFont="1" applyFill="1" applyBorder="1" applyAlignment="1">
      <alignment horizontal="left"/>
    </xf>
    <xf numFmtId="0" fontId="14" fillId="12" borderId="58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5" fillId="12" borderId="60" xfId="0" applyFont="1" applyFill="1" applyBorder="1" applyAlignment="1">
      <alignment horizontal="left"/>
    </xf>
    <xf numFmtId="0" fontId="14" fillId="13" borderId="5" xfId="0" applyFont="1" applyFill="1" applyBorder="1"/>
    <xf numFmtId="0" fontId="14" fillId="13" borderId="61" xfId="0" applyFont="1" applyFill="1" applyBorder="1"/>
    <xf numFmtId="0" fontId="15" fillId="0" borderId="0" xfId="0" applyFont="1" applyAlignment="1">
      <alignment horizontal="left"/>
    </xf>
    <xf numFmtId="0" fontId="15" fillId="14" borderId="0" xfId="0" applyFont="1" applyFill="1" applyAlignment="1">
      <alignment horizontal="left"/>
    </xf>
    <xf numFmtId="0" fontId="15" fillId="13" borderId="0" xfId="0" applyFont="1" applyFill="1" applyAlignment="1">
      <alignment horizontal="right"/>
    </xf>
    <xf numFmtId="0" fontId="15" fillId="13" borderId="0" xfId="0" applyFont="1" applyFill="1"/>
    <xf numFmtId="0" fontId="15" fillId="12" borderId="62" xfId="0" applyFont="1" applyFill="1" applyBorder="1" applyAlignment="1">
      <alignment horizontal="left"/>
    </xf>
    <xf numFmtId="0" fontId="15" fillId="12" borderId="63" xfId="0" applyFont="1" applyFill="1" applyBorder="1" applyAlignment="1">
      <alignment horizontal="center"/>
    </xf>
    <xf numFmtId="0" fontId="15" fillId="12" borderId="64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left" wrapText="1"/>
    </xf>
    <xf numFmtId="0" fontId="14" fillId="0" borderId="66" xfId="0" applyFont="1" applyFill="1" applyBorder="1" applyAlignment="1">
      <alignment horizontal="center"/>
    </xf>
    <xf numFmtId="0" fontId="16" fillId="0" borderId="65" xfId="0" applyFont="1" applyFill="1" applyBorder="1" applyAlignment="1">
      <alignment horizontal="left" wrapText="1"/>
    </xf>
    <xf numFmtId="0" fontId="14" fillId="0" borderId="65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62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65" xfId="0" applyFont="1" applyBorder="1" applyAlignment="1">
      <alignment horizontal="left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15" borderId="0" xfId="0" applyFill="1" applyAlignment="1">
      <alignment horizontal="left"/>
    </xf>
    <xf numFmtId="0" fontId="0" fillId="15" borderId="0" xfId="0" applyFill="1"/>
    <xf numFmtId="0" fontId="2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2" borderId="0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center"/>
    </xf>
    <xf numFmtId="0" fontId="1" fillId="12" borderId="58" xfId="0" applyFont="1" applyFill="1" applyBorder="1" applyAlignment="1">
      <alignment horizontal="left"/>
    </xf>
    <xf numFmtId="0" fontId="1" fillId="12" borderId="59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70" xfId="0" applyFont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left"/>
    </xf>
    <xf numFmtId="0" fontId="2" fillId="12" borderId="16" xfId="0" applyFont="1" applyFill="1" applyBorder="1" applyAlignment="1">
      <alignment horizontal="center"/>
    </xf>
    <xf numFmtId="0" fontId="0" fillId="14" borderId="57" xfId="0" applyFont="1" applyFill="1" applyBorder="1" applyAlignment="1">
      <alignment horizontal="left"/>
    </xf>
    <xf numFmtId="0" fontId="0" fillId="14" borderId="58" xfId="0" applyFill="1" applyBorder="1" applyAlignment="1">
      <alignment horizontal="left"/>
    </xf>
    <xf numFmtId="0" fontId="0" fillId="14" borderId="58" xfId="0" applyFill="1" applyBorder="1" applyAlignment="1">
      <alignment horizontal="center"/>
    </xf>
    <xf numFmtId="0" fontId="0" fillId="16" borderId="71" xfId="0" applyFill="1" applyBorder="1" applyAlignment="1">
      <alignment horizontal="center"/>
    </xf>
    <xf numFmtId="0" fontId="17" fillId="0" borderId="0" xfId="0" applyFont="1"/>
    <xf numFmtId="0" fontId="0" fillId="0" borderId="0" xfId="0" applyFont="1" applyBorder="1" applyAlignment="1">
      <alignment horizontal="center"/>
    </xf>
    <xf numFmtId="0" fontId="2" fillId="14" borderId="72" xfId="0" applyFont="1" applyFill="1" applyBorder="1" applyAlignment="1">
      <alignment horizontal="center"/>
    </xf>
    <xf numFmtId="0" fontId="0" fillId="14" borderId="0" xfId="0" applyFill="1" applyBorder="1" applyAlignment="1">
      <alignment horizontal="left"/>
    </xf>
    <xf numFmtId="0" fontId="0" fillId="14" borderId="0" xfId="0" applyFill="1" applyBorder="1" applyAlignment="1">
      <alignment horizontal="center"/>
    </xf>
    <xf numFmtId="0" fontId="0" fillId="14" borderId="73" xfId="0" applyFill="1" applyBorder="1"/>
    <xf numFmtId="0" fontId="0" fillId="14" borderId="72" xfId="0" applyFont="1" applyFill="1" applyBorder="1" applyAlignment="1">
      <alignment horizontal="left"/>
    </xf>
    <xf numFmtId="0" fontId="0" fillId="14" borderId="74" xfId="0" applyFont="1" applyFill="1" applyBorder="1"/>
    <xf numFmtId="0" fontId="0" fillId="14" borderId="75" xfId="0" applyFill="1" applyBorder="1" applyAlignment="1">
      <alignment horizontal="left"/>
    </xf>
    <xf numFmtId="0" fontId="0" fillId="14" borderId="75" xfId="0" applyFill="1" applyBorder="1" applyAlignment="1">
      <alignment horizontal="center"/>
    </xf>
    <xf numFmtId="0" fontId="0" fillId="16" borderId="76" xfId="0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4" borderId="77" xfId="0" applyFont="1" applyFill="1" applyBorder="1"/>
    <xf numFmtId="0" fontId="0" fillId="16" borderId="78" xfId="0" applyFill="1" applyBorder="1" applyAlignment="1">
      <alignment horizontal="center"/>
    </xf>
    <xf numFmtId="0" fontId="0" fillId="14" borderId="79" xfId="0" applyFont="1" applyFill="1" applyBorder="1" applyAlignment="1">
      <alignment horizontal="left"/>
    </xf>
    <xf numFmtId="0" fontId="2" fillId="14" borderId="79" xfId="0" applyFont="1" applyFill="1" applyBorder="1" applyAlignment="1">
      <alignment horizontal="center"/>
    </xf>
    <xf numFmtId="0" fontId="0" fillId="14" borderId="60" xfId="0" applyFont="1" applyFill="1" applyBorder="1" applyAlignment="1">
      <alignment horizontal="left"/>
    </xf>
    <xf numFmtId="0" fontId="0" fillId="17" borderId="80" xfId="0" applyFill="1" applyBorder="1" applyAlignment="1">
      <alignment horizontal="left"/>
    </xf>
    <xf numFmtId="0" fontId="0" fillId="17" borderId="80" xfId="0" applyFill="1" applyBorder="1" applyAlignment="1">
      <alignment horizontal="center"/>
    </xf>
    <xf numFmtId="0" fontId="0" fillId="18" borderId="81" xfId="0" applyFill="1" applyBorder="1" applyAlignment="1">
      <alignment horizontal="center"/>
    </xf>
    <xf numFmtId="0" fontId="0" fillId="14" borderId="82" xfId="0" applyFill="1" applyBorder="1"/>
    <xf numFmtId="0" fontId="0" fillId="14" borderId="70" xfId="0" applyFill="1" applyBorder="1" applyAlignment="1">
      <alignment horizontal="left"/>
    </xf>
    <xf numFmtId="0" fontId="0" fillId="14" borderId="70" xfId="0" applyFill="1" applyBorder="1" applyAlignment="1">
      <alignment horizontal="center"/>
    </xf>
    <xf numFmtId="0" fontId="0" fillId="16" borderId="83" xfId="0" applyFill="1" applyBorder="1" applyAlignment="1">
      <alignment horizontal="center"/>
    </xf>
    <xf numFmtId="0" fontId="2" fillId="14" borderId="77" xfId="0" applyFont="1" applyFill="1" applyBorder="1" applyAlignment="1">
      <alignment horizontal="center"/>
    </xf>
    <xf numFmtId="0" fontId="0" fillId="14" borderId="84" xfId="0" applyFill="1" applyBorder="1"/>
    <xf numFmtId="0" fontId="2" fillId="14" borderId="85" xfId="0" applyFont="1" applyFill="1" applyBorder="1" applyAlignment="1">
      <alignment horizontal="center"/>
    </xf>
    <xf numFmtId="0" fontId="0" fillId="14" borderId="68" xfId="0" applyFill="1" applyBorder="1" applyAlignment="1">
      <alignment horizontal="left"/>
    </xf>
    <xf numFmtId="0" fontId="0" fillId="14" borderId="68" xfId="0" applyFill="1" applyBorder="1" applyAlignment="1">
      <alignment horizontal="center"/>
    </xf>
    <xf numFmtId="0" fontId="0" fillId="14" borderId="86" xfId="0" applyFill="1" applyBorder="1"/>
    <xf numFmtId="0" fontId="0" fillId="14" borderId="87" xfId="0" applyFill="1" applyBorder="1"/>
    <xf numFmtId="0" fontId="0" fillId="14" borderId="88" xfId="0" applyFill="1" applyBorder="1" applyAlignment="1">
      <alignment horizontal="left"/>
    </xf>
    <xf numFmtId="0" fontId="0" fillId="14" borderId="88" xfId="0" applyFill="1" applyBorder="1" applyAlignment="1">
      <alignment horizontal="center"/>
    </xf>
    <xf numFmtId="0" fontId="0" fillId="16" borderId="89" xfId="0" applyFill="1" applyBorder="1" applyAlignment="1">
      <alignment horizontal="center"/>
    </xf>
    <xf numFmtId="0" fontId="2" fillId="14" borderId="90" xfId="0" applyFont="1" applyFill="1" applyBorder="1" applyAlignment="1">
      <alignment horizontal="center"/>
    </xf>
    <xf numFmtId="0" fontId="0" fillId="14" borderId="63" xfId="0" applyFill="1" applyBorder="1" applyAlignment="1">
      <alignment horizontal="left"/>
    </xf>
    <xf numFmtId="0" fontId="0" fillId="14" borderId="63" xfId="0" applyFill="1" applyBorder="1" applyAlignment="1">
      <alignment horizontal="center"/>
    </xf>
    <xf numFmtId="0" fontId="0" fillId="14" borderId="91" xfId="0" applyFill="1" applyBorder="1"/>
    <xf numFmtId="0" fontId="0" fillId="14" borderId="92" xfId="0" applyFont="1" applyFill="1" applyBorder="1" applyAlignment="1">
      <alignment horizontal="left"/>
    </xf>
    <xf numFmtId="0" fontId="0" fillId="17" borderId="93" xfId="0" applyFill="1" applyBorder="1" applyAlignment="1">
      <alignment horizontal="left"/>
    </xf>
    <xf numFmtId="0" fontId="0" fillId="17" borderId="93" xfId="0" applyFill="1" applyBorder="1" applyAlignment="1">
      <alignment horizontal="center"/>
    </xf>
    <xf numFmtId="0" fontId="0" fillId="18" borderId="94" xfId="0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2" fillId="14" borderId="87" xfId="0" applyFont="1" applyFill="1" applyBorder="1" applyAlignment="1">
      <alignment horizontal="center"/>
    </xf>
    <xf numFmtId="0" fontId="0" fillId="14" borderId="95" xfId="0" applyFill="1" applyBorder="1"/>
    <xf numFmtId="0" fontId="2" fillId="12" borderId="92" xfId="0" applyFont="1" applyFill="1" applyBorder="1" applyAlignment="1">
      <alignment horizontal="left"/>
    </xf>
    <xf numFmtId="0" fontId="0" fillId="13" borderId="93" xfId="0" applyFill="1" applyBorder="1"/>
    <xf numFmtId="0" fontId="0" fillId="13" borderId="96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17" fillId="0" borderId="0" xfId="0" applyFont="1" applyBorder="1" applyAlignment="1">
      <alignment horizontal="center"/>
    </xf>
    <xf numFmtId="0" fontId="18" fillId="15" borderId="0" xfId="0" applyFont="1" applyFill="1" applyAlignment="1">
      <alignment horizontal="left"/>
    </xf>
    <xf numFmtId="0" fontId="18" fillId="15" borderId="0" xfId="0" applyFont="1" applyFill="1"/>
    <xf numFmtId="0" fontId="18" fillId="15" borderId="0" xfId="0" applyFont="1" applyFill="1" applyAlignment="1">
      <alignment horizontal="center"/>
    </xf>
    <xf numFmtId="0" fontId="1" fillId="12" borderId="74" xfId="0" applyFont="1" applyFill="1" applyBorder="1" applyAlignment="1">
      <alignment horizontal="left"/>
    </xf>
    <xf numFmtId="0" fontId="1" fillId="12" borderId="75" xfId="0" applyFont="1" applyFill="1" applyBorder="1" applyAlignment="1">
      <alignment horizontal="left"/>
    </xf>
    <xf numFmtId="0" fontId="1" fillId="12" borderId="97" xfId="0" applyFont="1" applyFill="1" applyBorder="1" applyAlignment="1">
      <alignment horizontal="left"/>
    </xf>
    <xf numFmtId="0" fontId="0" fillId="0" borderId="68" xfId="0" applyFont="1" applyBorder="1" applyAlignment="1">
      <alignment horizontal="center"/>
    </xf>
    <xf numFmtId="0" fontId="2" fillId="12" borderId="98" xfId="0" applyFont="1" applyFill="1" applyBorder="1" applyAlignment="1">
      <alignment horizontal="center"/>
    </xf>
    <xf numFmtId="0" fontId="2" fillId="12" borderId="99" xfId="0" applyFont="1" applyFill="1" applyBorder="1" applyAlignment="1">
      <alignment horizontal="center"/>
    </xf>
    <xf numFmtId="0" fontId="2" fillId="12" borderId="99" xfId="0" applyFont="1" applyFill="1" applyBorder="1" applyAlignment="1">
      <alignment horizontal="left"/>
    </xf>
    <xf numFmtId="0" fontId="2" fillId="12" borderId="100" xfId="0" applyFont="1" applyFill="1" applyBorder="1" applyAlignment="1">
      <alignment horizontal="center"/>
    </xf>
    <xf numFmtId="0" fontId="0" fillId="14" borderId="74" xfId="0" applyFont="1" applyFill="1" applyBorder="1" applyAlignment="1">
      <alignment horizontal="left"/>
    </xf>
    <xf numFmtId="0" fontId="0" fillId="16" borderId="101" xfId="0" applyFill="1" applyBorder="1" applyAlignment="1">
      <alignment horizontal="center"/>
    </xf>
    <xf numFmtId="0" fontId="0" fillId="14" borderId="77" xfId="0" applyFont="1" applyFill="1" applyBorder="1" applyAlignment="1">
      <alignment horizontal="left"/>
    </xf>
    <xf numFmtId="0" fontId="0" fillId="14" borderId="8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17" borderId="0" xfId="0" applyFill="1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8" borderId="71" xfId="0" applyFill="1" applyBorder="1" applyAlignment="1">
      <alignment horizontal="center"/>
    </xf>
    <xf numFmtId="0" fontId="0" fillId="14" borderId="79" xfId="0" applyFill="1" applyBorder="1" applyAlignment="1">
      <alignment horizontal="left"/>
    </xf>
    <xf numFmtId="0" fontId="0" fillId="14" borderId="92" xfId="0" applyFill="1" applyBorder="1" applyAlignment="1">
      <alignment horizontal="left"/>
    </xf>
    <xf numFmtId="0" fontId="19" fillId="0" borderId="0" xfId="1" applyFont="1" applyBorder="1"/>
    <xf numFmtId="14" fontId="20" fillId="0" borderId="0" xfId="1" applyNumberFormat="1" applyFont="1" applyBorder="1"/>
    <xf numFmtId="0" fontId="12" fillId="0" borderId="0" xfId="1"/>
    <xf numFmtId="0" fontId="20" fillId="0" borderId="0" xfId="1" applyFont="1" applyBorder="1"/>
    <xf numFmtId="0" fontId="12" fillId="14" borderId="0" xfId="1" applyFill="1" applyBorder="1"/>
    <xf numFmtId="3" fontId="12" fillId="14" borderId="0" xfId="1" applyNumberFormat="1" applyFill="1" applyBorder="1"/>
    <xf numFmtId="0" fontId="11" fillId="14" borderId="0" xfId="1" applyFont="1" applyFill="1"/>
    <xf numFmtId="0" fontId="12" fillId="14" borderId="0" xfId="1" applyFill="1"/>
    <xf numFmtId="0" fontId="21" fillId="14" borderId="0" xfId="1" applyFont="1" applyFill="1" applyBorder="1"/>
    <xf numFmtId="0" fontId="12" fillId="0" borderId="0" xfId="1" applyFill="1"/>
    <xf numFmtId="0" fontId="11" fillId="7" borderId="87" xfId="1" applyFont="1" applyFill="1" applyBorder="1"/>
    <xf numFmtId="0" fontId="11" fillId="7" borderId="88" xfId="1" applyFont="1" applyFill="1" applyBorder="1"/>
    <xf numFmtId="0" fontId="11" fillId="7" borderId="95" xfId="1" applyFont="1" applyFill="1" applyBorder="1"/>
    <xf numFmtId="0" fontId="4" fillId="19" borderId="89" xfId="1" applyFont="1" applyFill="1" applyBorder="1" applyAlignment="1">
      <alignment horizontal="center"/>
    </xf>
    <xf numFmtId="0" fontId="4" fillId="20" borderId="89" xfId="1" applyFont="1" applyFill="1" applyBorder="1" applyAlignment="1">
      <alignment horizontal="center" wrapText="1"/>
    </xf>
    <xf numFmtId="0" fontId="4" fillId="21" borderId="89" xfId="1" applyFont="1" applyFill="1" applyBorder="1" applyAlignment="1">
      <alignment horizontal="center"/>
    </xf>
    <xf numFmtId="0" fontId="4" fillId="0" borderId="102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ill="1" applyBorder="1"/>
    <xf numFmtId="0" fontId="11" fillId="14" borderId="0" xfId="1" applyFont="1" applyFill="1" applyBorder="1" applyAlignment="1">
      <alignment horizontal="center"/>
    </xf>
    <xf numFmtId="0" fontId="12" fillId="0" borderId="102" xfId="1" applyNumberFormat="1" applyFont="1" applyFill="1" applyBorder="1" applyAlignment="1" applyProtection="1">
      <alignment horizontal="center"/>
      <protection locked="0"/>
    </xf>
    <xf numFmtId="3" fontId="12" fillId="0" borderId="102" xfId="1" applyNumberFormat="1" applyFont="1" applyFill="1" applyBorder="1" applyProtection="1">
      <protection locked="0"/>
    </xf>
    <xf numFmtId="0" fontId="12" fillId="0" borderId="0" xfId="1" applyFill="1" applyProtection="1">
      <protection locked="0"/>
    </xf>
    <xf numFmtId="0" fontId="12" fillId="0" borderId="98" xfId="1" applyFont="1" applyFill="1" applyBorder="1" applyAlignment="1" applyProtection="1">
      <alignment horizontal="center"/>
      <protection locked="0"/>
    </xf>
    <xf numFmtId="0" fontId="12" fillId="0" borderId="99" xfId="1" applyFont="1" applyFill="1" applyBorder="1" applyAlignment="1" applyProtection="1">
      <alignment horizontal="center"/>
      <protection locked="0"/>
    </xf>
    <xf numFmtId="0" fontId="12" fillId="0" borderId="100" xfId="1" applyFont="1" applyFill="1" applyBorder="1" applyAlignment="1" applyProtection="1">
      <alignment horizontal="center"/>
      <protection locked="0"/>
    </xf>
    <xf numFmtId="0" fontId="12" fillId="14" borderId="0" xfId="1" applyFill="1" applyProtection="1">
      <protection locked="0"/>
    </xf>
    <xf numFmtId="0" fontId="12" fillId="0" borderId="102" xfId="1" applyFont="1" applyFill="1" applyBorder="1" applyAlignment="1" applyProtection="1">
      <alignment horizontal="center"/>
      <protection locked="0"/>
    </xf>
    <xf numFmtId="0" fontId="4" fillId="0" borderId="102" xfId="1" applyFont="1" applyFill="1" applyBorder="1" applyAlignment="1" applyProtection="1">
      <alignment horizontal="center"/>
      <protection locked="0"/>
    </xf>
    <xf numFmtId="0" fontId="12" fillId="0" borderId="102" xfId="1" applyBorder="1"/>
    <xf numFmtId="0" fontId="12" fillId="0" borderId="102" xfId="1" applyFill="1" applyBorder="1" applyAlignment="1" applyProtection="1">
      <alignment horizontal="center"/>
      <protection locked="0"/>
    </xf>
    <xf numFmtId="0" fontId="12" fillId="0" borderId="87" xfId="1" applyFont="1" applyFill="1" applyBorder="1" applyAlignment="1" applyProtection="1">
      <alignment horizontal="center"/>
      <protection locked="0"/>
    </xf>
    <xf numFmtId="0" fontId="12" fillId="0" borderId="88" xfId="1" applyFont="1" applyFill="1" applyBorder="1" applyAlignment="1" applyProtection="1">
      <alignment horizontal="center"/>
      <protection locked="0"/>
    </xf>
    <xf numFmtId="0" fontId="12" fillId="0" borderId="95" xfId="1" applyFont="1" applyFill="1" applyBorder="1" applyAlignment="1" applyProtection="1">
      <alignment horizontal="center"/>
      <protection locked="0"/>
    </xf>
    <xf numFmtId="0" fontId="12" fillId="0" borderId="89" xfId="1" applyFont="1" applyFill="1" applyBorder="1" applyAlignment="1" applyProtection="1">
      <alignment horizontal="center"/>
      <protection locked="0"/>
    </xf>
    <xf numFmtId="0" fontId="12" fillId="0" borderId="102" xfId="1" applyBorder="1" applyAlignment="1"/>
    <xf numFmtId="0" fontId="12" fillId="0" borderId="0" xfId="1" applyFont="1" applyFill="1" applyAlignment="1" applyProtection="1">
      <alignment horizontal="right"/>
      <protection locked="0"/>
    </xf>
    <xf numFmtId="0" fontId="11" fillId="14" borderId="0" xfId="1" applyFont="1" applyFill="1" applyBorder="1"/>
    <xf numFmtId="0" fontId="12" fillId="14" borderId="0" xfId="1" applyFont="1" applyFill="1" applyBorder="1"/>
    <xf numFmtId="0" fontId="12" fillId="0" borderId="102" xfId="1" applyNumberFormat="1" applyFill="1" applyBorder="1" applyAlignment="1" applyProtection="1">
      <alignment horizontal="center"/>
      <protection locked="0"/>
    </xf>
    <xf numFmtId="3" fontId="12" fillId="0" borderId="102" xfId="1" applyNumberFormat="1" applyBorder="1"/>
    <xf numFmtId="0" fontId="6" fillId="7" borderId="74" xfId="1" applyFont="1" applyFill="1" applyBorder="1" applyProtection="1">
      <protection locked="0"/>
    </xf>
    <xf numFmtId="0" fontId="22" fillId="7" borderId="75" xfId="1" applyFont="1" applyFill="1" applyBorder="1" applyProtection="1">
      <protection locked="0"/>
    </xf>
    <xf numFmtId="0" fontId="22" fillId="7" borderId="97" xfId="1" applyFont="1" applyFill="1" applyBorder="1" applyProtection="1">
      <protection locked="0"/>
    </xf>
    <xf numFmtId="0" fontId="6" fillId="7" borderId="75" xfId="1" applyFont="1" applyFill="1" applyBorder="1" applyProtection="1">
      <protection locked="0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wrapText="1"/>
    </xf>
    <xf numFmtId="0" fontId="4" fillId="11" borderId="27" xfId="0" applyFont="1" applyFill="1" applyBorder="1" applyAlignment="1">
      <alignment horizont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wrapText="1"/>
    </xf>
    <xf numFmtId="0" fontId="4" fillId="11" borderId="18" xfId="0" applyFont="1" applyFill="1" applyBorder="1" applyAlignment="1">
      <alignment horizontal="center" wrapText="1"/>
    </xf>
    <xf numFmtId="0" fontId="4" fillId="11" borderId="23" xfId="0" applyFont="1" applyFill="1" applyBorder="1" applyAlignment="1">
      <alignment horizontal="center" wrapText="1"/>
    </xf>
    <xf numFmtId="0" fontId="4" fillId="11" borderId="28" xfId="0" applyFont="1" applyFill="1" applyBorder="1" applyAlignment="1">
      <alignment horizontal="center" wrapText="1"/>
    </xf>
    <xf numFmtId="0" fontId="4" fillId="8" borderId="20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 wrapText="1"/>
    </xf>
    <xf numFmtId="14" fontId="14" fillId="12" borderId="5" xfId="0" applyNumberFormat="1" applyFont="1" applyFill="1" applyBorder="1" applyAlignment="1">
      <alignment horizontal="center"/>
    </xf>
    <xf numFmtId="0" fontId="14" fillId="12" borderId="5" xfId="0" applyFont="1" applyFill="1" applyBorder="1" applyAlignment="1">
      <alignment horizontal="center"/>
    </xf>
    <xf numFmtId="14" fontId="0" fillId="12" borderId="93" xfId="0" applyNumberFormat="1" applyFill="1" applyBorder="1" applyAlignment="1">
      <alignment horizontal="center"/>
    </xf>
    <xf numFmtId="0" fontId="0" fillId="12" borderId="93" xfId="0" applyFill="1" applyBorder="1" applyAlignment="1">
      <alignment horizontal="center"/>
    </xf>
    <xf numFmtId="3" fontId="13" fillId="7" borderId="76" xfId="1" applyNumberFormat="1" applyFont="1" applyFill="1" applyBorder="1" applyAlignment="1">
      <alignment horizontal="center" vertical="center" wrapText="1"/>
    </xf>
    <xf numFmtId="3" fontId="13" fillId="7" borderId="89" xfId="1" applyNumberFormat="1" applyFont="1" applyFill="1" applyBorder="1" applyAlignment="1">
      <alignment horizontal="center" vertical="center" wrapText="1"/>
    </xf>
    <xf numFmtId="0" fontId="13" fillId="0" borderId="56" xfId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0" fillId="15" borderId="0" xfId="0" applyFill="1" applyAlignment="1">
      <alignment horizontal="right"/>
    </xf>
    <xf numFmtId="0" fontId="13" fillId="12" borderId="0" xfId="0" applyFont="1" applyFill="1" applyBorder="1" applyAlignment="1">
      <alignment horizontal="left"/>
    </xf>
    <xf numFmtId="0" fontId="6" fillId="0" borderId="103" xfId="0" applyFont="1" applyBorder="1" applyAlignment="1">
      <alignment horizontal="center"/>
    </xf>
    <xf numFmtId="0" fontId="13" fillId="0" borderId="104" xfId="0" applyFont="1" applyFill="1" applyBorder="1" applyAlignment="1">
      <alignment horizontal="center"/>
    </xf>
    <xf numFmtId="0" fontId="13" fillId="0" borderId="105" xfId="0" applyFont="1" applyFill="1" applyBorder="1" applyAlignment="1">
      <alignment horizontal="center"/>
    </xf>
    <xf numFmtId="0" fontId="13" fillId="0" borderId="106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24" fillId="22" borderId="108" xfId="0" applyFont="1" applyFill="1" applyBorder="1" applyAlignment="1">
      <alignment horizontal="center"/>
    </xf>
    <xf numFmtId="0" fontId="25" fillId="23" borderId="109" xfId="0" applyFont="1" applyFill="1" applyBorder="1" applyAlignment="1">
      <alignment horizontal="center"/>
    </xf>
    <xf numFmtId="0" fontId="13" fillId="24" borderId="109" xfId="0" applyFont="1" applyFill="1" applyBorder="1" applyAlignment="1">
      <alignment horizontal="center"/>
    </xf>
    <xf numFmtId="0" fontId="26" fillId="25" borderId="109" xfId="0" applyFont="1" applyFill="1" applyBorder="1" applyAlignment="1">
      <alignment horizontal="center"/>
    </xf>
    <xf numFmtId="0" fontId="27" fillId="20" borderId="109" xfId="0" applyFont="1" applyFill="1" applyBorder="1" applyAlignment="1">
      <alignment horizontal="center"/>
    </xf>
    <xf numFmtId="0" fontId="28" fillId="26" borderId="110" xfId="0" applyFont="1" applyFill="1" applyBorder="1" applyAlignment="1">
      <alignment horizontal="center"/>
    </xf>
    <xf numFmtId="0" fontId="29" fillId="27" borderId="111" xfId="0" applyFont="1" applyFill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left"/>
    </xf>
    <xf numFmtId="0" fontId="0" fillId="0" borderId="113" xfId="0" applyBorder="1" applyAlignment="1">
      <alignment horizontal="center"/>
    </xf>
    <xf numFmtId="0" fontId="30" fillId="0" borderId="0" xfId="0" applyFont="1"/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14" xfId="0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2" xfId="0" applyFont="1" applyBorder="1"/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115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7" xfId="0" applyBorder="1"/>
    <xf numFmtId="0" fontId="0" fillId="0" borderId="68" xfId="0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/>
    <xf numFmtId="0" fontId="0" fillId="0" borderId="18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30" fillId="0" borderId="0" xfId="0" applyFont="1" applyAlignment="1">
      <alignment horizontal="left"/>
    </xf>
    <xf numFmtId="0" fontId="0" fillId="0" borderId="62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28" borderId="67" xfId="0" applyFill="1" applyBorder="1" applyAlignment="1">
      <alignment horizontal="left"/>
    </xf>
    <xf numFmtId="0" fontId="0" fillId="28" borderId="68" xfId="0" applyFill="1" applyBorder="1" applyAlignment="1">
      <alignment horizontal="left"/>
    </xf>
    <xf numFmtId="0" fontId="0" fillId="28" borderId="69" xfId="0" applyFill="1" applyBorder="1" applyAlignment="1">
      <alignment horizontal="left"/>
    </xf>
    <xf numFmtId="0" fontId="31" fillId="0" borderId="62" xfId="0" applyFont="1" applyBorder="1" applyAlignment="1">
      <alignment horizontal="left"/>
    </xf>
    <xf numFmtId="0" fontId="31" fillId="0" borderId="63" xfId="0" applyFont="1" applyBorder="1" applyAlignment="1">
      <alignment horizontal="left"/>
    </xf>
    <xf numFmtId="0" fontId="31" fillId="0" borderId="64" xfId="0" applyFont="1" applyBorder="1" applyAlignment="1">
      <alignment horizontal="left"/>
    </xf>
    <xf numFmtId="0" fontId="31" fillId="28" borderId="67" xfId="0" applyFont="1" applyFill="1" applyBorder="1" applyAlignment="1">
      <alignment horizontal="left"/>
    </xf>
    <xf numFmtId="0" fontId="31" fillId="28" borderId="68" xfId="0" applyFont="1" applyFill="1" applyBorder="1" applyAlignment="1">
      <alignment horizontal="left"/>
    </xf>
    <xf numFmtId="0" fontId="31" fillId="28" borderId="6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Font="1" applyBorder="1"/>
    <xf numFmtId="0" fontId="0" fillId="0" borderId="68" xfId="0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13" fillId="29" borderId="68" xfId="0" applyFont="1" applyFill="1" applyBorder="1" applyAlignment="1">
      <alignment horizontal="left"/>
    </xf>
    <xf numFmtId="0" fontId="0" fillId="0" borderId="120" xfId="0" applyBorder="1"/>
    <xf numFmtId="0" fontId="0" fillId="0" borderId="121" xfId="0" applyBorder="1" applyAlignment="1">
      <alignment horizontal="center"/>
    </xf>
    <xf numFmtId="0" fontId="0" fillId="0" borderId="120" xfId="0" applyBorder="1" applyAlignment="1">
      <alignment horizontal="center"/>
    </xf>
    <xf numFmtId="0" fontId="4" fillId="29" borderId="62" xfId="0" applyFont="1" applyFill="1" applyBorder="1" applyAlignment="1">
      <alignment horizontal="center"/>
    </xf>
    <xf numFmtId="0" fontId="4" fillId="29" borderId="63" xfId="0" applyFont="1" applyFill="1" applyBorder="1" applyAlignment="1">
      <alignment horizontal="center"/>
    </xf>
    <xf numFmtId="0" fontId="4" fillId="29" borderId="63" xfId="0" applyFont="1" applyFill="1" applyBorder="1"/>
    <xf numFmtId="0" fontId="4" fillId="29" borderId="64" xfId="0" applyFont="1" applyFill="1" applyBorder="1" applyAlignment="1">
      <alignment horizontal="center"/>
    </xf>
    <xf numFmtId="0" fontId="4" fillId="12" borderId="65" xfId="0" applyFont="1" applyFill="1" applyBorder="1" applyAlignment="1">
      <alignment horizontal="center"/>
    </xf>
    <xf numFmtId="0" fontId="0" fillId="12" borderId="0" xfId="0" applyFont="1" applyFill="1" applyAlignment="1">
      <alignment horizontal="left"/>
    </xf>
    <xf numFmtId="0" fontId="0" fillId="12" borderId="6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62" xfId="2" applyNumberFormat="1" applyFont="1" applyFill="1" applyBorder="1" applyAlignment="1" applyProtection="1">
      <alignment horizontal="center"/>
    </xf>
    <xf numFmtId="0" fontId="0" fillId="12" borderId="63" xfId="0" applyFont="1" applyFill="1" applyBorder="1"/>
    <xf numFmtId="0" fontId="0" fillId="12" borderId="64" xfId="0" applyFont="1" applyFill="1" applyBorder="1" applyAlignment="1">
      <alignment horizontal="center"/>
    </xf>
    <xf numFmtId="0" fontId="0" fillId="12" borderId="122" xfId="0" applyFill="1" applyBorder="1"/>
    <xf numFmtId="0" fontId="4" fillId="12" borderId="65" xfId="2" applyNumberFormat="1" applyFont="1" applyFill="1" applyBorder="1" applyAlignment="1" applyProtection="1">
      <alignment horizontal="center"/>
    </xf>
    <xf numFmtId="0" fontId="0" fillId="12" borderId="123" xfId="0" applyFill="1" applyBorder="1"/>
    <xf numFmtId="0" fontId="4" fillId="12" borderId="67" xfId="2" applyNumberFormat="1" applyFont="1" applyFill="1" applyBorder="1" applyAlignment="1" applyProtection="1">
      <alignment horizontal="center"/>
    </xf>
    <xf numFmtId="0" fontId="0" fillId="12" borderId="68" xfId="0" applyFont="1" applyFill="1" applyBorder="1" applyAlignment="1">
      <alignment horizontal="left"/>
    </xf>
    <xf numFmtId="0" fontId="0" fillId="12" borderId="69" xfId="0" applyFont="1" applyFill="1" applyBorder="1" applyAlignment="1">
      <alignment horizontal="center"/>
    </xf>
    <xf numFmtId="0" fontId="0" fillId="12" borderId="124" xfId="0" applyFill="1" applyBorder="1"/>
    <xf numFmtId="0" fontId="23" fillId="0" borderId="0" xfId="0" applyFont="1"/>
    <xf numFmtId="0" fontId="13" fillId="12" borderId="0" xfId="0" applyFont="1" applyFill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24" fillId="22" borderId="126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62" xfId="0" applyBorder="1" applyAlignment="1">
      <alignment horizontal="center"/>
    </xf>
    <xf numFmtId="0" fontId="0" fillId="28" borderId="67" xfId="0" applyFill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28" borderId="67" xfId="0" applyFont="1" applyFill="1" applyBorder="1" applyAlignment="1">
      <alignment horizontal="center"/>
    </xf>
    <xf numFmtId="0" fontId="30" fillId="0" borderId="0" xfId="0" applyFont="1" applyBorder="1" applyAlignment="1"/>
    <xf numFmtId="0" fontId="4" fillId="29" borderId="68" xfId="0" applyFont="1" applyFill="1" applyBorder="1" applyAlignment="1">
      <alignment horizontal="left"/>
    </xf>
    <xf numFmtId="0" fontId="4" fillId="29" borderId="68" xfId="0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0" fillId="0" borderId="127" xfId="0" applyBorder="1"/>
    <xf numFmtId="0" fontId="0" fillId="0" borderId="127" xfId="0" applyBorder="1" applyAlignment="1">
      <alignment horizontal="right"/>
    </xf>
    <xf numFmtId="0" fontId="0" fillId="12" borderId="63" xfId="0" applyFont="1" applyFill="1" applyBorder="1" applyAlignment="1">
      <alignment horizontal="center"/>
    </xf>
    <xf numFmtId="0" fontId="0" fillId="12" borderId="68" xfId="0" applyFont="1" applyFill="1" applyBorder="1" applyAlignment="1">
      <alignment horizontal="center"/>
    </xf>
    <xf numFmtId="0" fontId="4" fillId="12" borderId="0" xfId="0" applyFont="1" applyFill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14" fontId="6" fillId="12" borderId="0" xfId="0" applyNumberFormat="1" applyFont="1" applyFill="1" applyBorder="1" applyAlignment="1">
      <alignment horizontal="center" vertical="center"/>
    </xf>
    <xf numFmtId="0" fontId="4" fillId="12" borderId="128" xfId="0" applyFont="1" applyFill="1" applyBorder="1"/>
    <xf numFmtId="0" fontId="4" fillId="12" borderId="129" xfId="0" applyFont="1" applyFill="1" applyBorder="1" applyAlignment="1">
      <alignment horizontal="center"/>
    </xf>
    <xf numFmtId="0" fontId="4" fillId="12" borderId="130" xfId="0" applyFont="1" applyFill="1" applyBorder="1" applyAlignment="1">
      <alignment horizontal="center"/>
    </xf>
    <xf numFmtId="0" fontId="4" fillId="12" borderId="128" xfId="0" applyFont="1" applyFill="1" applyBorder="1" applyAlignment="1">
      <alignment horizontal="center"/>
    </xf>
    <xf numFmtId="0" fontId="4" fillId="12" borderId="131" xfId="0" applyFont="1" applyFill="1" applyBorder="1" applyAlignment="1">
      <alignment horizontal="center"/>
    </xf>
    <xf numFmtId="0" fontId="0" fillId="14" borderId="0" xfId="0" applyFill="1"/>
    <xf numFmtId="0" fontId="0" fillId="0" borderId="65" xfId="0" applyFont="1" applyFill="1" applyBorder="1"/>
    <xf numFmtId="0" fontId="0" fillId="0" borderId="65" xfId="0" applyFill="1" applyBorder="1"/>
    <xf numFmtId="0" fontId="0" fillId="0" borderId="65" xfId="0" applyFont="1" applyFill="1" applyBorder="1" applyAlignment="1">
      <alignment horizontal="center"/>
    </xf>
    <xf numFmtId="0" fontId="0" fillId="0" borderId="66" xfId="0" applyNumberFormat="1" applyFill="1" applyBorder="1"/>
    <xf numFmtId="0" fontId="0" fillId="0" borderId="0" xfId="0" applyNumberFormat="1" applyFill="1"/>
    <xf numFmtId="0" fontId="0" fillId="0" borderId="62" xfId="0" applyFill="1" applyBorder="1"/>
    <xf numFmtId="0" fontId="0" fillId="0" borderId="66" xfId="0" applyFill="1" applyBorder="1"/>
    <xf numFmtId="0" fontId="0" fillId="0" borderId="0" xfId="0" applyFont="1" applyFill="1" applyAlignment="1">
      <alignment horizontal="center"/>
    </xf>
    <xf numFmtId="0" fontId="0" fillId="30" borderId="0" xfId="0" applyFill="1"/>
    <xf numFmtId="0" fontId="0" fillId="19" borderId="0" xfId="0" applyFill="1"/>
    <xf numFmtId="0" fontId="0" fillId="0" borderId="65" xfId="0" applyFont="1" applyBorder="1"/>
    <xf numFmtId="0" fontId="0" fillId="0" borderId="65" xfId="0" applyBorder="1"/>
    <xf numFmtId="0" fontId="0" fillId="0" borderId="65" xfId="0" applyFont="1" applyBorder="1" applyAlignment="1">
      <alignment horizontal="center"/>
    </xf>
    <xf numFmtId="0" fontId="0" fillId="0" borderId="66" xfId="0" applyNumberFormat="1" applyBorder="1"/>
    <xf numFmtId="0" fontId="0" fillId="0" borderId="0" xfId="0" applyNumberFormat="1"/>
    <xf numFmtId="0" fontId="0" fillId="0" borderId="69" xfId="0" applyBorder="1"/>
    <xf numFmtId="0" fontId="0" fillId="0" borderId="69" xfId="0" applyFill="1" applyBorder="1"/>
    <xf numFmtId="0" fontId="0" fillId="0" borderId="65" xfId="0" applyFill="1" applyBorder="1" applyAlignment="1">
      <alignment horizontal="center"/>
    </xf>
  </cellXfs>
  <cellStyles count="3">
    <cellStyle name="Normal" xfId="0" builtinId="0"/>
    <cellStyle name="Normal 2" xfId="1"/>
    <cellStyle name="Yel_invis" xfId="2"/>
  </cellStyles>
  <dxfs count="132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21169</xdr:rowOff>
    </xdr:from>
    <xdr:to>
      <xdr:col>3</xdr:col>
      <xdr:colOff>254001</xdr:colOff>
      <xdr:row>4</xdr:row>
      <xdr:rowOff>28576</xdr:rowOff>
    </xdr:to>
    <xdr:pic>
      <xdr:nvPicPr>
        <xdr:cNvPr id="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21169"/>
          <a:ext cx="3221567" cy="77893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279399</xdr:colOff>
      <xdr:row>0</xdr:row>
      <xdr:rowOff>80433</xdr:rowOff>
    </xdr:from>
    <xdr:to>
      <xdr:col>6</xdr:col>
      <xdr:colOff>867833</xdr:colOff>
      <xdr:row>4</xdr:row>
      <xdr:rowOff>16933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9299" y="80433"/>
          <a:ext cx="2217209" cy="584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66675</xdr:rowOff>
    </xdr:from>
    <xdr:to>
      <xdr:col>3</xdr:col>
      <xdr:colOff>254001</xdr:colOff>
      <xdr:row>4</xdr:row>
      <xdr:rowOff>28576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66675"/>
          <a:ext cx="3221567" cy="7334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279399</xdr:colOff>
      <xdr:row>0</xdr:row>
      <xdr:rowOff>80433</xdr:rowOff>
    </xdr:from>
    <xdr:to>
      <xdr:col>6</xdr:col>
      <xdr:colOff>867833</xdr:colOff>
      <xdr:row>4</xdr:row>
      <xdr:rowOff>16933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9299" y="80433"/>
          <a:ext cx="2217209" cy="584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419681</xdr:colOff>
      <xdr:row>4</xdr:row>
      <xdr:rowOff>161924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648656" cy="96202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419682</xdr:colOff>
      <xdr:row>5</xdr:row>
      <xdr:rowOff>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0"/>
          <a:ext cx="3648656" cy="962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21168</xdr:rowOff>
    </xdr:from>
    <xdr:to>
      <xdr:col>3</xdr:col>
      <xdr:colOff>254001</xdr:colOff>
      <xdr:row>4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21168"/>
          <a:ext cx="3221567" cy="7694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279399</xdr:colOff>
      <xdr:row>0</xdr:row>
      <xdr:rowOff>80433</xdr:rowOff>
    </xdr:from>
    <xdr:to>
      <xdr:col>6</xdr:col>
      <xdr:colOff>867833</xdr:colOff>
      <xdr:row>4</xdr:row>
      <xdr:rowOff>16933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9299" y="80433"/>
          <a:ext cx="2217209" cy="584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21168</xdr:rowOff>
    </xdr:from>
    <xdr:to>
      <xdr:col>3</xdr:col>
      <xdr:colOff>254001</xdr:colOff>
      <xdr:row>4</xdr:row>
      <xdr:rowOff>97368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21168"/>
          <a:ext cx="3221567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279399</xdr:colOff>
      <xdr:row>0</xdr:row>
      <xdr:rowOff>80433</xdr:rowOff>
    </xdr:from>
    <xdr:to>
      <xdr:col>6</xdr:col>
      <xdr:colOff>867833</xdr:colOff>
      <xdr:row>4</xdr:row>
      <xdr:rowOff>16933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9299" y="80433"/>
          <a:ext cx="2217209" cy="584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opLeftCell="B1" workbookViewId="0">
      <selection activeCell="B15" sqref="B15"/>
    </sheetView>
  </sheetViews>
  <sheetFormatPr defaultRowHeight="15"/>
  <cols>
    <col min="1" max="1" width="5.42578125" hidden="1" customWidth="1"/>
    <col min="2" max="2" width="13.7109375" customWidth="1"/>
    <col min="3" max="3" width="20.28515625" customWidth="1"/>
    <col min="4" max="4" width="12.140625" customWidth="1"/>
    <col min="5" max="5" width="6" customWidth="1"/>
    <col min="6" max="17" width="5.7109375" customWidth="1"/>
    <col min="18" max="18" width="6.140625" customWidth="1"/>
    <col min="19" max="23" width="6.7109375" customWidth="1"/>
  </cols>
  <sheetData>
    <row r="1" spans="1:24" ht="12.75" customHeight="1">
      <c r="B1" s="280">
        <v>41461</v>
      </c>
      <c r="C1" s="282" t="s">
        <v>0</v>
      </c>
      <c r="D1" s="282"/>
      <c r="E1" s="282"/>
      <c r="F1" s="283"/>
      <c r="G1" s="1"/>
    </row>
    <row r="2" spans="1:24" ht="12.75" customHeight="1">
      <c r="B2" s="281"/>
      <c r="C2" s="284"/>
      <c r="D2" s="284"/>
      <c r="E2" s="284"/>
      <c r="F2" s="285"/>
      <c r="G2" s="1"/>
    </row>
    <row r="3" spans="1:24" ht="15.75" thickBot="1">
      <c r="B3" s="286" t="s">
        <v>1</v>
      </c>
      <c r="C3" s="287"/>
      <c r="D3" s="287"/>
      <c r="E3" s="2" t="s">
        <v>2</v>
      </c>
      <c r="F3" s="3" t="s">
        <v>3</v>
      </c>
      <c r="G3" s="4"/>
    </row>
    <row r="4" spans="1:24" ht="15.75" thickBot="1">
      <c r="B4" s="288" t="s">
        <v>46</v>
      </c>
      <c r="C4" s="289"/>
      <c r="D4" s="289"/>
      <c r="E4" s="5" t="s">
        <v>5</v>
      </c>
      <c r="F4" s="6">
        <v>100</v>
      </c>
    </row>
    <row r="5" spans="1:24" ht="13.5" customHeight="1">
      <c r="B5" s="7"/>
      <c r="S5" s="261" t="s">
        <v>6</v>
      </c>
      <c r="T5" s="262"/>
      <c r="U5" s="262"/>
      <c r="V5" s="262"/>
      <c r="W5" s="263"/>
    </row>
    <row r="6" spans="1:24" ht="13.5" customHeight="1" thickBot="1"/>
    <row r="7" spans="1:24" s="7" customFormat="1" ht="13.5" customHeight="1" thickBot="1">
      <c r="A7" s="264">
        <v>1</v>
      </c>
      <c r="B7" s="264" t="s">
        <v>7</v>
      </c>
      <c r="C7" s="266" t="s">
        <v>8</v>
      </c>
      <c r="D7" s="267" t="s">
        <v>9</v>
      </c>
      <c r="E7" s="268" t="s">
        <v>10</v>
      </c>
      <c r="F7" s="277" t="s">
        <v>11</v>
      </c>
      <c r="G7" s="277"/>
      <c r="H7" s="277"/>
      <c r="I7" s="277"/>
      <c r="J7" s="278" t="s">
        <v>12</v>
      </c>
      <c r="K7" s="278"/>
      <c r="L7" s="278"/>
      <c r="M7" s="278"/>
      <c r="N7" s="279" t="s">
        <v>13</v>
      </c>
      <c r="O7" s="279"/>
      <c r="P7" s="279"/>
      <c r="Q7" s="279"/>
      <c r="R7" s="9"/>
      <c r="S7" s="273" t="s">
        <v>17</v>
      </c>
      <c r="T7" s="274" t="s">
        <v>18</v>
      </c>
      <c r="U7" s="275" t="s">
        <v>15</v>
      </c>
      <c r="V7" s="269" t="s">
        <v>14</v>
      </c>
      <c r="W7" s="271" t="s">
        <v>16</v>
      </c>
      <c r="X7" s="10"/>
    </row>
    <row r="8" spans="1:24" s="7" customFormat="1" ht="13.5" customHeight="1" thickBot="1">
      <c r="A8" s="265"/>
      <c r="B8" s="265"/>
      <c r="C8" s="266"/>
      <c r="D8" s="267"/>
      <c r="E8" s="268"/>
      <c r="F8" s="11" t="s">
        <v>19</v>
      </c>
      <c r="G8" s="12" t="s">
        <v>20</v>
      </c>
      <c r="H8" s="13" t="s">
        <v>21</v>
      </c>
      <c r="I8" s="14" t="s">
        <v>16</v>
      </c>
      <c r="J8" s="11" t="s">
        <v>19</v>
      </c>
      <c r="K8" s="12" t="s">
        <v>20</v>
      </c>
      <c r="L8" s="13" t="s">
        <v>21</v>
      </c>
      <c r="M8" s="14" t="s">
        <v>16</v>
      </c>
      <c r="N8" s="11" t="s">
        <v>19</v>
      </c>
      <c r="O8" s="12" t="s">
        <v>20</v>
      </c>
      <c r="P8" s="13" t="s">
        <v>21</v>
      </c>
      <c r="Q8" s="14" t="s">
        <v>16</v>
      </c>
      <c r="R8" s="15"/>
      <c r="S8" s="273"/>
      <c r="T8" s="274"/>
      <c r="U8" s="276"/>
      <c r="V8" s="270"/>
      <c r="W8" s="272"/>
      <c r="X8" s="10"/>
    </row>
    <row r="9" spans="1:24">
      <c r="A9" s="16">
        <v>1</v>
      </c>
      <c r="B9" s="16">
        <v>21891001087</v>
      </c>
      <c r="C9" s="17" t="s">
        <v>45</v>
      </c>
      <c r="D9" s="18" t="s">
        <v>24</v>
      </c>
      <c r="E9" s="19">
        <v>3</v>
      </c>
      <c r="F9" s="20">
        <v>45</v>
      </c>
      <c r="G9" s="21">
        <v>28</v>
      </c>
      <c r="H9" s="22">
        <v>70</v>
      </c>
      <c r="I9" s="23">
        <v>1</v>
      </c>
      <c r="J9" s="20">
        <v>45</v>
      </c>
      <c r="K9" s="21">
        <v>22</v>
      </c>
      <c r="L9" s="22">
        <v>64</v>
      </c>
      <c r="M9" s="23">
        <v>1</v>
      </c>
      <c r="N9" s="20">
        <v>42</v>
      </c>
      <c r="O9" s="21">
        <v>25</v>
      </c>
      <c r="P9" s="22">
        <v>64</v>
      </c>
      <c r="Q9" s="23">
        <v>1</v>
      </c>
      <c r="R9" s="25"/>
      <c r="S9" s="26">
        <v>3</v>
      </c>
      <c r="T9" s="27" t="s">
        <v>25</v>
      </c>
      <c r="U9" s="28" t="s">
        <v>25</v>
      </c>
      <c r="V9" s="29" t="s">
        <v>25</v>
      </c>
      <c r="W9" s="23">
        <v>1</v>
      </c>
      <c r="X9" s="30"/>
    </row>
    <row r="10" spans="1:24">
      <c r="A10" s="31">
        <v>2</v>
      </c>
      <c r="B10" s="31">
        <v>21511102204</v>
      </c>
      <c r="C10" s="32" t="s">
        <v>38</v>
      </c>
      <c r="D10" s="33" t="s">
        <v>28</v>
      </c>
      <c r="E10" s="34">
        <v>1</v>
      </c>
      <c r="F10" s="35">
        <v>42</v>
      </c>
      <c r="G10" s="36">
        <v>26</v>
      </c>
      <c r="H10" s="37">
        <v>67</v>
      </c>
      <c r="I10" s="38">
        <v>3</v>
      </c>
      <c r="J10" s="35">
        <v>39</v>
      </c>
      <c r="K10" s="36">
        <v>18</v>
      </c>
      <c r="L10" s="37">
        <v>56</v>
      </c>
      <c r="M10" s="38">
        <v>2</v>
      </c>
      <c r="N10" s="35">
        <v>42</v>
      </c>
      <c r="O10" s="36">
        <v>22</v>
      </c>
      <c r="P10" s="37">
        <v>63</v>
      </c>
      <c r="Q10" s="38">
        <v>2</v>
      </c>
      <c r="R10" s="25"/>
      <c r="S10" s="39">
        <v>7</v>
      </c>
      <c r="T10" s="40" t="s">
        <v>25</v>
      </c>
      <c r="U10" s="41" t="s">
        <v>25</v>
      </c>
      <c r="V10" s="42" t="s">
        <v>25</v>
      </c>
      <c r="W10" s="38">
        <v>2</v>
      </c>
      <c r="X10" s="30"/>
    </row>
    <row r="11" spans="1:24">
      <c r="A11" s="31">
        <v>3</v>
      </c>
      <c r="B11" s="31">
        <v>21891001092</v>
      </c>
      <c r="C11" s="32" t="s">
        <v>44</v>
      </c>
      <c r="D11" s="33" t="s">
        <v>24</v>
      </c>
      <c r="E11" s="34">
        <v>1</v>
      </c>
      <c r="F11" s="35">
        <v>36</v>
      </c>
      <c r="G11" s="36">
        <v>23</v>
      </c>
      <c r="H11" s="37">
        <v>58</v>
      </c>
      <c r="I11" s="38">
        <v>4</v>
      </c>
      <c r="J11" s="35">
        <v>37</v>
      </c>
      <c r="K11" s="36">
        <v>19</v>
      </c>
      <c r="L11" s="37">
        <v>55</v>
      </c>
      <c r="M11" s="38">
        <v>3</v>
      </c>
      <c r="N11" s="35">
        <v>35</v>
      </c>
      <c r="O11" s="36">
        <v>19</v>
      </c>
      <c r="P11" s="37">
        <v>53</v>
      </c>
      <c r="Q11" s="38">
        <v>3</v>
      </c>
      <c r="R11" s="25"/>
      <c r="S11" s="39">
        <v>10</v>
      </c>
      <c r="T11" s="40" t="s">
        <v>25</v>
      </c>
      <c r="U11" s="41" t="s">
        <v>25</v>
      </c>
      <c r="V11" s="42" t="s">
        <v>25</v>
      </c>
      <c r="W11" s="38">
        <v>3</v>
      </c>
      <c r="X11" s="30"/>
    </row>
    <row r="12" spans="1:24">
      <c r="A12" s="31">
        <v>4</v>
      </c>
      <c r="B12" s="31">
        <v>21511101216</v>
      </c>
      <c r="C12" s="32" t="s">
        <v>37</v>
      </c>
      <c r="D12" s="33" t="s">
        <v>28</v>
      </c>
      <c r="E12" s="34">
        <v>1.5</v>
      </c>
      <c r="F12" s="35">
        <v>43</v>
      </c>
      <c r="G12" s="36">
        <v>26</v>
      </c>
      <c r="H12" s="37">
        <v>67.5</v>
      </c>
      <c r="I12" s="38">
        <v>2</v>
      </c>
      <c r="J12" s="35">
        <v>39</v>
      </c>
      <c r="K12" s="36">
        <v>17</v>
      </c>
      <c r="L12" s="37">
        <v>54.5</v>
      </c>
      <c r="M12" s="38">
        <v>4</v>
      </c>
      <c r="N12" s="35">
        <v>37</v>
      </c>
      <c r="O12" s="36">
        <v>14</v>
      </c>
      <c r="P12" s="37">
        <v>49.5</v>
      </c>
      <c r="Q12" s="38">
        <v>5</v>
      </c>
      <c r="R12" s="25"/>
      <c r="S12" s="39">
        <v>11</v>
      </c>
      <c r="T12" s="40" t="s">
        <v>25</v>
      </c>
      <c r="U12" s="41" t="s">
        <v>25</v>
      </c>
      <c r="V12" s="42" t="s">
        <v>25</v>
      </c>
      <c r="W12" s="38">
        <v>4</v>
      </c>
      <c r="X12" s="30"/>
    </row>
    <row r="13" spans="1:24">
      <c r="A13" s="31">
        <v>5</v>
      </c>
      <c r="B13" s="31">
        <v>21511101213</v>
      </c>
      <c r="C13" s="32" t="s">
        <v>39</v>
      </c>
      <c r="D13" s="33" t="s">
        <v>28</v>
      </c>
      <c r="E13" s="34">
        <v>6</v>
      </c>
      <c r="F13" s="35">
        <v>43</v>
      </c>
      <c r="G13" s="36">
        <v>21</v>
      </c>
      <c r="H13" s="37">
        <v>58</v>
      </c>
      <c r="I13" s="38">
        <v>4</v>
      </c>
      <c r="J13" s="35">
        <v>40</v>
      </c>
      <c r="K13" s="36">
        <v>17</v>
      </c>
      <c r="L13" s="37">
        <v>51</v>
      </c>
      <c r="M13" s="38">
        <v>5</v>
      </c>
      <c r="N13" s="35">
        <v>38</v>
      </c>
      <c r="O13" s="36">
        <v>18</v>
      </c>
      <c r="P13" s="37">
        <v>50</v>
      </c>
      <c r="Q13" s="38">
        <v>4</v>
      </c>
      <c r="R13" s="25"/>
      <c r="S13" s="39">
        <v>13</v>
      </c>
      <c r="T13" s="40" t="s">
        <v>25</v>
      </c>
      <c r="U13" s="41" t="s">
        <v>25</v>
      </c>
      <c r="V13" s="42" t="s">
        <v>25</v>
      </c>
      <c r="W13" s="38">
        <v>5</v>
      </c>
      <c r="X13" s="30"/>
    </row>
    <row r="14" spans="1:24">
      <c r="A14" s="31">
        <v>6</v>
      </c>
      <c r="B14" s="31" t="s">
        <v>29</v>
      </c>
      <c r="C14" s="32" t="s">
        <v>30</v>
      </c>
      <c r="D14" s="33" t="s">
        <v>31</v>
      </c>
      <c r="E14" s="34">
        <v>7</v>
      </c>
      <c r="F14" s="35">
        <v>42</v>
      </c>
      <c r="G14" s="36">
        <v>22</v>
      </c>
      <c r="H14" s="37">
        <v>57</v>
      </c>
      <c r="I14" s="38">
        <v>6</v>
      </c>
      <c r="J14" s="35">
        <v>36</v>
      </c>
      <c r="K14" s="36">
        <v>12</v>
      </c>
      <c r="L14" s="37">
        <v>41</v>
      </c>
      <c r="M14" s="38">
        <v>9</v>
      </c>
      <c r="N14" s="35">
        <v>38</v>
      </c>
      <c r="O14" s="36">
        <v>15</v>
      </c>
      <c r="P14" s="37">
        <v>46</v>
      </c>
      <c r="Q14" s="38">
        <v>6</v>
      </c>
      <c r="R14" s="25"/>
      <c r="S14" s="39">
        <v>21</v>
      </c>
      <c r="T14" s="40">
        <v>2</v>
      </c>
      <c r="U14" s="41" t="s">
        <v>25</v>
      </c>
      <c r="V14" s="42" t="s">
        <v>25</v>
      </c>
      <c r="W14" s="38">
        <v>6</v>
      </c>
      <c r="X14" s="30"/>
    </row>
    <row r="15" spans="1:24">
      <c r="A15" s="31">
        <v>7</v>
      </c>
      <c r="B15" s="31" t="s">
        <v>26</v>
      </c>
      <c r="C15" s="32" t="s">
        <v>27</v>
      </c>
      <c r="D15" s="33" t="s">
        <v>28</v>
      </c>
      <c r="E15" s="34">
        <v>2.5</v>
      </c>
      <c r="F15" s="35">
        <v>34</v>
      </c>
      <c r="G15" s="36">
        <v>18</v>
      </c>
      <c r="H15" s="37">
        <v>49.5</v>
      </c>
      <c r="I15" s="38">
        <v>7</v>
      </c>
      <c r="J15" s="35">
        <v>30</v>
      </c>
      <c r="K15" s="36">
        <v>16</v>
      </c>
      <c r="L15" s="37">
        <v>43.5</v>
      </c>
      <c r="M15" s="38">
        <v>7</v>
      </c>
      <c r="N15" s="35">
        <v>28</v>
      </c>
      <c r="O15" s="36">
        <v>18</v>
      </c>
      <c r="P15" s="37">
        <v>43.5</v>
      </c>
      <c r="Q15" s="38">
        <v>7</v>
      </c>
      <c r="R15" s="25"/>
      <c r="S15" s="39">
        <v>21</v>
      </c>
      <c r="T15" s="40">
        <v>1</v>
      </c>
      <c r="U15" s="41" t="s">
        <v>25</v>
      </c>
      <c r="V15" s="42" t="s">
        <v>25</v>
      </c>
      <c r="W15" s="38">
        <v>7</v>
      </c>
      <c r="X15" s="30"/>
    </row>
    <row r="16" spans="1:24">
      <c r="A16" s="31">
        <v>8</v>
      </c>
      <c r="B16" s="31">
        <v>21511202558</v>
      </c>
      <c r="C16" s="32" t="s">
        <v>34</v>
      </c>
      <c r="D16" s="33" t="s">
        <v>28</v>
      </c>
      <c r="E16" s="34">
        <v>6.5</v>
      </c>
      <c r="F16" s="35">
        <v>37</v>
      </c>
      <c r="G16" s="36">
        <v>15</v>
      </c>
      <c r="H16" s="37">
        <v>45.5</v>
      </c>
      <c r="I16" s="38">
        <v>9</v>
      </c>
      <c r="J16" s="35">
        <v>37</v>
      </c>
      <c r="K16" s="36">
        <v>15</v>
      </c>
      <c r="L16" s="37">
        <v>45.5</v>
      </c>
      <c r="M16" s="38">
        <v>6</v>
      </c>
      <c r="N16" s="35">
        <v>32</v>
      </c>
      <c r="O16" s="36">
        <v>13</v>
      </c>
      <c r="P16" s="37">
        <v>38.5</v>
      </c>
      <c r="Q16" s="38">
        <v>11</v>
      </c>
      <c r="R16" s="25"/>
      <c r="S16" s="39">
        <v>26</v>
      </c>
      <c r="T16" s="40" t="s">
        <v>25</v>
      </c>
      <c r="U16" s="41" t="s">
        <v>25</v>
      </c>
      <c r="V16" s="42" t="s">
        <v>25</v>
      </c>
      <c r="W16" s="38">
        <v>8</v>
      </c>
      <c r="X16" s="30"/>
    </row>
    <row r="17" spans="1:24">
      <c r="A17" s="31">
        <v>9</v>
      </c>
      <c r="B17" s="31">
        <v>21511101217</v>
      </c>
      <c r="C17" s="32" t="s">
        <v>42</v>
      </c>
      <c r="D17" s="33" t="s">
        <v>28</v>
      </c>
      <c r="E17" s="34">
        <v>2.5</v>
      </c>
      <c r="F17" s="35">
        <v>31</v>
      </c>
      <c r="G17" s="36">
        <v>18</v>
      </c>
      <c r="H17" s="37">
        <v>46.5</v>
      </c>
      <c r="I17" s="38">
        <v>8</v>
      </c>
      <c r="J17" s="35">
        <v>32</v>
      </c>
      <c r="K17" s="36">
        <v>13</v>
      </c>
      <c r="L17" s="37">
        <v>42.5</v>
      </c>
      <c r="M17" s="38">
        <v>8</v>
      </c>
      <c r="N17" s="35">
        <v>28</v>
      </c>
      <c r="O17" s="36">
        <v>13</v>
      </c>
      <c r="P17" s="37">
        <v>38.5</v>
      </c>
      <c r="Q17" s="38">
        <v>11</v>
      </c>
      <c r="R17" s="25"/>
      <c r="S17" s="39">
        <v>27</v>
      </c>
      <c r="T17" s="40" t="s">
        <v>25</v>
      </c>
      <c r="U17" s="41" t="s">
        <v>25</v>
      </c>
      <c r="V17" s="42" t="s">
        <v>25</v>
      </c>
      <c r="W17" s="38">
        <v>9</v>
      </c>
      <c r="X17" s="30"/>
    </row>
    <row r="18" spans="1:24">
      <c r="A18" s="31">
        <v>10</v>
      </c>
      <c r="B18" s="31" t="s">
        <v>22</v>
      </c>
      <c r="C18" s="32" t="s">
        <v>23</v>
      </c>
      <c r="D18" s="33" t="s">
        <v>24</v>
      </c>
      <c r="E18" s="34">
        <v>4.5</v>
      </c>
      <c r="F18" s="35">
        <v>32</v>
      </c>
      <c r="G18" s="36">
        <v>16</v>
      </c>
      <c r="H18" s="37">
        <v>43.5</v>
      </c>
      <c r="I18" s="38">
        <v>10</v>
      </c>
      <c r="J18" s="35">
        <v>29</v>
      </c>
      <c r="K18" s="36">
        <v>14</v>
      </c>
      <c r="L18" s="37">
        <v>38.5</v>
      </c>
      <c r="M18" s="38">
        <v>11</v>
      </c>
      <c r="N18" s="35">
        <v>30</v>
      </c>
      <c r="O18" s="36">
        <v>16</v>
      </c>
      <c r="P18" s="37">
        <v>41.5</v>
      </c>
      <c r="Q18" s="38">
        <v>8</v>
      </c>
      <c r="R18" s="25"/>
      <c r="S18" s="39">
        <v>29</v>
      </c>
      <c r="T18" s="40" t="s">
        <v>25</v>
      </c>
      <c r="U18" s="41" t="s">
        <v>25</v>
      </c>
      <c r="V18" s="42" t="s">
        <v>25</v>
      </c>
      <c r="W18" s="38">
        <v>10</v>
      </c>
      <c r="X18" s="30"/>
    </row>
    <row r="19" spans="1:24">
      <c r="A19" s="31">
        <v>11</v>
      </c>
      <c r="B19" s="31">
        <v>20181102252</v>
      </c>
      <c r="C19" s="32" t="s">
        <v>33</v>
      </c>
      <c r="D19" s="33" t="s">
        <v>31</v>
      </c>
      <c r="E19" s="34">
        <v>3</v>
      </c>
      <c r="F19" s="35">
        <v>29</v>
      </c>
      <c r="G19" s="36">
        <v>12</v>
      </c>
      <c r="H19" s="37">
        <v>38</v>
      </c>
      <c r="I19" s="38">
        <v>13</v>
      </c>
      <c r="J19" s="35">
        <v>28</v>
      </c>
      <c r="K19" s="36">
        <v>14</v>
      </c>
      <c r="L19" s="37">
        <v>39</v>
      </c>
      <c r="M19" s="38">
        <v>10</v>
      </c>
      <c r="N19" s="35">
        <v>29</v>
      </c>
      <c r="O19" s="36">
        <v>14</v>
      </c>
      <c r="P19" s="37">
        <v>40</v>
      </c>
      <c r="Q19" s="38">
        <v>9</v>
      </c>
      <c r="R19" s="25"/>
      <c r="S19" s="39">
        <v>32</v>
      </c>
      <c r="T19" s="40" t="s">
        <v>25</v>
      </c>
      <c r="U19" s="41" t="s">
        <v>25</v>
      </c>
      <c r="V19" s="42" t="s">
        <v>25</v>
      </c>
      <c r="W19" s="38">
        <v>11</v>
      </c>
      <c r="X19" s="30"/>
    </row>
    <row r="20" spans="1:24">
      <c r="A20" s="31">
        <v>12</v>
      </c>
      <c r="B20" s="31">
        <v>21891101618</v>
      </c>
      <c r="C20" s="32" t="s">
        <v>41</v>
      </c>
      <c r="D20" s="33" t="s">
        <v>24</v>
      </c>
      <c r="E20" s="34">
        <v>3</v>
      </c>
      <c r="F20" s="35">
        <v>32</v>
      </c>
      <c r="G20" s="36">
        <v>11</v>
      </c>
      <c r="H20" s="37">
        <v>40</v>
      </c>
      <c r="I20" s="38">
        <v>12</v>
      </c>
      <c r="J20" s="35">
        <v>33</v>
      </c>
      <c r="K20" s="36">
        <v>8</v>
      </c>
      <c r="L20" s="37">
        <v>38</v>
      </c>
      <c r="M20" s="38">
        <v>12</v>
      </c>
      <c r="N20" s="35">
        <v>26</v>
      </c>
      <c r="O20" s="36">
        <v>11</v>
      </c>
      <c r="P20" s="37">
        <v>34</v>
      </c>
      <c r="Q20" s="38">
        <v>13</v>
      </c>
      <c r="R20" s="25"/>
      <c r="S20" s="39">
        <v>37</v>
      </c>
      <c r="T20" s="40">
        <v>2</v>
      </c>
      <c r="U20" s="41" t="s">
        <v>25</v>
      </c>
      <c r="V20" s="42" t="s">
        <v>25</v>
      </c>
      <c r="W20" s="38">
        <v>12</v>
      </c>
      <c r="X20" s="30"/>
    </row>
    <row r="21" spans="1:24">
      <c r="A21" s="31">
        <v>13</v>
      </c>
      <c r="B21" s="31">
        <v>21891001086</v>
      </c>
      <c r="C21" s="32" t="s">
        <v>43</v>
      </c>
      <c r="D21" s="33" t="s">
        <v>24</v>
      </c>
      <c r="E21" s="34">
        <v>6</v>
      </c>
      <c r="F21" s="35">
        <v>29</v>
      </c>
      <c r="G21" s="36">
        <v>15</v>
      </c>
      <c r="H21" s="37">
        <v>38</v>
      </c>
      <c r="I21" s="38">
        <v>13</v>
      </c>
      <c r="J21" s="35">
        <v>28</v>
      </c>
      <c r="K21" s="36">
        <v>11</v>
      </c>
      <c r="L21" s="37">
        <v>33</v>
      </c>
      <c r="M21" s="38">
        <v>15</v>
      </c>
      <c r="N21" s="35">
        <v>32</v>
      </c>
      <c r="O21" s="36">
        <v>14</v>
      </c>
      <c r="P21" s="37">
        <v>40</v>
      </c>
      <c r="Q21" s="38">
        <v>9</v>
      </c>
      <c r="R21" s="25"/>
      <c r="S21" s="39">
        <v>37</v>
      </c>
      <c r="T21" s="40">
        <v>1</v>
      </c>
      <c r="U21" s="41" t="s">
        <v>25</v>
      </c>
      <c r="V21" s="42" t="s">
        <v>25</v>
      </c>
      <c r="W21" s="38">
        <v>13</v>
      </c>
      <c r="X21" s="30"/>
    </row>
    <row r="22" spans="1:24">
      <c r="A22" s="31">
        <v>14</v>
      </c>
      <c r="B22" s="31">
        <v>21891202805</v>
      </c>
      <c r="C22" s="32" t="s">
        <v>35</v>
      </c>
      <c r="D22" s="33" t="s">
        <v>24</v>
      </c>
      <c r="E22" s="34">
        <v>2</v>
      </c>
      <c r="F22" s="35">
        <v>30</v>
      </c>
      <c r="G22" s="36">
        <v>13</v>
      </c>
      <c r="H22" s="37">
        <v>41</v>
      </c>
      <c r="I22" s="38">
        <v>11</v>
      </c>
      <c r="J22" s="35">
        <v>25</v>
      </c>
      <c r="K22" s="36">
        <v>9</v>
      </c>
      <c r="L22" s="37">
        <v>32</v>
      </c>
      <c r="M22" s="38">
        <v>16</v>
      </c>
      <c r="N22" s="35">
        <v>25</v>
      </c>
      <c r="O22" s="36">
        <v>11</v>
      </c>
      <c r="P22" s="37">
        <v>34</v>
      </c>
      <c r="Q22" s="38">
        <v>13</v>
      </c>
      <c r="R22" s="25"/>
      <c r="S22" s="39">
        <v>40</v>
      </c>
      <c r="T22" s="40" t="s">
        <v>25</v>
      </c>
      <c r="U22" s="41" t="s">
        <v>25</v>
      </c>
      <c r="V22" s="42" t="s">
        <v>25</v>
      </c>
      <c r="W22" s="38">
        <v>14</v>
      </c>
      <c r="X22" s="10"/>
    </row>
    <row r="23" spans="1:24">
      <c r="A23" s="31">
        <v>15</v>
      </c>
      <c r="B23" s="31">
        <v>20181000860</v>
      </c>
      <c r="C23" s="32" t="s">
        <v>36</v>
      </c>
      <c r="D23" s="33" t="s">
        <v>31</v>
      </c>
      <c r="E23" s="34">
        <v>2.5</v>
      </c>
      <c r="F23" s="35">
        <v>25</v>
      </c>
      <c r="G23" s="36">
        <v>13</v>
      </c>
      <c r="H23" s="37">
        <v>35.5</v>
      </c>
      <c r="I23" s="38">
        <v>16</v>
      </c>
      <c r="J23" s="35">
        <v>27</v>
      </c>
      <c r="K23" s="36">
        <v>11</v>
      </c>
      <c r="L23" s="37">
        <v>35.5</v>
      </c>
      <c r="M23" s="38">
        <v>13</v>
      </c>
      <c r="N23" s="35">
        <v>23</v>
      </c>
      <c r="O23" s="36">
        <v>13</v>
      </c>
      <c r="P23" s="37">
        <v>33.5</v>
      </c>
      <c r="Q23" s="38">
        <v>15</v>
      </c>
      <c r="R23" s="25"/>
      <c r="S23" s="39">
        <v>44</v>
      </c>
      <c r="T23" s="40" t="s">
        <v>25</v>
      </c>
      <c r="U23" s="41" t="s">
        <v>25</v>
      </c>
      <c r="V23" s="42" t="s">
        <v>25</v>
      </c>
      <c r="W23" s="38">
        <v>15</v>
      </c>
      <c r="X23" s="30"/>
    </row>
    <row r="24" spans="1:24">
      <c r="A24" s="31">
        <v>16</v>
      </c>
      <c r="B24" s="31">
        <v>20181101846</v>
      </c>
      <c r="C24" s="32" t="s">
        <v>32</v>
      </c>
      <c r="D24" s="33" t="s">
        <v>31</v>
      </c>
      <c r="E24" s="34">
        <v>5</v>
      </c>
      <c r="F24" s="35">
        <v>28</v>
      </c>
      <c r="G24" s="36">
        <v>11</v>
      </c>
      <c r="H24" s="37">
        <v>34</v>
      </c>
      <c r="I24" s="38">
        <v>17</v>
      </c>
      <c r="J24" s="35">
        <v>27</v>
      </c>
      <c r="K24" s="36">
        <v>12</v>
      </c>
      <c r="L24" s="37">
        <v>34</v>
      </c>
      <c r="M24" s="38">
        <v>14</v>
      </c>
      <c r="N24" s="35">
        <v>24</v>
      </c>
      <c r="O24" s="36">
        <v>12</v>
      </c>
      <c r="P24" s="37">
        <v>31</v>
      </c>
      <c r="Q24" s="38">
        <v>16</v>
      </c>
      <c r="R24" s="25"/>
      <c r="S24" s="39">
        <v>47</v>
      </c>
      <c r="T24" s="40" t="s">
        <v>25</v>
      </c>
      <c r="U24" s="41" t="s">
        <v>25</v>
      </c>
      <c r="V24" s="42" t="s">
        <v>25</v>
      </c>
      <c r="W24" s="38">
        <v>16</v>
      </c>
      <c r="X24" s="30"/>
    </row>
    <row r="25" spans="1:24">
      <c r="A25" s="31">
        <v>17</v>
      </c>
      <c r="B25" s="31">
        <v>21511202555</v>
      </c>
      <c r="C25" s="32" t="s">
        <v>40</v>
      </c>
      <c r="D25" s="33" t="s">
        <v>28</v>
      </c>
      <c r="E25" s="34">
        <v>8.5</v>
      </c>
      <c r="F25" s="35">
        <v>33</v>
      </c>
      <c r="G25" s="36">
        <v>12</v>
      </c>
      <c r="H25" s="37">
        <v>36.5</v>
      </c>
      <c r="I25" s="38">
        <v>15</v>
      </c>
      <c r="J25" s="35">
        <v>30</v>
      </c>
      <c r="K25" s="36">
        <v>9</v>
      </c>
      <c r="L25" s="37">
        <v>30.5</v>
      </c>
      <c r="M25" s="38">
        <v>17</v>
      </c>
      <c r="N25" s="35">
        <v>21</v>
      </c>
      <c r="O25" s="36">
        <v>8</v>
      </c>
      <c r="P25" s="37">
        <v>20.5</v>
      </c>
      <c r="Q25" s="38">
        <v>17</v>
      </c>
      <c r="R25" s="25"/>
      <c r="S25" s="39">
        <v>49</v>
      </c>
      <c r="T25" s="40" t="s">
        <v>25</v>
      </c>
      <c r="U25" s="41" t="s">
        <v>25</v>
      </c>
      <c r="V25" s="42" t="s">
        <v>25</v>
      </c>
      <c r="W25" s="38">
        <v>17</v>
      </c>
      <c r="X25" s="30"/>
    </row>
    <row r="26" spans="1:24">
      <c r="A26" s="31" t="s">
        <v>25</v>
      </c>
      <c r="B26" s="31"/>
      <c r="C26" s="32"/>
      <c r="D26" s="33"/>
      <c r="E26" s="34"/>
      <c r="F26" s="35"/>
      <c r="G26" s="36"/>
      <c r="H26" s="37" t="s">
        <v>25</v>
      </c>
      <c r="I26" s="38" t="s">
        <v>25</v>
      </c>
      <c r="J26" s="35"/>
      <c r="K26" s="36"/>
      <c r="L26" s="37" t="s">
        <v>25</v>
      </c>
      <c r="M26" s="38" t="s">
        <v>25</v>
      </c>
      <c r="N26" s="35"/>
      <c r="O26" s="36"/>
      <c r="P26" s="37" t="s">
        <v>25</v>
      </c>
      <c r="Q26" s="38" t="s">
        <v>25</v>
      </c>
      <c r="R26" s="25"/>
      <c r="S26" s="39" t="s">
        <v>25</v>
      </c>
      <c r="T26" s="40" t="s">
        <v>25</v>
      </c>
      <c r="U26" s="41" t="s">
        <v>25</v>
      </c>
      <c r="V26" s="42" t="s">
        <v>25</v>
      </c>
      <c r="W26" s="38" t="s">
        <v>25</v>
      </c>
      <c r="X26" s="30"/>
    </row>
    <row r="27" spans="1:24" ht="15.75" thickBot="1">
      <c r="A27" s="43" t="s">
        <v>25</v>
      </c>
      <c r="B27" s="43"/>
      <c r="C27" s="44"/>
      <c r="D27" s="45"/>
      <c r="E27" s="46"/>
      <c r="F27" s="47"/>
      <c r="G27" s="48"/>
      <c r="H27" s="49" t="s">
        <v>25</v>
      </c>
      <c r="I27" s="50" t="s">
        <v>25</v>
      </c>
      <c r="J27" s="47"/>
      <c r="K27" s="48"/>
      <c r="L27" s="49" t="s">
        <v>25</v>
      </c>
      <c r="M27" s="50" t="s">
        <v>25</v>
      </c>
      <c r="N27" s="47"/>
      <c r="O27" s="48"/>
      <c r="P27" s="49" t="s">
        <v>25</v>
      </c>
      <c r="Q27" s="50" t="s">
        <v>25</v>
      </c>
      <c r="S27" s="51" t="s">
        <v>25</v>
      </c>
      <c r="T27" s="52" t="s">
        <v>25</v>
      </c>
      <c r="U27" s="53" t="s">
        <v>25</v>
      </c>
      <c r="V27" s="54" t="s">
        <v>25</v>
      </c>
      <c r="W27" s="50" t="s">
        <v>25</v>
      </c>
    </row>
  </sheetData>
  <sortState ref="A9:AE25">
    <sortCondition ref="W9:W25"/>
  </sortState>
  <mergeCells count="18">
    <mergeCell ref="B1:B2"/>
    <mergeCell ref="C1:F2"/>
    <mergeCell ref="B3:D3"/>
    <mergeCell ref="B4:D4"/>
    <mergeCell ref="S5:W5"/>
    <mergeCell ref="A7:A8"/>
    <mergeCell ref="B7:B8"/>
    <mergeCell ref="C7:C8"/>
    <mergeCell ref="D7:D8"/>
    <mergeCell ref="E7:E8"/>
    <mergeCell ref="V7:V8"/>
    <mergeCell ref="W7:W8"/>
    <mergeCell ref="S7:S8"/>
    <mergeCell ref="T7:T8"/>
    <mergeCell ref="U7:U8"/>
    <mergeCell ref="F7:I7"/>
    <mergeCell ref="J7:M7"/>
    <mergeCell ref="N7:Q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opLeftCell="B1" workbookViewId="0">
      <selection activeCell="B10" sqref="B10"/>
    </sheetView>
  </sheetViews>
  <sheetFormatPr defaultRowHeight="15"/>
  <cols>
    <col min="1" max="1" width="5.42578125" hidden="1" customWidth="1"/>
    <col min="2" max="2" width="13.7109375" customWidth="1"/>
    <col min="3" max="3" width="20.28515625" customWidth="1"/>
    <col min="4" max="4" width="12.140625" customWidth="1"/>
    <col min="5" max="5" width="6" customWidth="1"/>
    <col min="6" max="18" width="5.7109375" customWidth="1"/>
    <col min="19" max="23" width="6.7109375" customWidth="1"/>
  </cols>
  <sheetData>
    <row r="1" spans="1:23" ht="12.75" customHeight="1">
      <c r="B1" s="280">
        <v>41461</v>
      </c>
      <c r="C1" s="282" t="s">
        <v>0</v>
      </c>
      <c r="D1" s="282"/>
      <c r="E1" s="282"/>
      <c r="F1" s="283"/>
    </row>
    <row r="2" spans="1:23" ht="12.75" customHeight="1">
      <c r="B2" s="281"/>
      <c r="C2" s="284"/>
      <c r="D2" s="284"/>
      <c r="E2" s="284"/>
      <c r="F2" s="285"/>
    </row>
    <row r="3" spans="1:23" ht="15.75" thickBot="1">
      <c r="B3" s="286" t="s">
        <v>1</v>
      </c>
      <c r="C3" s="287"/>
      <c r="D3" s="287"/>
      <c r="E3" s="2" t="s">
        <v>2</v>
      </c>
      <c r="F3" s="3" t="s">
        <v>3</v>
      </c>
    </row>
    <row r="4" spans="1:23" ht="15.75" thickBot="1">
      <c r="B4" s="288" t="s">
        <v>4</v>
      </c>
      <c r="C4" s="289"/>
      <c r="D4" s="289"/>
      <c r="E4" s="5" t="s">
        <v>5</v>
      </c>
      <c r="F4" s="6">
        <v>100</v>
      </c>
    </row>
    <row r="5" spans="1:23">
      <c r="B5" s="7"/>
      <c r="S5" s="261" t="s">
        <v>6</v>
      </c>
      <c r="T5" s="262"/>
      <c r="U5" s="262"/>
      <c r="V5" s="262"/>
      <c r="W5" s="263"/>
    </row>
    <row r="6" spans="1:23" ht="15.75" thickBot="1"/>
    <row r="7" spans="1:23" s="7" customFormat="1" ht="13.5" customHeight="1" thickBot="1">
      <c r="A7" s="264">
        <v>1</v>
      </c>
      <c r="B7" s="264" t="s">
        <v>7</v>
      </c>
      <c r="C7" s="266" t="s">
        <v>8</v>
      </c>
      <c r="D7" s="267" t="s">
        <v>9</v>
      </c>
      <c r="E7" s="268" t="s">
        <v>10</v>
      </c>
      <c r="F7" s="277" t="s">
        <v>11</v>
      </c>
      <c r="G7" s="277"/>
      <c r="H7" s="277"/>
      <c r="I7" s="277"/>
      <c r="J7" s="278" t="s">
        <v>12</v>
      </c>
      <c r="K7" s="278"/>
      <c r="L7" s="278"/>
      <c r="M7" s="278"/>
      <c r="N7" s="279" t="s">
        <v>13</v>
      </c>
      <c r="O7" s="279"/>
      <c r="P7" s="279"/>
      <c r="Q7" s="279"/>
      <c r="R7" s="8"/>
      <c r="S7" s="290" t="s">
        <v>17</v>
      </c>
      <c r="T7" s="269" t="s">
        <v>18</v>
      </c>
      <c r="U7" s="269" t="s">
        <v>14</v>
      </c>
      <c r="V7" s="269" t="s">
        <v>15</v>
      </c>
      <c r="W7" s="271" t="s">
        <v>16</v>
      </c>
    </row>
    <row r="8" spans="1:23" s="7" customFormat="1" ht="13.5" thickBot="1">
      <c r="A8" s="265"/>
      <c r="B8" s="265"/>
      <c r="C8" s="266"/>
      <c r="D8" s="267"/>
      <c r="E8" s="268"/>
      <c r="F8" s="11" t="s">
        <v>47</v>
      </c>
      <c r="G8" s="12" t="s">
        <v>20</v>
      </c>
      <c r="H8" s="13" t="s">
        <v>21</v>
      </c>
      <c r="I8" s="14" t="s">
        <v>16</v>
      </c>
      <c r="J8" s="11" t="s">
        <v>47</v>
      </c>
      <c r="K8" s="12" t="s">
        <v>20</v>
      </c>
      <c r="L8" s="13" t="s">
        <v>21</v>
      </c>
      <c r="M8" s="14" t="s">
        <v>16</v>
      </c>
      <c r="N8" s="11" t="s">
        <v>47</v>
      </c>
      <c r="O8" s="12" t="s">
        <v>20</v>
      </c>
      <c r="P8" s="13" t="s">
        <v>21</v>
      </c>
      <c r="Q8" s="14" t="s">
        <v>16</v>
      </c>
      <c r="R8" s="8"/>
      <c r="S8" s="290"/>
      <c r="T8" s="270"/>
      <c r="U8" s="270"/>
      <c r="V8" s="270"/>
      <c r="W8" s="272"/>
    </row>
    <row r="9" spans="1:23">
      <c r="A9" s="16">
        <v>1</v>
      </c>
      <c r="B9" s="16">
        <v>11511102194</v>
      </c>
      <c r="C9" s="17" t="s">
        <v>68</v>
      </c>
      <c r="D9" s="18" t="s">
        <v>28</v>
      </c>
      <c r="E9" s="19">
        <v>2.5</v>
      </c>
      <c r="F9" s="20">
        <v>59</v>
      </c>
      <c r="G9" s="21">
        <v>37</v>
      </c>
      <c r="H9" s="22">
        <v>93.5</v>
      </c>
      <c r="I9" s="23">
        <v>1</v>
      </c>
      <c r="J9" s="20">
        <v>56</v>
      </c>
      <c r="K9" s="21">
        <v>28</v>
      </c>
      <c r="L9" s="22">
        <v>81.5</v>
      </c>
      <c r="M9" s="23">
        <v>1</v>
      </c>
      <c r="N9" s="20">
        <v>54</v>
      </c>
      <c r="O9" s="21">
        <v>28</v>
      </c>
      <c r="P9" s="22">
        <v>79.5</v>
      </c>
      <c r="Q9" s="23">
        <v>1</v>
      </c>
      <c r="R9" s="24"/>
      <c r="S9" s="55">
        <v>3</v>
      </c>
      <c r="T9" s="56" t="s">
        <v>25</v>
      </c>
      <c r="U9" s="57" t="s">
        <v>25</v>
      </c>
      <c r="V9" s="18" t="s">
        <v>25</v>
      </c>
      <c r="W9" s="58">
        <v>1</v>
      </c>
    </row>
    <row r="10" spans="1:23">
      <c r="A10" s="31">
        <v>2</v>
      </c>
      <c r="B10" s="31">
        <v>11511000652</v>
      </c>
      <c r="C10" s="32" t="s">
        <v>65</v>
      </c>
      <c r="D10" s="33" t="s">
        <v>28</v>
      </c>
      <c r="E10" s="34">
        <v>1.5</v>
      </c>
      <c r="F10" s="35">
        <v>58</v>
      </c>
      <c r="G10" s="36">
        <v>36</v>
      </c>
      <c r="H10" s="37">
        <v>92.5</v>
      </c>
      <c r="I10" s="38">
        <v>2</v>
      </c>
      <c r="J10" s="35">
        <v>54</v>
      </c>
      <c r="K10" s="36">
        <v>26</v>
      </c>
      <c r="L10" s="37">
        <v>78.5</v>
      </c>
      <c r="M10" s="38">
        <v>2</v>
      </c>
      <c r="N10" s="35">
        <v>55</v>
      </c>
      <c r="O10" s="36">
        <v>25</v>
      </c>
      <c r="P10" s="37">
        <v>78.5</v>
      </c>
      <c r="Q10" s="38">
        <v>2</v>
      </c>
      <c r="R10" s="24"/>
      <c r="S10" s="59">
        <v>6</v>
      </c>
      <c r="T10" s="60" t="s">
        <v>25</v>
      </c>
      <c r="U10" s="61" t="s">
        <v>25</v>
      </c>
      <c r="V10" s="33" t="s">
        <v>25</v>
      </c>
      <c r="W10" s="62">
        <v>2</v>
      </c>
    </row>
    <row r="11" spans="1:23">
      <c r="A11" s="31">
        <v>3</v>
      </c>
      <c r="B11" s="31">
        <v>11511102195</v>
      </c>
      <c r="C11" s="32" t="s">
        <v>70</v>
      </c>
      <c r="D11" s="33" t="s">
        <v>28</v>
      </c>
      <c r="E11" s="34">
        <v>1.5</v>
      </c>
      <c r="F11" s="35">
        <v>56</v>
      </c>
      <c r="G11" s="36">
        <v>34</v>
      </c>
      <c r="H11" s="37">
        <v>88.5</v>
      </c>
      <c r="I11" s="38">
        <v>3</v>
      </c>
      <c r="J11" s="35">
        <v>51</v>
      </c>
      <c r="K11" s="36">
        <v>28</v>
      </c>
      <c r="L11" s="37">
        <v>77.5</v>
      </c>
      <c r="M11" s="38">
        <v>3</v>
      </c>
      <c r="N11" s="35">
        <v>52</v>
      </c>
      <c r="O11" s="36">
        <v>27</v>
      </c>
      <c r="P11" s="37">
        <v>77.5</v>
      </c>
      <c r="Q11" s="38">
        <v>3</v>
      </c>
      <c r="R11" s="24"/>
      <c r="S11" s="59">
        <v>9</v>
      </c>
      <c r="T11" s="60" t="s">
        <v>25</v>
      </c>
      <c r="U11" s="61" t="s">
        <v>25</v>
      </c>
      <c r="V11" s="33" t="s">
        <v>25</v>
      </c>
      <c r="W11" s="62">
        <v>3</v>
      </c>
    </row>
    <row r="12" spans="1:23">
      <c r="A12" s="31">
        <v>4</v>
      </c>
      <c r="B12" s="31">
        <v>11511000645</v>
      </c>
      <c r="C12" s="32" t="s">
        <v>63</v>
      </c>
      <c r="D12" s="33" t="s">
        <v>28</v>
      </c>
      <c r="E12" s="34">
        <v>1</v>
      </c>
      <c r="F12" s="35">
        <v>55</v>
      </c>
      <c r="G12" s="36">
        <v>34</v>
      </c>
      <c r="H12" s="37">
        <v>88</v>
      </c>
      <c r="I12" s="38">
        <v>4</v>
      </c>
      <c r="J12" s="35">
        <v>49</v>
      </c>
      <c r="K12" s="36">
        <v>24</v>
      </c>
      <c r="L12" s="37">
        <v>72</v>
      </c>
      <c r="M12" s="38">
        <v>4</v>
      </c>
      <c r="N12" s="35">
        <v>52</v>
      </c>
      <c r="O12" s="36">
        <v>24</v>
      </c>
      <c r="P12" s="37">
        <v>75</v>
      </c>
      <c r="Q12" s="38">
        <v>4</v>
      </c>
      <c r="R12" s="24"/>
      <c r="S12" s="59">
        <v>12</v>
      </c>
      <c r="T12" s="60" t="s">
        <v>25</v>
      </c>
      <c r="U12" s="61" t="s">
        <v>25</v>
      </c>
      <c r="V12" s="33" t="s">
        <v>25</v>
      </c>
      <c r="W12" s="62">
        <v>4</v>
      </c>
    </row>
    <row r="13" spans="1:23">
      <c r="A13" s="31">
        <v>5</v>
      </c>
      <c r="B13" s="31">
        <v>11511000315</v>
      </c>
      <c r="C13" s="32" t="s">
        <v>69</v>
      </c>
      <c r="D13" s="33" t="s">
        <v>28</v>
      </c>
      <c r="E13" s="34">
        <v>1.5</v>
      </c>
      <c r="F13" s="35">
        <v>54</v>
      </c>
      <c r="G13" s="36">
        <v>32</v>
      </c>
      <c r="H13" s="37">
        <v>84.5</v>
      </c>
      <c r="I13" s="38">
        <v>5</v>
      </c>
      <c r="J13" s="35">
        <v>45</v>
      </c>
      <c r="K13" s="36">
        <v>20</v>
      </c>
      <c r="L13" s="37">
        <v>63.5</v>
      </c>
      <c r="M13" s="38">
        <v>7</v>
      </c>
      <c r="N13" s="35">
        <v>42</v>
      </c>
      <c r="O13" s="36">
        <v>29</v>
      </c>
      <c r="P13" s="37">
        <v>69.5</v>
      </c>
      <c r="Q13" s="38">
        <v>5</v>
      </c>
      <c r="R13" s="24"/>
      <c r="S13" s="59">
        <v>17</v>
      </c>
      <c r="T13" s="60" t="s">
        <v>25</v>
      </c>
      <c r="U13" s="61" t="s">
        <v>25</v>
      </c>
      <c r="V13" s="33" t="s">
        <v>25</v>
      </c>
      <c r="W13" s="62">
        <v>5</v>
      </c>
    </row>
    <row r="14" spans="1:23">
      <c r="A14" s="31">
        <v>6</v>
      </c>
      <c r="B14" s="31">
        <v>11511000725</v>
      </c>
      <c r="C14" s="32" t="s">
        <v>67</v>
      </c>
      <c r="D14" s="33" t="s">
        <v>28</v>
      </c>
      <c r="E14" s="34">
        <v>4</v>
      </c>
      <c r="F14" s="35">
        <v>48</v>
      </c>
      <c r="G14" s="36">
        <v>35</v>
      </c>
      <c r="H14" s="37">
        <v>79</v>
      </c>
      <c r="I14" s="38">
        <v>8</v>
      </c>
      <c r="J14" s="35">
        <v>47</v>
      </c>
      <c r="K14" s="36">
        <v>25</v>
      </c>
      <c r="L14" s="37">
        <v>68</v>
      </c>
      <c r="M14" s="38">
        <v>5</v>
      </c>
      <c r="N14" s="35">
        <v>51</v>
      </c>
      <c r="O14" s="36">
        <v>22</v>
      </c>
      <c r="P14" s="37">
        <v>69</v>
      </c>
      <c r="Q14" s="38">
        <v>6</v>
      </c>
      <c r="R14" s="24"/>
      <c r="S14" s="59">
        <v>19</v>
      </c>
      <c r="T14" s="60" t="s">
        <v>25</v>
      </c>
      <c r="U14" s="61" t="s">
        <v>25</v>
      </c>
      <c r="V14" s="33" t="s">
        <v>25</v>
      </c>
      <c r="W14" s="62">
        <v>6</v>
      </c>
    </row>
    <row r="15" spans="1:23">
      <c r="A15" s="31">
        <v>7</v>
      </c>
      <c r="B15" s="31">
        <v>11511000749</v>
      </c>
      <c r="C15" s="32" t="s">
        <v>64</v>
      </c>
      <c r="D15" s="33" t="s">
        <v>28</v>
      </c>
      <c r="E15" s="34">
        <v>2</v>
      </c>
      <c r="F15" s="35">
        <v>52</v>
      </c>
      <c r="G15" s="36">
        <v>32</v>
      </c>
      <c r="H15" s="37">
        <v>82</v>
      </c>
      <c r="I15" s="38">
        <v>7</v>
      </c>
      <c r="J15" s="35">
        <v>46</v>
      </c>
      <c r="K15" s="36">
        <v>20</v>
      </c>
      <c r="L15" s="37">
        <v>64</v>
      </c>
      <c r="M15" s="38">
        <v>6</v>
      </c>
      <c r="N15" s="35">
        <v>46</v>
      </c>
      <c r="O15" s="36">
        <v>23</v>
      </c>
      <c r="P15" s="37">
        <v>67</v>
      </c>
      <c r="Q15" s="38">
        <v>8</v>
      </c>
      <c r="R15" s="24"/>
      <c r="S15" s="59">
        <v>21</v>
      </c>
      <c r="T15" s="60" t="s">
        <v>25</v>
      </c>
      <c r="U15" s="61" t="s">
        <v>25</v>
      </c>
      <c r="V15" s="33" t="s">
        <v>25</v>
      </c>
      <c r="W15" s="62">
        <v>7</v>
      </c>
    </row>
    <row r="16" spans="1:23">
      <c r="A16" s="31">
        <v>8</v>
      </c>
      <c r="B16" s="31">
        <v>11891101885</v>
      </c>
      <c r="C16" s="32" t="s">
        <v>55</v>
      </c>
      <c r="D16" s="33" t="s">
        <v>24</v>
      </c>
      <c r="E16" s="34">
        <v>3</v>
      </c>
      <c r="F16" s="35">
        <v>53</v>
      </c>
      <c r="G16" s="36">
        <v>34</v>
      </c>
      <c r="H16" s="37">
        <v>84</v>
      </c>
      <c r="I16" s="38">
        <v>6</v>
      </c>
      <c r="J16" s="35">
        <v>45</v>
      </c>
      <c r="K16" s="36">
        <v>16</v>
      </c>
      <c r="L16" s="37">
        <v>58</v>
      </c>
      <c r="M16" s="38">
        <v>10</v>
      </c>
      <c r="N16" s="35">
        <v>44</v>
      </c>
      <c r="O16" s="36">
        <v>28</v>
      </c>
      <c r="P16" s="37">
        <v>69</v>
      </c>
      <c r="Q16" s="38">
        <v>6</v>
      </c>
      <c r="R16" s="24"/>
      <c r="S16" s="59">
        <v>22</v>
      </c>
      <c r="T16" s="60" t="s">
        <v>25</v>
      </c>
      <c r="U16" s="61" t="s">
        <v>25</v>
      </c>
      <c r="V16" s="33" t="s">
        <v>25</v>
      </c>
      <c r="W16" s="62">
        <v>8</v>
      </c>
    </row>
    <row r="17" spans="1:23">
      <c r="A17" s="31">
        <v>9</v>
      </c>
      <c r="B17" s="31">
        <v>11511101222</v>
      </c>
      <c r="C17" s="32" t="s">
        <v>60</v>
      </c>
      <c r="D17" s="33" t="s">
        <v>28</v>
      </c>
      <c r="E17" s="34">
        <v>2.5</v>
      </c>
      <c r="F17" s="35">
        <v>47</v>
      </c>
      <c r="G17" s="36">
        <v>25</v>
      </c>
      <c r="H17" s="37">
        <v>69.5</v>
      </c>
      <c r="I17" s="38">
        <v>10</v>
      </c>
      <c r="J17" s="35">
        <v>44</v>
      </c>
      <c r="K17" s="36">
        <v>18</v>
      </c>
      <c r="L17" s="37">
        <v>59.5</v>
      </c>
      <c r="M17" s="38">
        <v>9</v>
      </c>
      <c r="N17" s="35">
        <v>47</v>
      </c>
      <c r="O17" s="36">
        <v>18</v>
      </c>
      <c r="P17" s="37">
        <v>62.5</v>
      </c>
      <c r="Q17" s="38">
        <v>9</v>
      </c>
      <c r="R17" s="24"/>
      <c r="S17" s="59">
        <v>28</v>
      </c>
      <c r="T17" s="60" t="s">
        <v>25</v>
      </c>
      <c r="U17" s="61" t="s">
        <v>25</v>
      </c>
      <c r="V17" s="33" t="s">
        <v>25</v>
      </c>
      <c r="W17" s="62">
        <v>9</v>
      </c>
    </row>
    <row r="18" spans="1:23">
      <c r="A18" s="31">
        <v>10</v>
      </c>
      <c r="B18" s="31">
        <v>10181000653</v>
      </c>
      <c r="C18" s="32" t="s">
        <v>66</v>
      </c>
      <c r="D18" s="33" t="s">
        <v>31</v>
      </c>
      <c r="E18" s="34">
        <v>6</v>
      </c>
      <c r="F18" s="35">
        <v>51</v>
      </c>
      <c r="G18" s="36">
        <v>33</v>
      </c>
      <c r="H18" s="37">
        <v>78</v>
      </c>
      <c r="I18" s="38">
        <v>9</v>
      </c>
      <c r="J18" s="35">
        <v>42</v>
      </c>
      <c r="K18" s="36">
        <v>16</v>
      </c>
      <c r="L18" s="37">
        <v>52</v>
      </c>
      <c r="M18" s="38">
        <v>11</v>
      </c>
      <c r="N18" s="35">
        <v>40</v>
      </c>
      <c r="O18" s="36">
        <v>22</v>
      </c>
      <c r="P18" s="37">
        <v>56</v>
      </c>
      <c r="Q18" s="38">
        <v>10</v>
      </c>
      <c r="R18" s="24"/>
      <c r="S18" s="59">
        <v>30</v>
      </c>
      <c r="T18" s="60">
        <v>2</v>
      </c>
      <c r="U18" s="61" t="s">
        <v>25</v>
      </c>
      <c r="V18" s="33" t="s">
        <v>25</v>
      </c>
      <c r="W18" s="62">
        <v>10</v>
      </c>
    </row>
    <row r="19" spans="1:23">
      <c r="A19" s="31">
        <v>11</v>
      </c>
      <c r="B19" s="31">
        <v>10181102217</v>
      </c>
      <c r="C19" s="32" t="s">
        <v>62</v>
      </c>
      <c r="D19" s="33" t="s">
        <v>31</v>
      </c>
      <c r="E19" s="34">
        <v>1</v>
      </c>
      <c r="F19" s="35">
        <v>43</v>
      </c>
      <c r="G19" s="36">
        <v>24</v>
      </c>
      <c r="H19" s="37">
        <v>66</v>
      </c>
      <c r="I19" s="38">
        <v>11</v>
      </c>
      <c r="J19" s="35">
        <v>44</v>
      </c>
      <c r="K19" s="36">
        <v>17</v>
      </c>
      <c r="L19" s="37">
        <v>60</v>
      </c>
      <c r="M19" s="38">
        <v>8</v>
      </c>
      <c r="N19" s="35">
        <v>36</v>
      </c>
      <c r="O19" s="36">
        <v>20</v>
      </c>
      <c r="P19" s="37">
        <v>55</v>
      </c>
      <c r="Q19" s="38">
        <v>11</v>
      </c>
      <c r="R19" s="24"/>
      <c r="S19" s="59">
        <v>30</v>
      </c>
      <c r="T19" s="60">
        <v>1</v>
      </c>
      <c r="U19" s="61" t="s">
        <v>25</v>
      </c>
      <c r="V19" s="33" t="s">
        <v>25</v>
      </c>
      <c r="W19" s="62">
        <v>11</v>
      </c>
    </row>
    <row r="20" spans="1:23">
      <c r="A20" s="31">
        <v>12</v>
      </c>
      <c r="B20" s="31">
        <v>11511303279</v>
      </c>
      <c r="C20" s="32" t="s">
        <v>57</v>
      </c>
      <c r="D20" s="33" t="s">
        <v>28</v>
      </c>
      <c r="E20" s="34">
        <v>6.5</v>
      </c>
      <c r="F20" s="35">
        <v>45</v>
      </c>
      <c r="G20" s="36">
        <v>18</v>
      </c>
      <c r="H20" s="37">
        <v>56.5</v>
      </c>
      <c r="I20" s="38">
        <v>12</v>
      </c>
      <c r="J20" s="35">
        <v>42</v>
      </c>
      <c r="K20" s="36">
        <v>13</v>
      </c>
      <c r="L20" s="37">
        <v>48.5</v>
      </c>
      <c r="M20" s="38">
        <v>12</v>
      </c>
      <c r="N20" s="35">
        <v>42</v>
      </c>
      <c r="O20" s="36">
        <v>18</v>
      </c>
      <c r="P20" s="37">
        <v>53.5</v>
      </c>
      <c r="Q20" s="38">
        <v>12</v>
      </c>
      <c r="R20" s="24"/>
      <c r="S20" s="59">
        <v>36</v>
      </c>
      <c r="T20" s="60" t="s">
        <v>25</v>
      </c>
      <c r="U20" s="61" t="s">
        <v>25</v>
      </c>
      <c r="V20" s="33" t="s">
        <v>25</v>
      </c>
      <c r="W20" s="62">
        <v>12</v>
      </c>
    </row>
    <row r="21" spans="1:23">
      <c r="A21" s="31">
        <v>13</v>
      </c>
      <c r="B21" s="31">
        <v>10181000028</v>
      </c>
      <c r="C21" s="32" t="s">
        <v>59</v>
      </c>
      <c r="D21" s="33" t="s">
        <v>31</v>
      </c>
      <c r="E21" s="34">
        <v>0.5</v>
      </c>
      <c r="F21" s="35">
        <v>28</v>
      </c>
      <c r="G21" s="36">
        <v>12</v>
      </c>
      <c r="H21" s="37">
        <v>39.5</v>
      </c>
      <c r="I21" s="38">
        <v>17</v>
      </c>
      <c r="J21" s="35">
        <v>32</v>
      </c>
      <c r="K21" s="36">
        <v>17</v>
      </c>
      <c r="L21" s="37">
        <v>48.5</v>
      </c>
      <c r="M21" s="38">
        <v>12</v>
      </c>
      <c r="N21" s="35">
        <v>28</v>
      </c>
      <c r="O21" s="36">
        <v>15</v>
      </c>
      <c r="P21" s="37">
        <v>42.5</v>
      </c>
      <c r="Q21" s="38">
        <v>14</v>
      </c>
      <c r="R21" s="24"/>
      <c r="S21" s="59">
        <v>43</v>
      </c>
      <c r="T21" s="60" t="s">
        <v>25</v>
      </c>
      <c r="U21" s="61" t="s">
        <v>25</v>
      </c>
      <c r="V21" s="33" t="s">
        <v>25</v>
      </c>
      <c r="W21" s="62">
        <v>13</v>
      </c>
    </row>
    <row r="22" spans="1:23">
      <c r="A22" s="31">
        <v>14</v>
      </c>
      <c r="B22" s="31">
        <v>11511102193</v>
      </c>
      <c r="C22" s="32" t="s">
        <v>61</v>
      </c>
      <c r="D22" s="33" t="s">
        <v>28</v>
      </c>
      <c r="E22" s="34">
        <v>3</v>
      </c>
      <c r="F22" s="35">
        <v>31</v>
      </c>
      <c r="G22" s="36">
        <v>14</v>
      </c>
      <c r="H22" s="37">
        <v>42</v>
      </c>
      <c r="I22" s="38">
        <v>15</v>
      </c>
      <c r="J22" s="35">
        <v>32</v>
      </c>
      <c r="K22" s="36">
        <v>12</v>
      </c>
      <c r="L22" s="37">
        <v>41</v>
      </c>
      <c r="M22" s="38">
        <v>14</v>
      </c>
      <c r="N22" s="35">
        <v>32</v>
      </c>
      <c r="O22" s="36">
        <v>13</v>
      </c>
      <c r="P22" s="37">
        <v>42</v>
      </c>
      <c r="Q22" s="38">
        <v>15</v>
      </c>
      <c r="R22" s="24"/>
      <c r="S22" s="59">
        <v>44</v>
      </c>
      <c r="T22" s="60" t="s">
        <v>25</v>
      </c>
      <c r="U22" s="61" t="s">
        <v>25</v>
      </c>
      <c r="V22" s="33" t="s">
        <v>25</v>
      </c>
      <c r="W22" s="62">
        <v>14</v>
      </c>
    </row>
    <row r="23" spans="1:23">
      <c r="A23" s="31">
        <v>15</v>
      </c>
      <c r="B23" s="31">
        <v>11511202629</v>
      </c>
      <c r="C23" s="32" t="s">
        <v>51</v>
      </c>
      <c r="D23" s="33" t="s">
        <v>28</v>
      </c>
      <c r="E23" s="34">
        <v>1</v>
      </c>
      <c r="F23" s="35">
        <v>30</v>
      </c>
      <c r="G23" s="36">
        <v>13</v>
      </c>
      <c r="H23" s="37">
        <v>42</v>
      </c>
      <c r="I23" s="38">
        <v>15</v>
      </c>
      <c r="J23" s="35">
        <v>32</v>
      </c>
      <c r="K23" s="36">
        <v>10</v>
      </c>
      <c r="L23" s="37">
        <v>41</v>
      </c>
      <c r="M23" s="38">
        <v>14</v>
      </c>
      <c r="N23" s="35">
        <v>26</v>
      </c>
      <c r="O23" s="36">
        <v>11</v>
      </c>
      <c r="P23" s="37">
        <v>36</v>
      </c>
      <c r="Q23" s="38">
        <v>16</v>
      </c>
      <c r="R23" s="24"/>
      <c r="S23" s="59">
        <v>45</v>
      </c>
      <c r="T23" s="60" t="s">
        <v>25</v>
      </c>
      <c r="U23" s="61" t="s">
        <v>25</v>
      </c>
      <c r="V23" s="33" t="s">
        <v>25</v>
      </c>
      <c r="W23" s="62">
        <v>15</v>
      </c>
    </row>
    <row r="24" spans="1:23">
      <c r="A24" s="31">
        <v>16</v>
      </c>
      <c r="B24" s="31">
        <v>11511101589</v>
      </c>
      <c r="C24" s="32" t="s">
        <v>53</v>
      </c>
      <c r="D24" s="33" t="s">
        <v>28</v>
      </c>
      <c r="E24" s="34">
        <v>3</v>
      </c>
      <c r="F24" s="35">
        <v>35</v>
      </c>
      <c r="G24" s="36">
        <v>17</v>
      </c>
      <c r="H24" s="37">
        <v>49</v>
      </c>
      <c r="I24" s="38">
        <v>13</v>
      </c>
      <c r="J24" s="35">
        <v>30</v>
      </c>
      <c r="K24" s="36">
        <v>9</v>
      </c>
      <c r="L24" s="37">
        <v>36</v>
      </c>
      <c r="M24" s="38">
        <v>17</v>
      </c>
      <c r="N24" s="35">
        <v>27</v>
      </c>
      <c r="O24" s="36">
        <v>11</v>
      </c>
      <c r="P24" s="37">
        <v>35</v>
      </c>
      <c r="Q24" s="38">
        <v>17</v>
      </c>
      <c r="R24" s="24"/>
      <c r="S24" s="59">
        <v>47</v>
      </c>
      <c r="T24" s="60">
        <v>2</v>
      </c>
      <c r="U24" s="61" t="s">
        <v>25</v>
      </c>
      <c r="V24" s="33" t="s">
        <v>25</v>
      </c>
      <c r="W24" s="62">
        <v>16</v>
      </c>
    </row>
    <row r="25" spans="1:23">
      <c r="A25" s="31">
        <v>17</v>
      </c>
      <c r="B25" s="31">
        <v>11511000791</v>
      </c>
      <c r="C25" s="32" t="s">
        <v>58</v>
      </c>
      <c r="D25" s="33" t="s">
        <v>28</v>
      </c>
      <c r="E25" s="34">
        <v>15</v>
      </c>
      <c r="F25" s="35">
        <v>43</v>
      </c>
      <c r="G25" s="36">
        <v>20</v>
      </c>
      <c r="H25" s="37">
        <v>48</v>
      </c>
      <c r="I25" s="38">
        <v>14</v>
      </c>
      <c r="J25" s="35">
        <v>34</v>
      </c>
      <c r="K25" s="36">
        <v>9</v>
      </c>
      <c r="L25" s="37">
        <v>28</v>
      </c>
      <c r="M25" s="38">
        <v>20</v>
      </c>
      <c r="N25" s="35">
        <v>40</v>
      </c>
      <c r="O25" s="36">
        <v>18</v>
      </c>
      <c r="P25" s="37">
        <v>43</v>
      </c>
      <c r="Q25" s="38">
        <v>13</v>
      </c>
      <c r="R25" s="24"/>
      <c r="S25" s="59">
        <v>47</v>
      </c>
      <c r="T25" s="60">
        <v>1</v>
      </c>
      <c r="U25" s="61" t="s">
        <v>25</v>
      </c>
      <c r="V25" s="33" t="s">
        <v>25</v>
      </c>
      <c r="W25" s="62">
        <v>17</v>
      </c>
    </row>
    <row r="26" spans="1:23">
      <c r="A26" s="31">
        <v>18</v>
      </c>
      <c r="B26" s="31">
        <v>11511102197</v>
      </c>
      <c r="C26" s="32" t="s">
        <v>52</v>
      </c>
      <c r="D26" s="33" t="s">
        <v>28</v>
      </c>
      <c r="E26" s="34">
        <v>3.5</v>
      </c>
      <c r="F26" s="35">
        <v>30</v>
      </c>
      <c r="G26" s="36">
        <v>11</v>
      </c>
      <c r="H26" s="37">
        <v>37.5</v>
      </c>
      <c r="I26" s="38">
        <v>18</v>
      </c>
      <c r="J26" s="35">
        <v>29</v>
      </c>
      <c r="K26" s="36">
        <v>9</v>
      </c>
      <c r="L26" s="37">
        <v>34.5</v>
      </c>
      <c r="M26" s="38">
        <v>18</v>
      </c>
      <c r="N26" s="35">
        <v>22</v>
      </c>
      <c r="O26" s="36">
        <v>11</v>
      </c>
      <c r="P26" s="37">
        <v>29.5</v>
      </c>
      <c r="Q26" s="38">
        <v>19</v>
      </c>
      <c r="R26" s="24"/>
      <c r="S26" s="59">
        <v>55</v>
      </c>
      <c r="T26" s="60" t="s">
        <v>25</v>
      </c>
      <c r="U26" s="61" t="s">
        <v>25</v>
      </c>
      <c r="V26" s="33" t="s">
        <v>25</v>
      </c>
      <c r="W26" s="62">
        <v>18</v>
      </c>
    </row>
    <row r="27" spans="1:23">
      <c r="A27" s="31">
        <v>19</v>
      </c>
      <c r="B27" s="31" t="s">
        <v>48</v>
      </c>
      <c r="C27" s="32" t="s">
        <v>49</v>
      </c>
      <c r="D27" s="33" t="s">
        <v>31</v>
      </c>
      <c r="E27" s="34">
        <v>3</v>
      </c>
      <c r="F27" s="35">
        <v>29</v>
      </c>
      <c r="G27" s="36">
        <v>10</v>
      </c>
      <c r="H27" s="37">
        <v>36</v>
      </c>
      <c r="I27" s="38">
        <v>19</v>
      </c>
      <c r="J27" s="35">
        <v>27</v>
      </c>
      <c r="K27" s="36">
        <v>8</v>
      </c>
      <c r="L27" s="37">
        <v>32</v>
      </c>
      <c r="M27" s="38">
        <v>19</v>
      </c>
      <c r="N27" s="35">
        <v>27</v>
      </c>
      <c r="O27" s="36">
        <v>8</v>
      </c>
      <c r="P27" s="37">
        <v>32</v>
      </c>
      <c r="Q27" s="38">
        <v>18</v>
      </c>
      <c r="R27" s="24"/>
      <c r="S27" s="59">
        <v>56</v>
      </c>
      <c r="T27" s="60">
        <v>2</v>
      </c>
      <c r="U27" s="61" t="s">
        <v>25</v>
      </c>
      <c r="V27" s="33" t="s">
        <v>25</v>
      </c>
      <c r="W27" s="62">
        <v>19</v>
      </c>
    </row>
    <row r="28" spans="1:23">
      <c r="A28" s="31">
        <v>20</v>
      </c>
      <c r="B28" s="31">
        <v>11511102201</v>
      </c>
      <c r="C28" s="32" t="s">
        <v>50</v>
      </c>
      <c r="D28" s="33" t="s">
        <v>28</v>
      </c>
      <c r="E28" s="34">
        <v>5.5</v>
      </c>
      <c r="F28" s="35">
        <v>27</v>
      </c>
      <c r="G28" s="36">
        <v>9</v>
      </c>
      <c r="H28" s="37">
        <v>30.5</v>
      </c>
      <c r="I28" s="38">
        <v>20</v>
      </c>
      <c r="J28" s="35">
        <v>30</v>
      </c>
      <c r="K28" s="36">
        <v>12</v>
      </c>
      <c r="L28" s="37">
        <v>36.5</v>
      </c>
      <c r="M28" s="38">
        <v>16</v>
      </c>
      <c r="N28" s="35">
        <v>24</v>
      </c>
      <c r="O28" s="36">
        <v>9</v>
      </c>
      <c r="P28" s="37">
        <v>27.5</v>
      </c>
      <c r="Q28" s="38">
        <v>20</v>
      </c>
      <c r="R28" s="24"/>
      <c r="S28" s="59">
        <v>56</v>
      </c>
      <c r="T28" s="60">
        <v>1</v>
      </c>
      <c r="U28" s="61" t="s">
        <v>25</v>
      </c>
      <c r="V28" s="33" t="s">
        <v>25</v>
      </c>
      <c r="W28" s="62">
        <v>20</v>
      </c>
    </row>
    <row r="29" spans="1:23">
      <c r="A29" s="31">
        <v>21</v>
      </c>
      <c r="B29" s="31">
        <v>10181000632</v>
      </c>
      <c r="C29" s="32" t="s">
        <v>56</v>
      </c>
      <c r="D29" s="33" t="s">
        <v>31</v>
      </c>
      <c r="E29" s="34">
        <v>6.5</v>
      </c>
      <c r="F29" s="35">
        <v>22</v>
      </c>
      <c r="G29" s="36">
        <v>12.5</v>
      </c>
      <c r="H29" s="37">
        <v>28</v>
      </c>
      <c r="I29" s="38">
        <v>21</v>
      </c>
      <c r="J29" s="35">
        <v>22</v>
      </c>
      <c r="K29" s="36">
        <v>5</v>
      </c>
      <c r="L29" s="37">
        <v>20.5</v>
      </c>
      <c r="M29" s="38">
        <v>22</v>
      </c>
      <c r="N29" s="35">
        <v>20</v>
      </c>
      <c r="O29" s="36">
        <v>11</v>
      </c>
      <c r="P29" s="37">
        <v>24.5</v>
      </c>
      <c r="Q29" s="38">
        <v>21</v>
      </c>
      <c r="R29" s="24"/>
      <c r="S29" s="59">
        <v>64</v>
      </c>
      <c r="T29" s="60" t="s">
        <v>25</v>
      </c>
      <c r="U29" s="61" t="s">
        <v>25</v>
      </c>
      <c r="V29" s="33" t="s">
        <v>25</v>
      </c>
      <c r="W29" s="62">
        <v>21</v>
      </c>
    </row>
    <row r="30" spans="1:23">
      <c r="A30" s="31">
        <v>22</v>
      </c>
      <c r="B30" s="31">
        <v>11891202839</v>
      </c>
      <c r="C30" s="32" t="s">
        <v>54</v>
      </c>
      <c r="D30" s="33" t="s">
        <v>24</v>
      </c>
      <c r="E30" s="34">
        <v>6.5</v>
      </c>
      <c r="F30" s="35">
        <v>25</v>
      </c>
      <c r="G30" s="36">
        <v>9</v>
      </c>
      <c r="H30" s="37">
        <v>27.5</v>
      </c>
      <c r="I30" s="38">
        <v>22</v>
      </c>
      <c r="J30" s="35">
        <v>24</v>
      </c>
      <c r="K30" s="36">
        <v>7</v>
      </c>
      <c r="L30" s="37">
        <v>24.5</v>
      </c>
      <c r="M30" s="38">
        <v>21</v>
      </c>
      <c r="N30" s="35">
        <v>11</v>
      </c>
      <c r="O30" s="36">
        <v>8</v>
      </c>
      <c r="P30" s="37">
        <v>12.5</v>
      </c>
      <c r="Q30" s="38">
        <v>22</v>
      </c>
      <c r="R30" s="24"/>
      <c r="S30" s="59">
        <v>65</v>
      </c>
      <c r="T30" s="60" t="s">
        <v>25</v>
      </c>
      <c r="U30" s="61" t="s">
        <v>25</v>
      </c>
      <c r="V30" s="33" t="s">
        <v>25</v>
      </c>
      <c r="W30" s="62">
        <v>22</v>
      </c>
    </row>
    <row r="31" spans="1:23">
      <c r="A31" s="31" t="s">
        <v>25</v>
      </c>
      <c r="B31" s="31"/>
      <c r="C31" s="32"/>
      <c r="D31" s="33"/>
      <c r="E31" s="34"/>
      <c r="F31" s="35"/>
      <c r="G31" s="36"/>
      <c r="H31" s="37" t="s">
        <v>25</v>
      </c>
      <c r="I31" s="38" t="s">
        <v>25</v>
      </c>
      <c r="J31" s="35"/>
      <c r="K31" s="36"/>
      <c r="L31" s="37" t="s">
        <v>25</v>
      </c>
      <c r="M31" s="38" t="s">
        <v>25</v>
      </c>
      <c r="N31" s="35"/>
      <c r="O31" s="36"/>
      <c r="P31" s="37" t="s">
        <v>25</v>
      </c>
      <c r="Q31" s="38" t="s">
        <v>25</v>
      </c>
      <c r="R31" s="24"/>
      <c r="S31" s="59" t="s">
        <v>25</v>
      </c>
      <c r="T31" s="60" t="s">
        <v>25</v>
      </c>
      <c r="U31" s="61" t="s">
        <v>25</v>
      </c>
      <c r="V31" s="33" t="s">
        <v>25</v>
      </c>
      <c r="W31" s="62" t="s">
        <v>25</v>
      </c>
    </row>
    <row r="32" spans="1:23" ht="15.75" thickBot="1">
      <c r="A32" s="43" t="s">
        <v>25</v>
      </c>
      <c r="B32" s="43"/>
      <c r="C32" s="44"/>
      <c r="D32" s="45"/>
      <c r="E32" s="46"/>
      <c r="F32" s="47"/>
      <c r="G32" s="48"/>
      <c r="H32" s="49" t="s">
        <v>25</v>
      </c>
      <c r="I32" s="50" t="s">
        <v>25</v>
      </c>
      <c r="J32" s="47"/>
      <c r="K32" s="48"/>
      <c r="L32" s="49" t="s">
        <v>25</v>
      </c>
      <c r="M32" s="50" t="s">
        <v>25</v>
      </c>
      <c r="N32" s="47"/>
      <c r="O32" s="48"/>
      <c r="P32" s="49" t="s">
        <v>25</v>
      </c>
      <c r="Q32" s="50" t="s">
        <v>25</v>
      </c>
      <c r="R32" s="24"/>
      <c r="S32" s="63" t="s">
        <v>25</v>
      </c>
      <c r="T32" s="64" t="s">
        <v>25</v>
      </c>
      <c r="U32" s="65" t="s">
        <v>25</v>
      </c>
      <c r="V32" s="45" t="s">
        <v>25</v>
      </c>
      <c r="W32" s="66" t="s">
        <v>25</v>
      </c>
    </row>
  </sheetData>
  <sortState ref="A9:AD30">
    <sortCondition ref="W9:W30"/>
  </sortState>
  <mergeCells count="18">
    <mergeCell ref="B1:B2"/>
    <mergeCell ref="C1:F2"/>
    <mergeCell ref="B3:D3"/>
    <mergeCell ref="B4:D4"/>
    <mergeCell ref="V7:V8"/>
    <mergeCell ref="S7:S8"/>
    <mergeCell ref="T7:T8"/>
    <mergeCell ref="U7:U8"/>
    <mergeCell ref="S5:W5"/>
    <mergeCell ref="F7:I7"/>
    <mergeCell ref="J7:M7"/>
    <mergeCell ref="N7:Q7"/>
    <mergeCell ref="W7:W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0"/>
  <sheetViews>
    <sheetView zoomScaleNormal="100" workbookViewId="0">
      <selection activeCell="A17" sqref="A17"/>
    </sheetView>
  </sheetViews>
  <sheetFormatPr defaultColWidth="11.7109375" defaultRowHeight="15"/>
  <cols>
    <col min="1" max="1" width="4.85546875" style="93" bestFit="1" customWidth="1"/>
    <col min="2" max="2" width="14.85546875" style="93" bestFit="1" customWidth="1"/>
    <col min="3" max="3" width="25.42578125" style="94" customWidth="1"/>
    <col min="4" max="4" width="5" style="95" customWidth="1"/>
    <col min="5" max="5" width="9" style="95" customWidth="1"/>
    <col min="6" max="8" width="11.7109375" style="93"/>
    <col min="9" max="9" width="4.42578125" customWidth="1"/>
    <col min="10" max="10" width="4.42578125" hidden="1" customWidth="1"/>
    <col min="11" max="11" width="18.85546875" customWidth="1"/>
    <col min="12" max="12" width="7.42578125" customWidth="1"/>
    <col min="13" max="13" width="5.85546875" customWidth="1"/>
    <col min="15" max="15" width="7" customWidth="1"/>
    <col min="16" max="16" width="7" hidden="1" customWidth="1"/>
    <col min="17" max="17" width="17.42578125" customWidth="1"/>
    <col min="18" max="18" width="5.42578125" customWidth="1"/>
    <col min="19" max="19" width="5.85546875" customWidth="1"/>
    <col min="21" max="21" width="8" customWidth="1"/>
    <col min="22" max="22" width="8" hidden="1" customWidth="1"/>
    <col min="23" max="23" width="19.85546875" customWidth="1"/>
    <col min="24" max="24" width="6.140625" customWidth="1"/>
    <col min="25" max="25" width="5.85546875" customWidth="1"/>
    <col min="27" max="27" width="8.28515625" customWidth="1"/>
    <col min="28" max="28" width="8.28515625" hidden="1" customWidth="1"/>
    <col min="29" max="29" width="16.42578125" customWidth="1"/>
    <col min="30" max="30" width="5.42578125" customWidth="1"/>
    <col min="31" max="31" width="5.85546875" customWidth="1"/>
    <col min="33" max="33" width="6.140625" customWidth="1"/>
    <col min="34" max="34" width="13.28515625" customWidth="1"/>
    <col min="35" max="35" width="17.42578125" style="67" customWidth="1"/>
    <col min="36" max="36" width="8.42578125" style="68" customWidth="1"/>
    <col min="37" max="37" width="13.7109375" customWidth="1"/>
    <col min="38" max="16384" width="11.7109375" style="93"/>
  </cols>
  <sheetData>
    <row r="1" spans="1:37">
      <c r="I1" s="67"/>
      <c r="J1" s="67"/>
      <c r="N1" s="123" t="s">
        <v>101</v>
      </c>
      <c r="O1" s="123"/>
      <c r="P1" s="123"/>
      <c r="Q1" s="123"/>
      <c r="R1" s="123"/>
      <c r="S1" s="123"/>
    </row>
    <row r="2" spans="1:37">
      <c r="I2" s="124"/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6"/>
      <c r="AH2" s="126"/>
      <c r="AI2" s="124"/>
      <c r="AJ2" s="127"/>
      <c r="AK2" s="125"/>
    </row>
    <row r="3" spans="1:37" ht="15.75">
      <c r="I3" s="128" t="s">
        <v>146</v>
      </c>
      <c r="J3" s="128"/>
      <c r="K3" s="129"/>
      <c r="L3" s="129"/>
      <c r="M3" s="129"/>
      <c r="O3" s="128" t="s">
        <v>102</v>
      </c>
      <c r="P3" s="128"/>
      <c r="Q3" s="128"/>
      <c r="R3" s="128"/>
      <c r="S3" s="128"/>
      <c r="U3" s="128" t="s">
        <v>103</v>
      </c>
      <c r="V3" s="128"/>
      <c r="W3" s="128"/>
      <c r="X3" s="128"/>
      <c r="Y3" s="128"/>
      <c r="AA3" s="128" t="s">
        <v>104</v>
      </c>
      <c r="AB3" s="128"/>
      <c r="AC3" s="128"/>
      <c r="AD3" s="128"/>
      <c r="AE3" s="128"/>
      <c r="AG3" s="69" t="s">
        <v>147</v>
      </c>
      <c r="AH3" s="130"/>
      <c r="AI3" s="130"/>
      <c r="AJ3" s="130"/>
      <c r="AK3" s="131"/>
    </row>
    <row r="4" spans="1:37">
      <c r="I4" s="132" t="s">
        <v>105</v>
      </c>
      <c r="J4" s="132"/>
      <c r="K4" s="67"/>
      <c r="L4" s="68"/>
      <c r="M4" s="133" t="s">
        <v>106</v>
      </c>
      <c r="Q4" s="67"/>
      <c r="R4" s="68"/>
      <c r="W4" s="67"/>
      <c r="X4" s="68"/>
      <c r="AC4" s="67"/>
      <c r="AD4" s="68"/>
      <c r="AG4" s="134" t="s">
        <v>106</v>
      </c>
      <c r="AH4" s="135" t="s">
        <v>7</v>
      </c>
      <c r="AI4" s="136" t="s">
        <v>8</v>
      </c>
      <c r="AJ4" s="135" t="s">
        <v>107</v>
      </c>
      <c r="AK4" s="137" t="s">
        <v>108</v>
      </c>
    </row>
    <row r="5" spans="1:37">
      <c r="I5" s="138">
        <v>1</v>
      </c>
      <c r="J5" s="139">
        <v>21891001087</v>
      </c>
      <c r="K5" s="139" t="s">
        <v>78</v>
      </c>
      <c r="L5" s="140" t="s">
        <v>79</v>
      </c>
      <c r="M5" s="141">
        <v>1</v>
      </c>
      <c r="O5" s="142" t="s">
        <v>109</v>
      </c>
      <c r="P5" s="142"/>
      <c r="Q5" s="67"/>
      <c r="R5" s="68"/>
      <c r="S5" s="143" t="s">
        <v>106</v>
      </c>
      <c r="U5" s="132" t="s">
        <v>110</v>
      </c>
      <c r="V5" s="132"/>
      <c r="W5" s="67"/>
      <c r="X5" s="68"/>
      <c r="Y5" s="133" t="s">
        <v>106</v>
      </c>
      <c r="AA5" s="132" t="s">
        <v>111</v>
      </c>
      <c r="AB5" s="132"/>
      <c r="AC5" s="67"/>
      <c r="AD5" s="68"/>
      <c r="AE5" s="133" t="s">
        <v>106</v>
      </c>
      <c r="AG5" s="144">
        <v>1</v>
      </c>
      <c r="AH5" s="145">
        <v>21891001087</v>
      </c>
      <c r="AI5" s="145" t="s">
        <v>78</v>
      </c>
      <c r="AJ5" s="146" t="s">
        <v>79</v>
      </c>
      <c r="AK5" s="147"/>
    </row>
    <row r="6" spans="1:37">
      <c r="B6" s="96" t="s">
        <v>71</v>
      </c>
      <c r="C6" s="97" t="s">
        <v>0</v>
      </c>
      <c r="D6" s="97"/>
      <c r="E6" s="97"/>
      <c r="F6" s="97"/>
      <c r="G6" s="98"/>
      <c r="I6" s="148">
        <v>12</v>
      </c>
      <c r="J6" s="145">
        <v>21511202558</v>
      </c>
      <c r="K6" s="145" t="s">
        <v>92</v>
      </c>
      <c r="L6" s="146" t="s">
        <v>83</v>
      </c>
      <c r="M6" s="141">
        <v>3</v>
      </c>
      <c r="O6" s="149" t="s">
        <v>112</v>
      </c>
      <c r="P6" s="150">
        <v>21891001087</v>
      </c>
      <c r="Q6" s="150" t="s">
        <v>78</v>
      </c>
      <c r="R6" s="151" t="s">
        <v>79</v>
      </c>
      <c r="S6" s="152">
        <v>1</v>
      </c>
      <c r="U6" s="138" t="s">
        <v>113</v>
      </c>
      <c r="V6" s="139">
        <v>21891001087</v>
      </c>
      <c r="W6" s="139" t="s">
        <v>78</v>
      </c>
      <c r="X6" s="140" t="s">
        <v>79</v>
      </c>
      <c r="Y6" s="141">
        <v>1</v>
      </c>
      <c r="AA6" s="138" t="s">
        <v>114</v>
      </c>
      <c r="AB6" s="139">
        <v>21891001087</v>
      </c>
      <c r="AC6" s="139" t="s">
        <v>78</v>
      </c>
      <c r="AD6" s="140" t="s">
        <v>79</v>
      </c>
      <c r="AE6" s="141">
        <v>1</v>
      </c>
      <c r="AG6" s="144">
        <v>2</v>
      </c>
      <c r="AH6" s="145">
        <v>21891001092</v>
      </c>
      <c r="AI6" s="145" t="s">
        <v>80</v>
      </c>
      <c r="AJ6" s="153" t="s">
        <v>79</v>
      </c>
      <c r="AK6" s="147"/>
    </row>
    <row r="7" spans="1:37">
      <c r="B7" s="99" t="s">
        <v>72</v>
      </c>
      <c r="C7" s="291">
        <v>41462</v>
      </c>
      <c r="D7" s="292"/>
      <c r="E7" s="100"/>
      <c r="F7" s="100"/>
      <c r="G7" s="101"/>
      <c r="I7" s="148">
        <v>13</v>
      </c>
      <c r="J7" s="145">
        <v>20181102252</v>
      </c>
      <c r="K7" s="145" t="s">
        <v>93</v>
      </c>
      <c r="L7" s="146" t="s">
        <v>90</v>
      </c>
      <c r="M7" s="141">
        <v>2</v>
      </c>
      <c r="O7" s="154" t="s">
        <v>148</v>
      </c>
      <c r="P7" s="145">
        <v>21891101618</v>
      </c>
      <c r="Q7" s="145" t="s">
        <v>84</v>
      </c>
      <c r="R7" s="146" t="s">
        <v>79</v>
      </c>
      <c r="S7" s="155">
        <v>2</v>
      </c>
      <c r="U7" s="156" t="s">
        <v>115</v>
      </c>
      <c r="V7" s="145">
        <v>21511102204</v>
      </c>
      <c r="W7" s="145" t="s">
        <v>87</v>
      </c>
      <c r="X7" s="146" t="s">
        <v>83</v>
      </c>
      <c r="Y7" s="141">
        <v>2</v>
      </c>
      <c r="AA7" s="156" t="s">
        <v>116</v>
      </c>
      <c r="AB7" s="145">
        <v>21891001092</v>
      </c>
      <c r="AC7" s="145" t="s">
        <v>80</v>
      </c>
      <c r="AD7" s="146" t="s">
        <v>79</v>
      </c>
      <c r="AE7" s="141">
        <v>2</v>
      </c>
      <c r="AG7" s="157">
        <v>3</v>
      </c>
      <c r="AH7" s="145">
        <v>21511101213</v>
      </c>
      <c r="AI7" s="145" t="s">
        <v>86</v>
      </c>
      <c r="AJ7" s="153" t="s">
        <v>83</v>
      </c>
      <c r="AK7" s="147"/>
    </row>
    <row r="8" spans="1:37">
      <c r="B8" s="102" t="s">
        <v>73</v>
      </c>
      <c r="C8" s="95"/>
      <c r="E8" s="93"/>
      <c r="I8" s="158">
        <v>24</v>
      </c>
      <c r="J8" s="159" t="s">
        <v>25</v>
      </c>
      <c r="K8" s="159" t="s">
        <v>25</v>
      </c>
      <c r="L8" s="160" t="s">
        <v>25</v>
      </c>
      <c r="M8" s="161"/>
      <c r="O8" s="162" t="s">
        <v>117</v>
      </c>
      <c r="P8" s="163">
        <v>21511101216</v>
      </c>
      <c r="Q8" s="163" t="s">
        <v>88</v>
      </c>
      <c r="R8" s="164" t="s">
        <v>83</v>
      </c>
      <c r="S8" s="165">
        <v>3</v>
      </c>
      <c r="U8" s="156" t="s">
        <v>118</v>
      </c>
      <c r="V8" s="145">
        <v>21891001086</v>
      </c>
      <c r="W8" s="145" t="s">
        <v>81</v>
      </c>
      <c r="X8" s="146" t="s">
        <v>79</v>
      </c>
      <c r="Y8" s="141">
        <v>3</v>
      </c>
      <c r="AA8" s="156" t="s">
        <v>119</v>
      </c>
      <c r="AB8" s="145">
        <v>21511102204</v>
      </c>
      <c r="AC8" s="145" t="s">
        <v>87</v>
      </c>
      <c r="AD8" s="146" t="s">
        <v>83</v>
      </c>
      <c r="AE8" s="141">
        <v>4</v>
      </c>
      <c r="AG8" s="157">
        <v>4</v>
      </c>
      <c r="AH8" s="145">
        <v>21511102204</v>
      </c>
      <c r="AI8" s="145" t="s">
        <v>87</v>
      </c>
      <c r="AJ8" s="153" t="s">
        <v>83</v>
      </c>
      <c r="AK8" s="147"/>
    </row>
    <row r="9" spans="1:37">
      <c r="B9" s="103" t="s">
        <v>74</v>
      </c>
      <c r="C9" s="102"/>
      <c r="E9" s="93"/>
      <c r="I9" s="67"/>
      <c r="J9" s="67"/>
      <c r="K9" s="67"/>
      <c r="L9" s="68"/>
      <c r="U9" s="158" t="s">
        <v>120</v>
      </c>
      <c r="V9" s="159" t="s">
        <v>22</v>
      </c>
      <c r="W9" s="159" t="s">
        <v>97</v>
      </c>
      <c r="X9" s="160" t="s">
        <v>79</v>
      </c>
      <c r="Y9" s="161">
        <v>4</v>
      </c>
      <c r="AA9" s="158" t="s">
        <v>121</v>
      </c>
      <c r="AB9" s="159">
        <v>21511101213</v>
      </c>
      <c r="AC9" s="159" t="s">
        <v>86</v>
      </c>
      <c r="AD9" s="160" t="s">
        <v>83</v>
      </c>
      <c r="AE9" s="161">
        <v>3</v>
      </c>
      <c r="AG9" s="166">
        <v>5</v>
      </c>
      <c r="AH9" s="145" t="s">
        <v>22</v>
      </c>
      <c r="AI9" s="145" t="s">
        <v>97</v>
      </c>
      <c r="AJ9" s="146" t="s">
        <v>79</v>
      </c>
      <c r="AK9" s="167"/>
    </row>
    <row r="10" spans="1:37">
      <c r="A10" s="104" t="s">
        <v>75</v>
      </c>
      <c r="B10" s="105" t="s">
        <v>7</v>
      </c>
      <c r="C10" s="106" t="s">
        <v>8</v>
      </c>
      <c r="D10" s="107" t="s">
        <v>76</v>
      </c>
      <c r="E10" s="108" t="s">
        <v>77</v>
      </c>
      <c r="I10" s="132" t="s">
        <v>122</v>
      </c>
      <c r="J10" s="132"/>
      <c r="K10" s="67"/>
      <c r="L10" s="68"/>
      <c r="M10" s="133" t="s">
        <v>106</v>
      </c>
      <c r="O10" s="142" t="s">
        <v>123</v>
      </c>
      <c r="P10" s="142"/>
      <c r="Q10" s="67"/>
      <c r="R10" s="68"/>
      <c r="S10" s="143" t="s">
        <v>106</v>
      </c>
      <c r="V10" s="67"/>
      <c r="W10" s="67"/>
      <c r="X10" s="68"/>
      <c r="AB10" s="67"/>
      <c r="AC10" s="67"/>
      <c r="AD10" s="68"/>
      <c r="AG10" s="166">
        <v>6</v>
      </c>
      <c r="AH10" s="145" t="s">
        <v>29</v>
      </c>
      <c r="AI10" s="145" t="s">
        <v>95</v>
      </c>
      <c r="AJ10" s="146" t="s">
        <v>90</v>
      </c>
      <c r="AK10" s="167"/>
    </row>
    <row r="11" spans="1:37">
      <c r="A11" s="93">
        <f>IF(ISBLANK(C11),"",ROW()-10)</f>
        <v>1</v>
      </c>
      <c r="B11" s="109">
        <v>21891001087</v>
      </c>
      <c r="C11" s="109" t="s">
        <v>78</v>
      </c>
      <c r="D11" s="109" t="s">
        <v>79</v>
      </c>
      <c r="E11" s="110">
        <v>3</v>
      </c>
      <c r="I11" s="138">
        <v>5</v>
      </c>
      <c r="J11" s="139">
        <v>21891101618</v>
      </c>
      <c r="K11" s="139" t="s">
        <v>84</v>
      </c>
      <c r="L11" s="140" t="s">
        <v>79</v>
      </c>
      <c r="M11" s="141">
        <v>2</v>
      </c>
      <c r="O11" s="149" t="s">
        <v>124</v>
      </c>
      <c r="P11" s="150">
        <v>20181102252</v>
      </c>
      <c r="Q11" s="150" t="s">
        <v>93</v>
      </c>
      <c r="R11" s="151" t="s">
        <v>90</v>
      </c>
      <c r="S11" s="152">
        <v>3</v>
      </c>
      <c r="U11" s="132" t="s">
        <v>125</v>
      </c>
      <c r="V11" s="132"/>
      <c r="W11" s="67"/>
      <c r="X11" s="68"/>
      <c r="Y11" s="133" t="s">
        <v>106</v>
      </c>
      <c r="AA11" s="132" t="s">
        <v>126</v>
      </c>
      <c r="AB11" s="132"/>
      <c r="AC11" s="67"/>
      <c r="AD11" s="68"/>
      <c r="AE11" s="133" t="s">
        <v>106</v>
      </c>
      <c r="AG11" s="166">
        <v>7</v>
      </c>
      <c r="AH11" s="145">
        <v>21891001086</v>
      </c>
      <c r="AI11" s="145" t="s">
        <v>81</v>
      </c>
      <c r="AJ11" s="146" t="s">
        <v>79</v>
      </c>
      <c r="AK11" s="167"/>
    </row>
    <row r="12" spans="1:37">
      <c r="A12" s="93">
        <f t="shared" ref="A12:A75" si="0">IF(ISBLANK(C12),"",ROW()-10)</f>
        <v>2</v>
      </c>
      <c r="B12" s="109">
        <v>21891001092</v>
      </c>
      <c r="C12" s="109" t="s">
        <v>80</v>
      </c>
      <c r="D12" s="109" t="s">
        <v>79</v>
      </c>
      <c r="E12" s="110">
        <v>11</v>
      </c>
      <c r="I12" s="156">
        <v>8</v>
      </c>
      <c r="J12" s="145">
        <v>21511102204</v>
      </c>
      <c r="K12" s="145" t="s">
        <v>87</v>
      </c>
      <c r="L12" s="146" t="s">
        <v>83</v>
      </c>
      <c r="M12" s="141">
        <v>1</v>
      </c>
      <c r="O12" s="154" t="s">
        <v>127</v>
      </c>
      <c r="P12" s="145" t="s">
        <v>29</v>
      </c>
      <c r="Q12" s="145" t="s">
        <v>95</v>
      </c>
      <c r="R12" s="146" t="s">
        <v>90</v>
      </c>
      <c r="S12" s="155">
        <v>2</v>
      </c>
      <c r="U12" s="138" t="s">
        <v>128</v>
      </c>
      <c r="V12" s="139">
        <v>21891101618</v>
      </c>
      <c r="W12" s="139" t="s">
        <v>84</v>
      </c>
      <c r="X12" s="140" t="s">
        <v>79</v>
      </c>
      <c r="Y12" s="141">
        <v>3</v>
      </c>
      <c r="AA12" s="138" t="s">
        <v>129</v>
      </c>
      <c r="AB12" s="139">
        <v>21891001086</v>
      </c>
      <c r="AC12" s="139" t="s">
        <v>81</v>
      </c>
      <c r="AD12" s="140" t="s">
        <v>79</v>
      </c>
      <c r="AE12" s="141">
        <v>3</v>
      </c>
      <c r="AG12" s="168">
        <v>8</v>
      </c>
      <c r="AH12" s="169">
        <v>21891101618</v>
      </c>
      <c r="AI12" s="169" t="s">
        <v>84</v>
      </c>
      <c r="AJ12" s="170" t="s">
        <v>79</v>
      </c>
      <c r="AK12" s="171"/>
    </row>
    <row r="13" spans="1:37">
      <c r="A13" s="93">
        <f t="shared" si="0"/>
        <v>3</v>
      </c>
      <c r="B13" s="109">
        <v>21891001086</v>
      </c>
      <c r="C13" s="109" t="s">
        <v>81</v>
      </c>
      <c r="D13" s="109" t="s">
        <v>79</v>
      </c>
      <c r="E13" s="110">
        <v>26</v>
      </c>
      <c r="I13" s="156">
        <v>17</v>
      </c>
      <c r="J13" s="145" t="s">
        <v>26</v>
      </c>
      <c r="K13" s="145" t="s">
        <v>96</v>
      </c>
      <c r="L13" s="146" t="s">
        <v>83</v>
      </c>
      <c r="M13" s="141">
        <v>3</v>
      </c>
      <c r="O13" s="172" t="s">
        <v>149</v>
      </c>
      <c r="P13" s="173">
        <v>21511102204</v>
      </c>
      <c r="Q13" s="173" t="s">
        <v>87</v>
      </c>
      <c r="R13" s="174" t="s">
        <v>83</v>
      </c>
      <c r="S13" s="175">
        <v>1</v>
      </c>
      <c r="U13" s="156" t="s">
        <v>130</v>
      </c>
      <c r="V13" s="145" t="s">
        <v>29</v>
      </c>
      <c r="W13" s="145" t="s">
        <v>95</v>
      </c>
      <c r="X13" s="146" t="s">
        <v>90</v>
      </c>
      <c r="Y13" s="141">
        <v>4</v>
      </c>
      <c r="AA13" s="156" t="s">
        <v>131</v>
      </c>
      <c r="AB13" s="145">
        <v>21891101618</v>
      </c>
      <c r="AC13" s="145" t="s">
        <v>84</v>
      </c>
      <c r="AD13" s="146" t="s">
        <v>79</v>
      </c>
      <c r="AE13" s="141">
        <v>4</v>
      </c>
      <c r="AG13" s="176">
        <v>9</v>
      </c>
      <c r="AH13" s="177">
        <v>21511101216</v>
      </c>
      <c r="AI13" s="177" t="s">
        <v>88</v>
      </c>
      <c r="AJ13" s="178" t="s">
        <v>83</v>
      </c>
      <c r="AK13" s="179"/>
    </row>
    <row r="14" spans="1:37">
      <c r="A14" s="93">
        <f t="shared" si="0"/>
        <v>4</v>
      </c>
      <c r="B14" s="109">
        <v>21511101217</v>
      </c>
      <c r="C14" s="109" t="s">
        <v>82</v>
      </c>
      <c r="D14" s="109" t="s">
        <v>83</v>
      </c>
      <c r="E14" s="110">
        <v>30</v>
      </c>
      <c r="I14" s="180">
        <v>20</v>
      </c>
      <c r="J14" s="181" t="s">
        <v>99</v>
      </c>
      <c r="K14" s="181" t="s">
        <v>100</v>
      </c>
      <c r="L14" s="182" t="s">
        <v>90</v>
      </c>
      <c r="M14" s="183">
        <v>4</v>
      </c>
      <c r="U14" s="156" t="s">
        <v>132</v>
      </c>
      <c r="V14" s="145">
        <v>21511101213</v>
      </c>
      <c r="W14" s="145" t="s">
        <v>86</v>
      </c>
      <c r="X14" s="146" t="s">
        <v>83</v>
      </c>
      <c r="Y14" s="141">
        <v>2</v>
      </c>
      <c r="AA14" s="156" t="s">
        <v>133</v>
      </c>
      <c r="AB14" s="145" t="s">
        <v>22</v>
      </c>
      <c r="AC14" s="145" t="s">
        <v>97</v>
      </c>
      <c r="AD14" s="146" t="s">
        <v>79</v>
      </c>
      <c r="AE14" s="141">
        <v>1</v>
      </c>
      <c r="AG14" s="166">
        <v>9</v>
      </c>
      <c r="AH14" s="145">
        <v>20181102252</v>
      </c>
      <c r="AI14" s="145" t="s">
        <v>93</v>
      </c>
      <c r="AJ14" s="146" t="s">
        <v>90</v>
      </c>
      <c r="AK14" s="167"/>
    </row>
    <row r="15" spans="1:37">
      <c r="A15" s="93">
        <f t="shared" si="0"/>
        <v>5</v>
      </c>
      <c r="B15" s="109">
        <v>21891101618</v>
      </c>
      <c r="C15" s="109" t="s">
        <v>84</v>
      </c>
      <c r="D15" s="109" t="s">
        <v>79</v>
      </c>
      <c r="E15" s="110">
        <v>46</v>
      </c>
      <c r="O15" s="142" t="s">
        <v>134</v>
      </c>
      <c r="P15" s="142"/>
      <c r="Q15" s="67"/>
      <c r="R15" s="68"/>
      <c r="S15" s="143" t="s">
        <v>106</v>
      </c>
      <c r="U15" s="180" t="s">
        <v>135</v>
      </c>
      <c r="V15" s="181">
        <v>21891001092</v>
      </c>
      <c r="W15" s="181" t="s">
        <v>80</v>
      </c>
      <c r="X15" s="182" t="s">
        <v>79</v>
      </c>
      <c r="Y15" s="183">
        <v>1</v>
      </c>
      <c r="AA15" s="180" t="s">
        <v>136</v>
      </c>
      <c r="AB15" s="181" t="s">
        <v>29</v>
      </c>
      <c r="AC15" s="181" t="s">
        <v>95</v>
      </c>
      <c r="AD15" s="182" t="s">
        <v>90</v>
      </c>
      <c r="AE15" s="183">
        <v>2</v>
      </c>
      <c r="AG15" s="166">
        <v>9</v>
      </c>
      <c r="AH15" s="145">
        <v>21891202805</v>
      </c>
      <c r="AI15" s="145" t="s">
        <v>91</v>
      </c>
      <c r="AJ15" s="146" t="s">
        <v>79</v>
      </c>
      <c r="AK15" s="167"/>
    </row>
    <row r="16" spans="1:37">
      <c r="A16" s="93">
        <f t="shared" si="0"/>
        <v>6</v>
      </c>
      <c r="B16" s="109">
        <v>21511202555</v>
      </c>
      <c r="C16" s="109" t="s">
        <v>85</v>
      </c>
      <c r="D16" s="109" t="s">
        <v>83</v>
      </c>
      <c r="E16" s="110">
        <v>67</v>
      </c>
      <c r="I16" s="132" t="s">
        <v>137</v>
      </c>
      <c r="J16" s="132"/>
      <c r="K16" s="67"/>
      <c r="L16" s="68"/>
      <c r="M16" s="184" t="s">
        <v>106</v>
      </c>
      <c r="O16" s="149" t="s">
        <v>150</v>
      </c>
      <c r="P16" s="150">
        <v>21891001086</v>
      </c>
      <c r="Q16" s="150" t="s">
        <v>81</v>
      </c>
      <c r="R16" s="151" t="s">
        <v>79</v>
      </c>
      <c r="S16" s="152">
        <v>2</v>
      </c>
      <c r="W16" s="67"/>
      <c r="X16" s="68"/>
      <c r="AG16" s="168">
        <v>9</v>
      </c>
      <c r="AH16" s="169">
        <v>20181000860</v>
      </c>
      <c r="AI16" s="169" t="s">
        <v>89</v>
      </c>
      <c r="AJ16" s="170" t="s">
        <v>90</v>
      </c>
      <c r="AK16" s="171"/>
    </row>
    <row r="17" spans="1:37">
      <c r="A17" s="93">
        <f t="shared" si="0"/>
        <v>7</v>
      </c>
      <c r="B17" s="109">
        <v>21511101213</v>
      </c>
      <c r="C17" s="109" t="s">
        <v>86</v>
      </c>
      <c r="D17" s="109" t="s">
        <v>83</v>
      </c>
      <c r="E17" s="110">
        <v>69</v>
      </c>
      <c r="I17" s="138">
        <v>4</v>
      </c>
      <c r="J17" s="139">
        <v>21511101217</v>
      </c>
      <c r="K17" s="139" t="s">
        <v>82</v>
      </c>
      <c r="L17" s="140" t="s">
        <v>83</v>
      </c>
      <c r="M17" s="141">
        <v>3</v>
      </c>
      <c r="O17" s="154" t="s">
        <v>138</v>
      </c>
      <c r="P17" s="145">
        <v>21511101213</v>
      </c>
      <c r="Q17" s="145" t="s">
        <v>86</v>
      </c>
      <c r="R17" s="146" t="s">
        <v>83</v>
      </c>
      <c r="S17" s="155">
        <v>1</v>
      </c>
      <c r="W17" s="67"/>
      <c r="X17" s="68"/>
      <c r="AC17" s="67"/>
      <c r="AD17" s="68"/>
      <c r="AG17" s="176">
        <v>13</v>
      </c>
      <c r="AH17" s="177">
        <v>21511202558</v>
      </c>
      <c r="AI17" s="177" t="s">
        <v>92</v>
      </c>
      <c r="AJ17" s="178" t="s">
        <v>83</v>
      </c>
      <c r="AK17" s="179"/>
    </row>
    <row r="18" spans="1:37">
      <c r="A18" s="93">
        <f t="shared" si="0"/>
        <v>8</v>
      </c>
      <c r="B18" s="109">
        <v>21511102204</v>
      </c>
      <c r="C18" s="109" t="s">
        <v>87</v>
      </c>
      <c r="D18" s="109" t="s">
        <v>83</v>
      </c>
      <c r="E18" s="110">
        <v>74</v>
      </c>
      <c r="I18" s="156">
        <v>9</v>
      </c>
      <c r="J18" s="145">
        <v>21511101216</v>
      </c>
      <c r="K18" s="145" t="s">
        <v>88</v>
      </c>
      <c r="L18" s="146" t="s">
        <v>83</v>
      </c>
      <c r="M18" s="141">
        <v>2</v>
      </c>
      <c r="O18" s="172" t="s">
        <v>139</v>
      </c>
      <c r="P18" s="173">
        <v>21891202805</v>
      </c>
      <c r="Q18" s="173" t="s">
        <v>91</v>
      </c>
      <c r="R18" s="174" t="s">
        <v>79</v>
      </c>
      <c r="S18" s="175">
        <v>3</v>
      </c>
      <c r="W18" s="67"/>
      <c r="X18" s="68"/>
      <c r="AG18" s="166">
        <v>13</v>
      </c>
      <c r="AH18" s="145" t="s">
        <v>26</v>
      </c>
      <c r="AI18" s="145" t="s">
        <v>96</v>
      </c>
      <c r="AJ18" s="146" t="s">
        <v>83</v>
      </c>
      <c r="AK18" s="167"/>
    </row>
    <row r="19" spans="1:37">
      <c r="A19" s="93">
        <f t="shared" si="0"/>
        <v>9</v>
      </c>
      <c r="B19" s="109">
        <v>21511101216</v>
      </c>
      <c r="C19" s="109" t="s">
        <v>88</v>
      </c>
      <c r="D19" s="109" t="s">
        <v>83</v>
      </c>
      <c r="E19" s="110">
        <v>75</v>
      </c>
      <c r="I19" s="156">
        <v>16</v>
      </c>
      <c r="J19" s="145" t="s">
        <v>29</v>
      </c>
      <c r="K19" s="145" t="s">
        <v>95</v>
      </c>
      <c r="L19" s="146" t="s">
        <v>90</v>
      </c>
      <c r="M19" s="141">
        <v>1</v>
      </c>
      <c r="W19" s="67"/>
      <c r="X19" s="68"/>
      <c r="AG19" s="166">
        <v>13</v>
      </c>
      <c r="AH19" s="145">
        <v>21511101217</v>
      </c>
      <c r="AI19" s="145" t="s">
        <v>82</v>
      </c>
      <c r="AJ19" s="146" t="s">
        <v>83</v>
      </c>
      <c r="AK19" s="167"/>
    </row>
    <row r="20" spans="1:37">
      <c r="A20" s="93">
        <f t="shared" si="0"/>
        <v>10</v>
      </c>
      <c r="B20" s="109">
        <v>20181000860</v>
      </c>
      <c r="C20" s="109" t="s">
        <v>89</v>
      </c>
      <c r="D20" s="109" t="s">
        <v>90</v>
      </c>
      <c r="E20" s="110">
        <v>79</v>
      </c>
      <c r="I20" s="180">
        <v>21</v>
      </c>
      <c r="J20" s="181" t="s">
        <v>25</v>
      </c>
      <c r="K20" s="181" t="s">
        <v>25</v>
      </c>
      <c r="L20" s="182" t="s">
        <v>25</v>
      </c>
      <c r="M20" s="183"/>
      <c r="O20" s="142" t="s">
        <v>140</v>
      </c>
      <c r="P20" s="142"/>
      <c r="Q20" s="67"/>
      <c r="R20" s="68"/>
      <c r="S20" s="143" t="s">
        <v>106</v>
      </c>
      <c r="W20" s="67"/>
      <c r="X20" s="68"/>
      <c r="AG20" s="166">
        <v>13</v>
      </c>
      <c r="AH20" s="145">
        <v>20181102267</v>
      </c>
      <c r="AI20" s="145" t="s">
        <v>94</v>
      </c>
      <c r="AJ20" s="146" t="s">
        <v>90</v>
      </c>
      <c r="AK20" s="167"/>
    </row>
    <row r="21" spans="1:37">
      <c r="A21" s="93">
        <f t="shared" si="0"/>
        <v>11</v>
      </c>
      <c r="B21" s="109">
        <v>21891202805</v>
      </c>
      <c r="C21" s="109" t="s">
        <v>91</v>
      </c>
      <c r="D21" s="109" t="s">
        <v>79</v>
      </c>
      <c r="E21" s="110">
        <v>107</v>
      </c>
      <c r="I21" s="67"/>
      <c r="J21" s="67"/>
      <c r="K21" s="67"/>
      <c r="L21" s="68"/>
      <c r="O21" s="149" t="s">
        <v>141</v>
      </c>
      <c r="P21" s="150">
        <v>21891001092</v>
      </c>
      <c r="Q21" s="150" t="s">
        <v>80</v>
      </c>
      <c r="R21" s="151" t="s">
        <v>79</v>
      </c>
      <c r="S21" s="152">
        <v>1</v>
      </c>
      <c r="W21" s="67"/>
      <c r="X21" s="68"/>
      <c r="AG21" s="166">
        <v>13</v>
      </c>
      <c r="AH21" s="145">
        <v>21511202555</v>
      </c>
      <c r="AI21" s="145" t="s">
        <v>85</v>
      </c>
      <c r="AJ21" s="146" t="s">
        <v>83</v>
      </c>
      <c r="AK21" s="167"/>
    </row>
    <row r="22" spans="1:37">
      <c r="A22" s="93">
        <f t="shared" si="0"/>
        <v>12</v>
      </c>
      <c r="B22" s="109">
        <v>21511202558</v>
      </c>
      <c r="C22" s="109" t="s">
        <v>92</v>
      </c>
      <c r="D22" s="109" t="s">
        <v>83</v>
      </c>
      <c r="E22" s="110">
        <v>154</v>
      </c>
      <c r="I22" s="132" t="s">
        <v>142</v>
      </c>
      <c r="J22" s="132"/>
      <c r="K22" s="67"/>
      <c r="L22" s="68"/>
      <c r="M22" s="184" t="s">
        <v>106</v>
      </c>
      <c r="O22" s="154" t="s">
        <v>143</v>
      </c>
      <c r="P22" s="145" t="s">
        <v>22</v>
      </c>
      <c r="Q22" s="145" t="s">
        <v>97</v>
      </c>
      <c r="R22" s="146" t="s">
        <v>79</v>
      </c>
      <c r="S22" s="155">
        <v>2</v>
      </c>
      <c r="W22" s="67"/>
      <c r="X22" s="68"/>
      <c r="AG22" s="168">
        <v>13</v>
      </c>
      <c r="AH22" s="169" t="s">
        <v>25</v>
      </c>
      <c r="AI22" s="169" t="s">
        <v>25</v>
      </c>
      <c r="AJ22" s="170" t="s">
        <v>25</v>
      </c>
      <c r="AK22" s="171"/>
    </row>
    <row r="23" spans="1:37">
      <c r="A23" s="93">
        <f t="shared" si="0"/>
        <v>13</v>
      </c>
      <c r="B23" s="109">
        <v>20181102252</v>
      </c>
      <c r="C23" s="109" t="s">
        <v>93</v>
      </c>
      <c r="D23" s="109" t="s">
        <v>90</v>
      </c>
      <c r="E23" s="110">
        <v>171</v>
      </c>
      <c r="I23" s="138">
        <v>3</v>
      </c>
      <c r="J23" s="139">
        <v>21891001086</v>
      </c>
      <c r="K23" s="139" t="s">
        <v>81</v>
      </c>
      <c r="L23" s="140" t="s">
        <v>79</v>
      </c>
      <c r="M23" s="141">
        <v>1</v>
      </c>
      <c r="O23" s="172" t="s">
        <v>151</v>
      </c>
      <c r="P23" s="173">
        <v>20181000860</v>
      </c>
      <c r="Q23" s="173" t="s">
        <v>89</v>
      </c>
      <c r="R23" s="174" t="s">
        <v>90</v>
      </c>
      <c r="S23" s="175">
        <v>3</v>
      </c>
      <c r="W23" s="67"/>
      <c r="X23" s="68"/>
      <c r="AG23" s="176">
        <v>19</v>
      </c>
      <c r="AH23" s="177" t="s">
        <v>25</v>
      </c>
      <c r="AI23" s="177" t="s">
        <v>25</v>
      </c>
      <c r="AJ23" s="178" t="s">
        <v>25</v>
      </c>
      <c r="AK23" s="179"/>
    </row>
    <row r="24" spans="1:37">
      <c r="A24" s="93" t="str">
        <f t="shared" si="0"/>
        <v/>
      </c>
      <c r="B24" s="109"/>
      <c r="C24" s="109"/>
      <c r="D24" s="109"/>
      <c r="E24" s="110"/>
      <c r="I24" s="156">
        <v>10</v>
      </c>
      <c r="J24" s="145">
        <v>20181000860</v>
      </c>
      <c r="K24" s="145" t="s">
        <v>89</v>
      </c>
      <c r="L24" s="146" t="s">
        <v>90</v>
      </c>
      <c r="M24" s="141">
        <v>2</v>
      </c>
      <c r="W24" s="67"/>
      <c r="X24" s="68"/>
      <c r="AC24" s="67"/>
      <c r="AD24" s="68"/>
      <c r="AG24" s="166">
        <v>19</v>
      </c>
      <c r="AH24" s="145" t="s">
        <v>99</v>
      </c>
      <c r="AI24" s="145" t="s">
        <v>100</v>
      </c>
      <c r="AJ24" s="146" t="s">
        <v>90</v>
      </c>
      <c r="AK24" s="167"/>
    </row>
    <row r="25" spans="1:37">
      <c r="A25" s="93">
        <f t="shared" si="0"/>
        <v>15</v>
      </c>
      <c r="B25" s="109">
        <v>20181102267</v>
      </c>
      <c r="C25" s="109" t="s">
        <v>94</v>
      </c>
      <c r="D25" s="109" t="s">
        <v>90</v>
      </c>
      <c r="E25" s="110">
        <v>227</v>
      </c>
      <c r="I25" s="156">
        <v>15</v>
      </c>
      <c r="J25" s="145">
        <v>20181102267</v>
      </c>
      <c r="K25" s="145" t="s">
        <v>94</v>
      </c>
      <c r="L25" s="146" t="s">
        <v>90</v>
      </c>
      <c r="M25" s="141">
        <v>3</v>
      </c>
      <c r="W25" s="67"/>
      <c r="X25" s="68"/>
      <c r="AC25" s="67"/>
      <c r="AD25" s="68"/>
      <c r="AG25" s="166">
        <v>19</v>
      </c>
      <c r="AH25" s="145" t="s">
        <v>25</v>
      </c>
      <c r="AI25" s="145" t="s">
        <v>25</v>
      </c>
      <c r="AJ25" s="146" t="s">
        <v>25</v>
      </c>
      <c r="AK25" s="167"/>
    </row>
    <row r="26" spans="1:37">
      <c r="A26" s="93">
        <f t="shared" si="0"/>
        <v>16</v>
      </c>
      <c r="B26" s="109" t="s">
        <v>29</v>
      </c>
      <c r="C26" s="109" t="s">
        <v>95</v>
      </c>
      <c r="D26" s="109" t="s">
        <v>90</v>
      </c>
      <c r="E26" s="110">
        <v>1000</v>
      </c>
      <c r="I26" s="180">
        <v>22</v>
      </c>
      <c r="J26" s="181" t="s">
        <v>25</v>
      </c>
      <c r="K26" s="181" t="s">
        <v>25</v>
      </c>
      <c r="L26" s="182" t="s">
        <v>25</v>
      </c>
      <c r="M26" s="183"/>
      <c r="W26" s="67"/>
      <c r="X26" s="68"/>
      <c r="AG26" s="166">
        <v>19</v>
      </c>
      <c r="AH26" s="145" t="s">
        <v>25</v>
      </c>
      <c r="AI26" s="145" t="s">
        <v>25</v>
      </c>
      <c r="AJ26" s="146" t="s">
        <v>25</v>
      </c>
      <c r="AK26" s="167"/>
    </row>
    <row r="27" spans="1:37">
      <c r="A27" s="93">
        <f t="shared" si="0"/>
        <v>17</v>
      </c>
      <c r="B27" s="109" t="s">
        <v>26</v>
      </c>
      <c r="C27" s="109" t="s">
        <v>96</v>
      </c>
      <c r="D27" s="109" t="s">
        <v>83</v>
      </c>
      <c r="E27" s="110">
        <v>1000</v>
      </c>
      <c r="W27" s="67"/>
      <c r="X27" s="68"/>
      <c r="AG27" s="166">
        <v>19</v>
      </c>
      <c r="AH27" s="145">
        <v>10181102248</v>
      </c>
      <c r="AI27" s="145" t="s">
        <v>98</v>
      </c>
      <c r="AJ27" s="146" t="s">
        <v>90</v>
      </c>
      <c r="AK27" s="167"/>
    </row>
    <row r="28" spans="1:37">
      <c r="A28" s="93">
        <f t="shared" si="0"/>
        <v>18</v>
      </c>
      <c r="B28" s="111" t="s">
        <v>22</v>
      </c>
      <c r="C28" s="111" t="s">
        <v>97</v>
      </c>
      <c r="D28" s="111" t="s">
        <v>79</v>
      </c>
      <c r="E28" s="110">
        <v>1000</v>
      </c>
      <c r="I28" s="132" t="s">
        <v>144</v>
      </c>
      <c r="J28" s="132"/>
      <c r="K28" s="67"/>
      <c r="L28" s="68"/>
      <c r="M28" s="184" t="s">
        <v>106</v>
      </c>
      <c r="W28" s="67"/>
      <c r="X28" s="68"/>
      <c r="AG28" s="185">
        <v>19</v>
      </c>
      <c r="AH28" s="173" t="s">
        <v>25</v>
      </c>
      <c r="AI28" s="173" t="s">
        <v>25</v>
      </c>
      <c r="AJ28" s="174" t="s">
        <v>25</v>
      </c>
      <c r="AK28" s="186"/>
    </row>
    <row r="29" spans="1:37">
      <c r="A29" s="93">
        <f t="shared" si="0"/>
        <v>19</v>
      </c>
      <c r="B29" s="111">
        <v>10181102248</v>
      </c>
      <c r="C29" s="111" t="s">
        <v>98</v>
      </c>
      <c r="D29" s="111" t="s">
        <v>90</v>
      </c>
      <c r="E29" s="110">
        <v>1000</v>
      </c>
      <c r="I29" s="138">
        <v>6</v>
      </c>
      <c r="J29" s="139">
        <v>21511202555</v>
      </c>
      <c r="K29" s="139" t="s">
        <v>85</v>
      </c>
      <c r="L29" s="140" t="s">
        <v>83</v>
      </c>
      <c r="M29" s="141">
        <v>3</v>
      </c>
      <c r="W29" s="67"/>
      <c r="X29" s="68"/>
    </row>
    <row r="30" spans="1:37">
      <c r="A30" s="93">
        <f t="shared" si="0"/>
        <v>20</v>
      </c>
      <c r="B30" s="111" t="s">
        <v>99</v>
      </c>
      <c r="C30" s="111" t="s">
        <v>100</v>
      </c>
      <c r="D30" s="111" t="s">
        <v>90</v>
      </c>
      <c r="E30" s="110">
        <v>1000</v>
      </c>
      <c r="I30" s="156">
        <v>7</v>
      </c>
      <c r="J30" s="145">
        <v>21511101213</v>
      </c>
      <c r="K30" s="145" t="s">
        <v>86</v>
      </c>
      <c r="L30" s="146" t="s">
        <v>83</v>
      </c>
      <c r="M30" s="141">
        <v>1</v>
      </c>
      <c r="W30" s="67"/>
      <c r="X30" s="68"/>
    </row>
    <row r="31" spans="1:37">
      <c r="A31" s="93" t="str">
        <f t="shared" si="0"/>
        <v/>
      </c>
      <c r="B31" s="111"/>
      <c r="C31" s="111"/>
      <c r="D31" s="111"/>
      <c r="E31" s="110"/>
      <c r="I31" s="156">
        <v>18</v>
      </c>
      <c r="J31" s="145" t="s">
        <v>22</v>
      </c>
      <c r="K31" s="145" t="s">
        <v>97</v>
      </c>
      <c r="L31" s="146" t="s">
        <v>79</v>
      </c>
      <c r="M31" s="141">
        <v>2</v>
      </c>
    </row>
    <row r="32" spans="1:37">
      <c r="A32" s="93" t="str">
        <f t="shared" si="0"/>
        <v/>
      </c>
      <c r="B32" s="111"/>
      <c r="C32" s="111"/>
      <c r="D32" s="111"/>
      <c r="E32" s="110"/>
      <c r="I32" s="180">
        <v>19</v>
      </c>
      <c r="J32" s="181">
        <v>10181102248</v>
      </c>
      <c r="K32" s="181" t="s">
        <v>98</v>
      </c>
      <c r="L32" s="182" t="s">
        <v>90</v>
      </c>
      <c r="M32" s="183">
        <v>4</v>
      </c>
    </row>
    <row r="33" spans="1:24">
      <c r="A33" s="93" t="str">
        <f t="shared" si="0"/>
        <v/>
      </c>
      <c r="B33" s="111"/>
      <c r="C33" s="111"/>
      <c r="D33" s="111"/>
      <c r="E33" s="110"/>
      <c r="I33" s="67"/>
      <c r="J33" s="67"/>
      <c r="K33" s="67"/>
      <c r="L33" s="68"/>
    </row>
    <row r="34" spans="1:24">
      <c r="A34" s="93" t="str">
        <f t="shared" si="0"/>
        <v/>
      </c>
      <c r="B34" s="111"/>
      <c r="C34" s="111"/>
      <c r="D34" s="111"/>
      <c r="E34" s="110"/>
      <c r="I34" s="132" t="s">
        <v>145</v>
      </c>
      <c r="J34" s="132"/>
      <c r="K34" s="67"/>
      <c r="L34" s="68"/>
      <c r="M34" s="184" t="s">
        <v>106</v>
      </c>
    </row>
    <row r="35" spans="1:24">
      <c r="A35" s="93" t="str">
        <f t="shared" si="0"/>
        <v/>
      </c>
      <c r="B35" s="111"/>
      <c r="C35" s="111"/>
      <c r="D35" s="111"/>
      <c r="E35" s="110"/>
      <c r="I35" s="138">
        <v>2</v>
      </c>
      <c r="J35" s="139">
        <v>21891001092</v>
      </c>
      <c r="K35" s="139" t="s">
        <v>80</v>
      </c>
      <c r="L35" s="140" t="s">
        <v>79</v>
      </c>
      <c r="M35" s="141">
        <v>1</v>
      </c>
    </row>
    <row r="36" spans="1:24">
      <c r="A36" s="93" t="str">
        <f t="shared" si="0"/>
        <v/>
      </c>
      <c r="B36" s="111"/>
      <c r="C36" s="111"/>
      <c r="D36" s="111"/>
      <c r="E36" s="110"/>
      <c r="I36" s="156">
        <v>11</v>
      </c>
      <c r="J36" s="145">
        <v>21891202805</v>
      </c>
      <c r="K36" s="145" t="s">
        <v>91</v>
      </c>
      <c r="L36" s="146" t="s">
        <v>79</v>
      </c>
      <c r="M36" s="141">
        <v>2</v>
      </c>
      <c r="W36" s="67"/>
      <c r="X36" s="68"/>
    </row>
    <row r="37" spans="1:24">
      <c r="A37" s="93" t="str">
        <f t="shared" si="0"/>
        <v/>
      </c>
      <c r="B37" s="111"/>
      <c r="C37" s="111"/>
      <c r="D37" s="111"/>
      <c r="E37" s="110"/>
      <c r="I37" s="156">
        <v>14</v>
      </c>
      <c r="J37" s="145" t="s">
        <v>25</v>
      </c>
      <c r="K37" s="145" t="s">
        <v>25</v>
      </c>
      <c r="L37" s="146" t="s">
        <v>25</v>
      </c>
      <c r="M37" s="141"/>
      <c r="W37" s="67"/>
      <c r="X37" s="68"/>
    </row>
    <row r="38" spans="1:24">
      <c r="A38" s="93" t="str">
        <f t="shared" si="0"/>
        <v/>
      </c>
      <c r="B38" s="111"/>
      <c r="C38" s="111"/>
      <c r="D38" s="111"/>
      <c r="E38" s="110"/>
      <c r="I38" s="180">
        <v>23</v>
      </c>
      <c r="J38" s="181" t="s">
        <v>25</v>
      </c>
      <c r="K38" s="181" t="s">
        <v>25</v>
      </c>
      <c r="L38" s="182" t="s">
        <v>25</v>
      </c>
      <c r="M38" s="183"/>
      <c r="Q38" s="67"/>
      <c r="R38" s="68"/>
      <c r="W38" s="67"/>
      <c r="X38" s="68"/>
    </row>
    <row r="39" spans="1:24">
      <c r="A39" s="93" t="str">
        <f t="shared" si="0"/>
        <v/>
      </c>
      <c r="B39" s="111"/>
      <c r="C39" s="111"/>
      <c r="D39" s="111"/>
      <c r="E39" s="110"/>
      <c r="I39" s="67"/>
      <c r="J39" s="67"/>
      <c r="K39" s="67"/>
      <c r="L39" s="68"/>
      <c r="W39" s="67"/>
      <c r="X39" s="68"/>
    </row>
    <row r="40" spans="1:24">
      <c r="A40" s="93" t="str">
        <f t="shared" si="0"/>
        <v/>
      </c>
      <c r="B40" s="111"/>
      <c r="C40" s="111"/>
      <c r="D40" s="111"/>
      <c r="E40" s="110"/>
      <c r="W40" s="67"/>
      <c r="X40" s="68"/>
    </row>
    <row r="41" spans="1:24">
      <c r="A41" s="93" t="str">
        <f t="shared" si="0"/>
        <v/>
      </c>
      <c r="B41" s="111"/>
      <c r="C41" s="111"/>
      <c r="D41" s="111"/>
      <c r="E41" s="110"/>
      <c r="W41" s="67"/>
      <c r="X41" s="68"/>
    </row>
    <row r="42" spans="1:24">
      <c r="A42" s="93" t="str">
        <f t="shared" si="0"/>
        <v/>
      </c>
      <c r="B42" s="111"/>
      <c r="C42" s="111"/>
      <c r="D42" s="111"/>
      <c r="E42" s="110"/>
      <c r="W42" s="67"/>
      <c r="X42" s="68"/>
    </row>
    <row r="43" spans="1:24">
      <c r="A43" s="93" t="str">
        <f t="shared" si="0"/>
        <v/>
      </c>
      <c r="B43" s="111"/>
      <c r="C43" s="111"/>
      <c r="D43" s="111"/>
      <c r="E43" s="110"/>
      <c r="W43" s="67"/>
      <c r="X43" s="68"/>
    </row>
    <row r="44" spans="1:24">
      <c r="A44" s="93" t="str">
        <f t="shared" si="0"/>
        <v/>
      </c>
      <c r="B44" s="111"/>
      <c r="C44" s="111"/>
      <c r="D44" s="111"/>
      <c r="E44" s="110"/>
      <c r="W44" s="67"/>
      <c r="X44" s="68"/>
    </row>
    <row r="45" spans="1:24">
      <c r="A45" s="93" t="str">
        <f t="shared" si="0"/>
        <v/>
      </c>
      <c r="B45" s="111"/>
      <c r="C45" s="111"/>
      <c r="D45" s="111"/>
      <c r="E45" s="110"/>
      <c r="W45" s="67"/>
      <c r="X45" s="68"/>
    </row>
    <row r="46" spans="1:24">
      <c r="A46" s="93" t="str">
        <f t="shared" si="0"/>
        <v/>
      </c>
      <c r="B46" s="111"/>
      <c r="C46" s="111"/>
      <c r="D46" s="111"/>
      <c r="E46" s="110"/>
      <c r="W46" s="67"/>
      <c r="X46" s="68"/>
    </row>
    <row r="47" spans="1:24">
      <c r="A47" s="93" t="str">
        <f t="shared" si="0"/>
        <v/>
      </c>
      <c r="B47" s="111"/>
      <c r="C47" s="111"/>
      <c r="D47" s="111"/>
      <c r="E47" s="110"/>
      <c r="W47" s="67"/>
      <c r="X47" s="68"/>
    </row>
    <row r="48" spans="1:24">
      <c r="A48" s="93" t="str">
        <f t="shared" si="0"/>
        <v/>
      </c>
      <c r="B48" s="111"/>
      <c r="C48" s="111"/>
      <c r="D48" s="111"/>
      <c r="E48" s="110"/>
      <c r="W48" s="67"/>
      <c r="X48" s="68"/>
    </row>
    <row r="49" spans="1:18">
      <c r="A49" s="93" t="str">
        <f t="shared" si="0"/>
        <v/>
      </c>
      <c r="B49" s="111"/>
      <c r="C49" s="111"/>
      <c r="D49" s="111"/>
      <c r="E49" s="110"/>
      <c r="Q49" s="67"/>
      <c r="R49" s="68"/>
    </row>
    <row r="50" spans="1:18">
      <c r="A50" s="93" t="str">
        <f t="shared" si="0"/>
        <v/>
      </c>
      <c r="B50" s="111"/>
      <c r="C50" s="111"/>
      <c r="D50" s="111"/>
      <c r="E50" s="110"/>
      <c r="Q50" s="67"/>
      <c r="R50" s="68"/>
    </row>
    <row r="51" spans="1:18">
      <c r="A51" s="93" t="str">
        <f t="shared" si="0"/>
        <v/>
      </c>
      <c r="B51" s="111"/>
      <c r="C51" s="111"/>
      <c r="D51" s="111"/>
      <c r="E51" s="110"/>
      <c r="Q51" s="67"/>
      <c r="R51" s="68"/>
    </row>
    <row r="52" spans="1:18">
      <c r="A52" s="93" t="str">
        <f t="shared" si="0"/>
        <v/>
      </c>
      <c r="B52" s="111"/>
      <c r="C52" s="111"/>
      <c r="D52" s="111"/>
      <c r="E52" s="110"/>
      <c r="Q52" s="67"/>
      <c r="R52" s="68"/>
    </row>
    <row r="53" spans="1:18">
      <c r="A53" s="93" t="str">
        <f t="shared" si="0"/>
        <v/>
      </c>
      <c r="B53" s="111"/>
      <c r="C53" s="111"/>
      <c r="D53" s="111"/>
      <c r="E53" s="110"/>
    </row>
    <row r="54" spans="1:18">
      <c r="A54" s="93" t="str">
        <f t="shared" si="0"/>
        <v/>
      </c>
      <c r="B54" s="111"/>
      <c r="C54" s="111"/>
      <c r="D54" s="111"/>
      <c r="E54" s="110"/>
    </row>
    <row r="55" spans="1:18">
      <c r="A55" s="93" t="str">
        <f t="shared" si="0"/>
        <v/>
      </c>
      <c r="B55" s="111"/>
      <c r="C55" s="111"/>
      <c r="D55" s="111"/>
      <c r="E55" s="110"/>
    </row>
    <row r="56" spans="1:18">
      <c r="A56" s="93" t="str">
        <f t="shared" si="0"/>
        <v/>
      </c>
      <c r="B56" s="111"/>
      <c r="C56" s="111"/>
      <c r="D56" s="111"/>
      <c r="E56" s="110"/>
    </row>
    <row r="57" spans="1:18">
      <c r="A57" s="93" t="str">
        <f t="shared" si="0"/>
        <v/>
      </c>
      <c r="B57" s="111"/>
      <c r="C57" s="111"/>
      <c r="D57" s="111"/>
      <c r="E57" s="110"/>
    </row>
    <row r="58" spans="1:18">
      <c r="A58" s="93" t="str">
        <f t="shared" si="0"/>
        <v/>
      </c>
      <c r="B58" s="111"/>
      <c r="C58" s="111"/>
      <c r="D58" s="111"/>
      <c r="E58" s="110"/>
    </row>
    <row r="59" spans="1:18">
      <c r="A59" s="93" t="str">
        <f t="shared" si="0"/>
        <v/>
      </c>
      <c r="B59" s="112"/>
      <c r="C59" s="112"/>
      <c r="D59" s="113"/>
      <c r="E59" s="110"/>
    </row>
    <row r="60" spans="1:18">
      <c r="A60" s="93" t="str">
        <f t="shared" si="0"/>
        <v/>
      </c>
      <c r="B60" s="112"/>
      <c r="C60" s="112"/>
      <c r="D60" s="113"/>
      <c r="E60" s="110"/>
    </row>
    <row r="61" spans="1:18">
      <c r="A61" s="93" t="str">
        <f t="shared" si="0"/>
        <v/>
      </c>
      <c r="B61" s="112"/>
      <c r="C61" s="112"/>
      <c r="D61" s="113"/>
      <c r="E61" s="110"/>
    </row>
    <row r="62" spans="1:18">
      <c r="A62" s="93" t="str">
        <f t="shared" si="0"/>
        <v/>
      </c>
      <c r="B62" s="112"/>
      <c r="C62" s="112"/>
      <c r="D62" s="113"/>
      <c r="E62" s="110"/>
      <c r="I62" s="67"/>
      <c r="J62" s="67"/>
      <c r="K62" s="67"/>
      <c r="L62" s="68"/>
    </row>
    <row r="63" spans="1:18">
      <c r="A63" s="93" t="str">
        <f t="shared" si="0"/>
        <v/>
      </c>
      <c r="B63" s="112"/>
      <c r="C63" s="112"/>
      <c r="D63" s="113"/>
      <c r="E63" s="110"/>
      <c r="I63" s="67"/>
      <c r="J63" s="67"/>
      <c r="K63" s="67"/>
      <c r="L63" s="68"/>
    </row>
    <row r="64" spans="1:18">
      <c r="A64" s="93" t="str">
        <f t="shared" si="0"/>
        <v/>
      </c>
      <c r="B64" s="112"/>
      <c r="C64" s="112"/>
      <c r="D64" s="113"/>
      <c r="E64" s="110"/>
      <c r="I64" s="67"/>
      <c r="J64" s="67"/>
      <c r="K64" s="67"/>
      <c r="L64" s="68"/>
    </row>
    <row r="65" spans="1:12">
      <c r="A65" s="93" t="str">
        <f t="shared" si="0"/>
        <v/>
      </c>
      <c r="B65" s="112"/>
      <c r="C65" s="112"/>
      <c r="D65" s="113"/>
      <c r="E65" s="110"/>
      <c r="I65" s="67"/>
      <c r="J65" s="67"/>
      <c r="K65" s="67"/>
      <c r="L65" s="68"/>
    </row>
    <row r="66" spans="1:12">
      <c r="A66" s="93" t="str">
        <f t="shared" si="0"/>
        <v/>
      </c>
      <c r="B66" s="112"/>
      <c r="C66" s="112"/>
      <c r="D66" s="113"/>
      <c r="E66" s="110"/>
      <c r="I66" s="67"/>
      <c r="J66" s="67"/>
      <c r="K66" s="67"/>
      <c r="L66" s="68"/>
    </row>
    <row r="67" spans="1:12">
      <c r="A67" s="93" t="str">
        <f t="shared" si="0"/>
        <v/>
      </c>
      <c r="B67" s="112"/>
      <c r="C67" s="112"/>
      <c r="D67" s="113"/>
      <c r="E67" s="110"/>
    </row>
    <row r="68" spans="1:12">
      <c r="A68" s="93" t="str">
        <f t="shared" si="0"/>
        <v/>
      </c>
      <c r="B68" s="112"/>
      <c r="C68" s="112"/>
      <c r="D68" s="113"/>
      <c r="E68" s="110"/>
    </row>
    <row r="69" spans="1:12">
      <c r="A69" s="93" t="str">
        <f t="shared" si="0"/>
        <v/>
      </c>
      <c r="B69" s="112"/>
      <c r="C69" s="112"/>
      <c r="D69" s="113"/>
      <c r="E69" s="110"/>
    </row>
    <row r="70" spans="1:12">
      <c r="A70" s="93" t="str">
        <f t="shared" si="0"/>
        <v/>
      </c>
      <c r="B70" s="112"/>
      <c r="C70" s="112"/>
      <c r="D70" s="113"/>
      <c r="E70" s="110"/>
    </row>
    <row r="71" spans="1:12">
      <c r="A71" s="93" t="str">
        <f t="shared" si="0"/>
        <v/>
      </c>
      <c r="B71" s="112"/>
      <c r="C71" s="112"/>
      <c r="D71" s="113"/>
      <c r="E71" s="110"/>
    </row>
    <row r="72" spans="1:12">
      <c r="A72" s="93" t="str">
        <f t="shared" si="0"/>
        <v/>
      </c>
      <c r="B72" s="112"/>
      <c r="C72" s="112"/>
      <c r="D72" s="113"/>
      <c r="E72" s="110"/>
    </row>
    <row r="73" spans="1:12">
      <c r="A73" s="93" t="str">
        <f t="shared" si="0"/>
        <v/>
      </c>
      <c r="B73" s="112"/>
      <c r="C73" s="112"/>
      <c r="D73" s="113"/>
      <c r="E73" s="110"/>
    </row>
    <row r="74" spans="1:12">
      <c r="A74" s="93" t="str">
        <f t="shared" si="0"/>
        <v/>
      </c>
      <c r="B74" s="112"/>
      <c r="C74" s="112"/>
      <c r="D74" s="113"/>
      <c r="E74" s="110"/>
    </row>
    <row r="75" spans="1:12">
      <c r="A75" s="93" t="str">
        <f t="shared" si="0"/>
        <v/>
      </c>
      <c r="B75" s="114"/>
      <c r="C75" s="115"/>
      <c r="D75" s="116"/>
      <c r="E75" s="117"/>
    </row>
    <row r="76" spans="1:12">
      <c r="A76" s="93" t="str">
        <f t="shared" ref="A76:A110" si="1">IF(ISBLANK(C76),"",ROW()-10)</f>
        <v/>
      </c>
      <c r="C76" s="118"/>
      <c r="E76" s="119"/>
    </row>
    <row r="77" spans="1:12">
      <c r="A77" s="93" t="str">
        <f t="shared" si="1"/>
        <v/>
      </c>
      <c r="C77" s="118"/>
      <c r="E77" s="119"/>
    </row>
    <row r="78" spans="1:12">
      <c r="A78" s="93" t="str">
        <f t="shared" si="1"/>
        <v/>
      </c>
      <c r="C78" s="118"/>
      <c r="E78" s="119"/>
    </row>
    <row r="79" spans="1:12">
      <c r="A79" s="93" t="str">
        <f t="shared" si="1"/>
        <v/>
      </c>
      <c r="C79" s="118"/>
      <c r="E79" s="119"/>
    </row>
    <row r="80" spans="1:12">
      <c r="A80" s="93" t="str">
        <f t="shared" si="1"/>
        <v/>
      </c>
      <c r="C80" s="118"/>
      <c r="E80" s="119"/>
    </row>
    <row r="81" spans="1:5">
      <c r="A81" s="93" t="str">
        <f t="shared" si="1"/>
        <v/>
      </c>
      <c r="C81" s="118"/>
      <c r="E81" s="119"/>
    </row>
    <row r="82" spans="1:5">
      <c r="A82" s="93" t="str">
        <f t="shared" si="1"/>
        <v/>
      </c>
      <c r="C82" s="118"/>
      <c r="E82" s="119"/>
    </row>
    <row r="83" spans="1:5">
      <c r="A83" s="93" t="str">
        <f t="shared" si="1"/>
        <v/>
      </c>
      <c r="C83" s="118"/>
      <c r="E83" s="119"/>
    </row>
    <row r="84" spans="1:5">
      <c r="A84" s="93" t="str">
        <f t="shared" si="1"/>
        <v/>
      </c>
      <c r="C84" s="118"/>
      <c r="E84" s="119"/>
    </row>
    <row r="85" spans="1:5">
      <c r="A85" s="93" t="str">
        <f t="shared" si="1"/>
        <v/>
      </c>
      <c r="C85" s="118"/>
      <c r="E85" s="119"/>
    </row>
    <row r="86" spans="1:5">
      <c r="A86" s="93" t="str">
        <f t="shared" si="1"/>
        <v/>
      </c>
      <c r="C86" s="118"/>
      <c r="E86" s="119"/>
    </row>
    <row r="87" spans="1:5">
      <c r="A87" s="93" t="str">
        <f t="shared" si="1"/>
        <v/>
      </c>
      <c r="C87" s="118"/>
      <c r="E87" s="119"/>
    </row>
    <row r="88" spans="1:5">
      <c r="A88" s="93" t="str">
        <f t="shared" si="1"/>
        <v/>
      </c>
      <c r="C88" s="118"/>
      <c r="E88" s="119"/>
    </row>
    <row r="89" spans="1:5">
      <c r="A89" s="93" t="str">
        <f t="shared" si="1"/>
        <v/>
      </c>
      <c r="C89" s="118"/>
      <c r="E89" s="119"/>
    </row>
    <row r="90" spans="1:5">
      <c r="A90" s="93" t="str">
        <f t="shared" si="1"/>
        <v/>
      </c>
      <c r="C90" s="118"/>
      <c r="E90" s="119"/>
    </row>
    <row r="91" spans="1:5">
      <c r="A91" s="93" t="str">
        <f t="shared" si="1"/>
        <v/>
      </c>
      <c r="C91" s="118"/>
      <c r="E91" s="119"/>
    </row>
    <row r="92" spans="1:5">
      <c r="A92" s="93" t="str">
        <f t="shared" si="1"/>
        <v/>
      </c>
      <c r="C92" s="118"/>
      <c r="E92" s="119"/>
    </row>
    <row r="93" spans="1:5">
      <c r="A93" s="93" t="str">
        <f t="shared" si="1"/>
        <v/>
      </c>
      <c r="C93" s="118"/>
      <c r="E93" s="119"/>
    </row>
    <row r="94" spans="1:5">
      <c r="A94" s="93" t="str">
        <f t="shared" si="1"/>
        <v/>
      </c>
      <c r="C94" s="118"/>
      <c r="E94" s="119"/>
    </row>
    <row r="95" spans="1:5">
      <c r="A95" s="93" t="str">
        <f t="shared" si="1"/>
        <v/>
      </c>
      <c r="C95" s="118"/>
      <c r="E95" s="119"/>
    </row>
    <row r="96" spans="1:5">
      <c r="A96" s="93" t="str">
        <f t="shared" si="1"/>
        <v/>
      </c>
      <c r="C96" s="118"/>
      <c r="E96" s="119"/>
    </row>
    <row r="97" spans="1:5">
      <c r="A97" s="93" t="str">
        <f t="shared" si="1"/>
        <v/>
      </c>
      <c r="C97" s="118"/>
      <c r="E97" s="119"/>
    </row>
    <row r="98" spans="1:5">
      <c r="A98" s="93" t="str">
        <f t="shared" si="1"/>
        <v/>
      </c>
      <c r="C98" s="118"/>
      <c r="E98" s="119"/>
    </row>
    <row r="99" spans="1:5">
      <c r="A99" s="93" t="str">
        <f t="shared" si="1"/>
        <v/>
      </c>
      <c r="C99" s="118"/>
      <c r="E99" s="119"/>
    </row>
    <row r="100" spans="1:5">
      <c r="A100" s="93" t="str">
        <f t="shared" si="1"/>
        <v/>
      </c>
      <c r="C100" s="118"/>
      <c r="E100" s="119"/>
    </row>
    <row r="101" spans="1:5">
      <c r="A101" s="93" t="str">
        <f t="shared" si="1"/>
        <v/>
      </c>
      <c r="C101" s="118"/>
      <c r="E101" s="119"/>
    </row>
    <row r="102" spans="1:5">
      <c r="A102" s="93" t="str">
        <f t="shared" si="1"/>
        <v/>
      </c>
      <c r="C102" s="118"/>
      <c r="E102" s="119"/>
    </row>
    <row r="103" spans="1:5">
      <c r="A103" s="93" t="str">
        <f t="shared" si="1"/>
        <v/>
      </c>
      <c r="C103" s="118"/>
      <c r="E103" s="119"/>
    </row>
    <row r="104" spans="1:5">
      <c r="A104" s="93" t="str">
        <f t="shared" si="1"/>
        <v/>
      </c>
      <c r="C104" s="118"/>
      <c r="E104" s="119"/>
    </row>
    <row r="105" spans="1:5">
      <c r="A105" s="93" t="str">
        <f t="shared" si="1"/>
        <v/>
      </c>
      <c r="C105" s="118"/>
      <c r="E105" s="119"/>
    </row>
    <row r="106" spans="1:5">
      <c r="A106" s="93" t="str">
        <f t="shared" si="1"/>
        <v/>
      </c>
      <c r="C106" s="118"/>
      <c r="E106" s="119"/>
    </row>
    <row r="107" spans="1:5">
      <c r="A107" s="93" t="str">
        <f t="shared" si="1"/>
        <v/>
      </c>
      <c r="C107" s="118"/>
      <c r="E107" s="119"/>
    </row>
    <row r="108" spans="1:5">
      <c r="A108" s="93" t="str">
        <f t="shared" si="1"/>
        <v/>
      </c>
      <c r="C108" s="118"/>
      <c r="E108" s="119"/>
    </row>
    <row r="109" spans="1:5">
      <c r="A109" s="93" t="str">
        <f t="shared" si="1"/>
        <v/>
      </c>
      <c r="C109" s="118"/>
      <c r="E109" s="119"/>
    </row>
    <row r="110" spans="1:5">
      <c r="A110" s="93" t="str">
        <f t="shared" si="1"/>
        <v/>
      </c>
      <c r="C110" s="120"/>
      <c r="D110" s="121"/>
      <c r="E110" s="122"/>
    </row>
  </sheetData>
  <mergeCells count="1">
    <mergeCell ref="C7:D7"/>
  </mergeCells>
  <conditionalFormatting sqref="A11:E110">
    <cfRule type="expression" dxfId="1324" priority="1">
      <formula>ROW()/2-INT(ROW()/2)=0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0"/>
  <sheetViews>
    <sheetView workbookViewId="0">
      <selection activeCell="A12" sqref="A12"/>
    </sheetView>
  </sheetViews>
  <sheetFormatPr defaultColWidth="11.7109375" defaultRowHeight="15"/>
  <cols>
    <col min="1" max="1" width="4.85546875" bestFit="1" customWidth="1"/>
    <col min="2" max="2" width="14.85546875" bestFit="1" customWidth="1"/>
    <col min="3" max="3" width="25.42578125" style="67" customWidth="1"/>
    <col min="4" max="4" width="5" style="68" customWidth="1"/>
    <col min="5" max="5" width="9" style="68" customWidth="1"/>
    <col min="9" max="9" width="4" style="67" customWidth="1"/>
    <col min="10" max="10" width="4" style="67" hidden="1" customWidth="1"/>
    <col min="11" max="11" width="22.85546875" customWidth="1"/>
    <col min="12" max="12" width="5.28515625" customWidth="1"/>
    <col min="13" max="13" width="5.85546875" customWidth="1"/>
    <col min="14" max="15" width="7" customWidth="1"/>
    <col min="16" max="16" width="7" hidden="1" customWidth="1"/>
    <col min="17" max="17" width="22.42578125" customWidth="1"/>
    <col min="18" max="18" width="5.28515625" customWidth="1"/>
    <col min="19" max="20" width="5.85546875" customWidth="1"/>
    <col min="21" max="21" width="8" customWidth="1"/>
    <col min="22" max="22" width="8" hidden="1" customWidth="1"/>
    <col min="23" max="23" width="17.7109375" customWidth="1"/>
    <col min="24" max="24" width="5.28515625" customWidth="1"/>
    <col min="25" max="25" width="5.85546875" customWidth="1"/>
    <col min="26" max="27" width="7" customWidth="1"/>
    <col min="28" max="28" width="7" hidden="1" customWidth="1"/>
    <col min="29" max="29" width="18.42578125" customWidth="1"/>
    <col min="30" max="30" width="5.42578125" customWidth="1"/>
    <col min="31" max="31" width="5.85546875" customWidth="1"/>
    <col min="33" max="33" width="6.140625" customWidth="1"/>
    <col min="34" max="34" width="13.42578125" customWidth="1"/>
    <col min="35" max="35" width="19.7109375" customWidth="1"/>
    <col min="36" max="36" width="8.42578125" style="68" customWidth="1"/>
    <col min="37" max="37" width="13.7109375" customWidth="1"/>
  </cols>
  <sheetData>
    <row r="1" spans="1:37">
      <c r="I1" s="123" t="s">
        <v>185</v>
      </c>
      <c r="J1" s="123"/>
      <c r="K1" s="67"/>
      <c r="L1" s="67"/>
      <c r="M1" s="67"/>
      <c r="N1" s="67"/>
      <c r="O1" s="67"/>
      <c r="P1" s="67"/>
    </row>
    <row r="2" spans="1:37">
      <c r="I2" s="124"/>
      <c r="J2" s="124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6"/>
      <c r="AH2" s="126"/>
      <c r="AI2" s="125"/>
      <c r="AJ2" s="127"/>
      <c r="AK2" s="125"/>
    </row>
    <row r="3" spans="1:37" ht="15.75">
      <c r="I3" s="128" t="s">
        <v>146</v>
      </c>
      <c r="J3" s="128"/>
      <c r="K3" s="128"/>
      <c r="L3" s="128"/>
      <c r="M3" s="128"/>
      <c r="O3" s="128" t="s">
        <v>102</v>
      </c>
      <c r="P3" s="128"/>
      <c r="Q3" s="128"/>
      <c r="R3" s="128"/>
      <c r="S3" s="128"/>
      <c r="T3" s="190"/>
      <c r="U3" s="128" t="s">
        <v>103</v>
      </c>
      <c r="V3" s="128"/>
      <c r="W3" s="128"/>
      <c r="X3" s="128"/>
      <c r="Y3" s="128"/>
      <c r="AA3" s="128" t="s">
        <v>104</v>
      </c>
      <c r="AB3" s="128"/>
      <c r="AC3" s="128"/>
      <c r="AD3" s="128"/>
      <c r="AE3" s="128"/>
      <c r="AG3" s="69" t="s">
        <v>147</v>
      </c>
      <c r="AH3" s="130"/>
      <c r="AI3" s="130"/>
      <c r="AJ3" s="130"/>
      <c r="AK3" s="131"/>
    </row>
    <row r="4" spans="1:37">
      <c r="I4" s="132" t="s">
        <v>105</v>
      </c>
      <c r="J4" s="132"/>
      <c r="K4" s="67"/>
      <c r="L4" s="68"/>
      <c r="M4" s="184" t="s">
        <v>106</v>
      </c>
      <c r="Q4" s="67"/>
      <c r="R4" s="68"/>
      <c r="T4" s="84"/>
      <c r="W4" s="67"/>
      <c r="X4" s="68"/>
      <c r="AC4" s="67"/>
      <c r="AD4" s="68"/>
      <c r="AG4" s="134" t="s">
        <v>106</v>
      </c>
      <c r="AH4" s="135" t="s">
        <v>7</v>
      </c>
      <c r="AI4" s="136" t="s">
        <v>8</v>
      </c>
      <c r="AJ4" s="135" t="s">
        <v>107</v>
      </c>
      <c r="AK4" s="137" t="s">
        <v>108</v>
      </c>
    </row>
    <row r="5" spans="1:37">
      <c r="I5" s="138">
        <v>1</v>
      </c>
      <c r="J5" s="139">
        <v>11511102195</v>
      </c>
      <c r="K5" s="139" t="s">
        <v>153</v>
      </c>
      <c r="L5" s="140" t="s">
        <v>83</v>
      </c>
      <c r="M5" s="141">
        <v>1</v>
      </c>
      <c r="O5" s="132" t="s">
        <v>109</v>
      </c>
      <c r="P5" s="132"/>
      <c r="Q5" s="67"/>
      <c r="R5" s="68"/>
      <c r="S5" s="184" t="s">
        <v>106</v>
      </c>
      <c r="T5" s="84"/>
      <c r="U5" s="132" t="s">
        <v>110</v>
      </c>
      <c r="V5" s="132"/>
      <c r="W5" s="67"/>
      <c r="X5" s="68"/>
      <c r="Y5" s="184" t="s">
        <v>106</v>
      </c>
      <c r="AA5" s="132" t="s">
        <v>111</v>
      </c>
      <c r="AB5" s="132"/>
      <c r="AC5" s="67"/>
      <c r="AD5" s="68"/>
      <c r="AE5" s="184" t="s">
        <v>106</v>
      </c>
      <c r="AG5" s="157">
        <v>1</v>
      </c>
      <c r="AH5" s="145">
        <v>11511000652</v>
      </c>
      <c r="AI5" s="145" t="s">
        <v>158</v>
      </c>
      <c r="AJ5" s="146" t="s">
        <v>83</v>
      </c>
      <c r="AK5" s="147"/>
    </row>
    <row r="6" spans="1:37" ht="15.75">
      <c r="B6" s="69" t="s">
        <v>71</v>
      </c>
      <c r="C6" s="70" t="s">
        <v>0</v>
      </c>
      <c r="D6" s="70"/>
      <c r="E6" s="70"/>
      <c r="F6" s="70"/>
      <c r="G6" s="71"/>
      <c r="I6" s="156">
        <v>16</v>
      </c>
      <c r="J6" s="145">
        <v>10181101837</v>
      </c>
      <c r="K6" s="145" t="s">
        <v>168</v>
      </c>
      <c r="L6" s="146" t="s">
        <v>90</v>
      </c>
      <c r="M6" s="141">
        <v>3</v>
      </c>
      <c r="O6" s="138" t="s">
        <v>112</v>
      </c>
      <c r="P6" s="139">
        <v>11511102195</v>
      </c>
      <c r="Q6" s="139" t="s">
        <v>153</v>
      </c>
      <c r="R6" s="140" t="s">
        <v>83</v>
      </c>
      <c r="S6" s="141">
        <v>1</v>
      </c>
      <c r="T6" s="84"/>
      <c r="U6" s="138" t="s">
        <v>113</v>
      </c>
      <c r="V6" s="139">
        <v>11511102195</v>
      </c>
      <c r="W6" s="139" t="s">
        <v>153</v>
      </c>
      <c r="X6" s="140" t="s">
        <v>83</v>
      </c>
      <c r="Y6" s="141">
        <v>1</v>
      </c>
      <c r="AA6" s="138" t="s">
        <v>114</v>
      </c>
      <c r="AB6" s="139">
        <v>11511102195</v>
      </c>
      <c r="AC6" s="139" t="s">
        <v>153</v>
      </c>
      <c r="AD6" s="140" t="s">
        <v>83</v>
      </c>
      <c r="AE6" s="141">
        <v>2</v>
      </c>
      <c r="AG6" s="157">
        <v>2</v>
      </c>
      <c r="AH6" s="145">
        <v>11511102195</v>
      </c>
      <c r="AI6" s="145" t="s">
        <v>153</v>
      </c>
      <c r="AJ6" s="153" t="s">
        <v>83</v>
      </c>
      <c r="AK6" s="147"/>
    </row>
    <row r="7" spans="1:37">
      <c r="B7" s="187" t="s">
        <v>72</v>
      </c>
      <c r="C7" s="293">
        <v>41462</v>
      </c>
      <c r="D7" s="294"/>
      <c r="E7" s="188"/>
      <c r="F7" s="188"/>
      <c r="G7" s="189"/>
      <c r="I7" s="156">
        <v>17</v>
      </c>
      <c r="J7" s="145">
        <v>11511303279</v>
      </c>
      <c r="K7" s="145" t="s">
        <v>169</v>
      </c>
      <c r="L7" s="146" t="s">
        <v>83</v>
      </c>
      <c r="M7" s="141">
        <v>2</v>
      </c>
      <c r="O7" s="156" t="s">
        <v>149</v>
      </c>
      <c r="P7" s="145">
        <v>11511000645</v>
      </c>
      <c r="Q7" s="145" t="s">
        <v>161</v>
      </c>
      <c r="R7" s="146" t="s">
        <v>83</v>
      </c>
      <c r="S7" s="141">
        <v>2</v>
      </c>
      <c r="T7" s="191"/>
      <c r="U7" s="156" t="s">
        <v>115</v>
      </c>
      <c r="V7" s="145">
        <v>10181000653</v>
      </c>
      <c r="W7" s="145" t="s">
        <v>157</v>
      </c>
      <c r="X7" s="146" t="s">
        <v>90</v>
      </c>
      <c r="Y7" s="141">
        <v>3</v>
      </c>
      <c r="AA7" s="156" t="s">
        <v>116</v>
      </c>
      <c r="AB7" s="145">
        <v>11511000652</v>
      </c>
      <c r="AC7" s="145" t="s">
        <v>158</v>
      </c>
      <c r="AD7" s="146" t="s">
        <v>83</v>
      </c>
      <c r="AE7" s="141">
        <v>1</v>
      </c>
      <c r="AG7" s="157">
        <v>3</v>
      </c>
      <c r="AH7" s="145">
        <v>11511102194</v>
      </c>
      <c r="AI7" s="145" t="s">
        <v>155</v>
      </c>
      <c r="AJ7" s="153" t="s">
        <v>83</v>
      </c>
      <c r="AK7" s="147"/>
    </row>
    <row r="8" spans="1:37">
      <c r="B8" s="72" t="s">
        <v>152</v>
      </c>
      <c r="C8" s="68"/>
      <c r="E8"/>
      <c r="I8" s="180">
        <v>32</v>
      </c>
      <c r="J8" s="181" t="s">
        <v>25</v>
      </c>
      <c r="K8" s="181" t="s">
        <v>25</v>
      </c>
      <c r="L8" s="182" t="s">
        <v>25</v>
      </c>
      <c r="M8" s="183"/>
      <c r="O8" s="156" t="s">
        <v>117</v>
      </c>
      <c r="P8" s="145">
        <v>11511102193</v>
      </c>
      <c r="Q8" s="145" t="s">
        <v>164</v>
      </c>
      <c r="R8" s="146" t="s">
        <v>83</v>
      </c>
      <c r="S8" s="141">
        <v>4</v>
      </c>
      <c r="T8" s="192"/>
      <c r="U8" s="156" t="s">
        <v>118</v>
      </c>
      <c r="V8" s="145">
        <v>11511102194</v>
      </c>
      <c r="W8" s="145" t="s">
        <v>155</v>
      </c>
      <c r="X8" s="146" t="s">
        <v>83</v>
      </c>
      <c r="Y8" s="141">
        <v>2</v>
      </c>
      <c r="AA8" s="156" t="s">
        <v>119</v>
      </c>
      <c r="AB8" s="145">
        <v>11511102194</v>
      </c>
      <c r="AC8" s="145" t="s">
        <v>155</v>
      </c>
      <c r="AD8" s="146" t="s">
        <v>83</v>
      </c>
      <c r="AE8" s="141">
        <v>3</v>
      </c>
      <c r="AG8" s="157">
        <v>4</v>
      </c>
      <c r="AH8" s="145">
        <v>11511000725</v>
      </c>
      <c r="AI8" s="145" t="s">
        <v>156</v>
      </c>
      <c r="AJ8" s="153" t="s">
        <v>83</v>
      </c>
      <c r="AK8" s="147"/>
    </row>
    <row r="9" spans="1:37">
      <c r="B9" s="73" t="s">
        <v>74</v>
      </c>
      <c r="C9" s="72"/>
      <c r="E9"/>
      <c r="K9" s="67"/>
      <c r="L9" s="68"/>
      <c r="O9" s="180" t="s">
        <v>151</v>
      </c>
      <c r="P9" s="181">
        <v>11511101222</v>
      </c>
      <c r="Q9" s="181" t="s">
        <v>165</v>
      </c>
      <c r="R9" s="182" t="s">
        <v>83</v>
      </c>
      <c r="S9" s="183">
        <v>3</v>
      </c>
      <c r="T9" s="192"/>
      <c r="U9" s="180" t="s">
        <v>120</v>
      </c>
      <c r="V9" s="181">
        <v>11891101885</v>
      </c>
      <c r="W9" s="181" t="s">
        <v>171</v>
      </c>
      <c r="X9" s="182" t="s">
        <v>79</v>
      </c>
      <c r="Y9" s="183">
        <v>4</v>
      </c>
      <c r="AA9" s="180" t="s">
        <v>121</v>
      </c>
      <c r="AB9" s="181">
        <v>11511000725</v>
      </c>
      <c r="AC9" s="181" t="s">
        <v>156</v>
      </c>
      <c r="AD9" s="182" t="s">
        <v>83</v>
      </c>
      <c r="AE9" s="183">
        <v>4</v>
      </c>
      <c r="AG9" s="166">
        <v>5</v>
      </c>
      <c r="AH9" s="145">
        <v>11511000645</v>
      </c>
      <c r="AI9" s="145" t="s">
        <v>161</v>
      </c>
      <c r="AJ9" s="146" t="s">
        <v>83</v>
      </c>
      <c r="AK9" s="167"/>
    </row>
    <row r="10" spans="1:37">
      <c r="A10" s="74" t="s">
        <v>75</v>
      </c>
      <c r="B10" s="75" t="s">
        <v>7</v>
      </c>
      <c r="C10" s="76" t="s">
        <v>8</v>
      </c>
      <c r="D10" s="77" t="s">
        <v>76</v>
      </c>
      <c r="E10" s="78" t="s">
        <v>77</v>
      </c>
      <c r="I10" s="132" t="s">
        <v>122</v>
      </c>
      <c r="J10" s="132"/>
      <c r="K10" s="67"/>
      <c r="L10" s="68"/>
      <c r="M10" s="184" t="s">
        <v>106</v>
      </c>
      <c r="T10" s="192"/>
      <c r="V10" s="67"/>
      <c r="W10" s="67"/>
      <c r="X10" s="68"/>
      <c r="AB10" s="67"/>
      <c r="AC10" s="67"/>
      <c r="AD10" s="68"/>
      <c r="AG10" s="166">
        <v>6</v>
      </c>
      <c r="AH10" s="145">
        <v>10181000653</v>
      </c>
      <c r="AI10" s="145" t="s">
        <v>157</v>
      </c>
      <c r="AJ10" s="146" t="s">
        <v>90</v>
      </c>
      <c r="AK10" s="167"/>
    </row>
    <row r="11" spans="1:37">
      <c r="A11">
        <f>IF(ISBLANK(C11),"",ROW()-10)</f>
        <v>1</v>
      </c>
      <c r="B11" s="79">
        <v>11511102195</v>
      </c>
      <c r="C11" s="79" t="s">
        <v>153</v>
      </c>
      <c r="D11" s="79" t="s">
        <v>83</v>
      </c>
      <c r="E11" s="80">
        <v>20</v>
      </c>
      <c r="I11" s="138">
        <v>8</v>
      </c>
      <c r="J11" s="139">
        <v>11511000620</v>
      </c>
      <c r="K11" s="139" t="s">
        <v>160</v>
      </c>
      <c r="L11" s="140" t="s">
        <v>83</v>
      </c>
      <c r="M11" s="141">
        <v>2</v>
      </c>
      <c r="O11" s="132" t="s">
        <v>123</v>
      </c>
      <c r="P11" s="132"/>
      <c r="Q11" s="67"/>
      <c r="R11" s="68"/>
      <c r="S11" s="184" t="s">
        <v>106</v>
      </c>
      <c r="T11" s="192"/>
      <c r="U11" s="132" t="s">
        <v>125</v>
      </c>
      <c r="V11" s="132"/>
      <c r="W11" s="67"/>
      <c r="X11" s="68"/>
      <c r="Y11" s="184" t="s">
        <v>106</v>
      </c>
      <c r="AA11" s="132" t="s">
        <v>186</v>
      </c>
      <c r="AB11" s="132"/>
      <c r="AC11" s="67"/>
      <c r="AD11" s="68"/>
      <c r="AE11" s="184" t="s">
        <v>106</v>
      </c>
      <c r="AG11" s="166">
        <v>7</v>
      </c>
      <c r="AH11" s="145">
        <v>11511000315</v>
      </c>
      <c r="AI11" s="145" t="s">
        <v>154</v>
      </c>
      <c r="AJ11" s="146" t="s">
        <v>83</v>
      </c>
      <c r="AK11" s="167"/>
    </row>
    <row r="12" spans="1:37">
      <c r="A12">
        <f t="shared" ref="A12:A75" si="0">IF(ISBLANK(C12),"",ROW()-10)</f>
        <v>2</v>
      </c>
      <c r="B12" s="79">
        <v>11511000315</v>
      </c>
      <c r="C12" s="79" t="s">
        <v>154</v>
      </c>
      <c r="D12" s="79" t="s">
        <v>83</v>
      </c>
      <c r="E12" s="80">
        <v>25</v>
      </c>
      <c r="I12" s="156">
        <v>9</v>
      </c>
      <c r="J12" s="145">
        <v>11511000645</v>
      </c>
      <c r="K12" s="145" t="s">
        <v>161</v>
      </c>
      <c r="L12" s="146" t="s">
        <v>83</v>
      </c>
      <c r="M12" s="141">
        <v>1</v>
      </c>
      <c r="O12" s="138" t="s">
        <v>124</v>
      </c>
      <c r="P12" s="139">
        <v>11511303279</v>
      </c>
      <c r="Q12" s="139" t="s">
        <v>169</v>
      </c>
      <c r="R12" s="140" t="s">
        <v>83</v>
      </c>
      <c r="S12" s="141">
        <v>4</v>
      </c>
      <c r="T12" s="84"/>
      <c r="U12" s="138" t="s">
        <v>128</v>
      </c>
      <c r="V12" s="139">
        <v>11511000645</v>
      </c>
      <c r="W12" s="139" t="s">
        <v>161</v>
      </c>
      <c r="X12" s="140" t="s">
        <v>83</v>
      </c>
      <c r="Y12" s="141">
        <v>4</v>
      </c>
      <c r="AA12" s="138" t="s">
        <v>129</v>
      </c>
      <c r="AB12" s="139">
        <v>10181000653</v>
      </c>
      <c r="AC12" s="139" t="s">
        <v>157</v>
      </c>
      <c r="AD12" s="140" t="s">
        <v>90</v>
      </c>
      <c r="AE12" s="141">
        <v>2</v>
      </c>
      <c r="AG12" s="168">
        <v>8</v>
      </c>
      <c r="AH12" s="169">
        <v>11891101885</v>
      </c>
      <c r="AI12" s="169" t="s">
        <v>171</v>
      </c>
      <c r="AJ12" s="170" t="s">
        <v>79</v>
      </c>
      <c r="AK12" s="171"/>
    </row>
    <row r="13" spans="1:37">
      <c r="A13">
        <f t="shared" si="0"/>
        <v>3</v>
      </c>
      <c r="B13" s="79">
        <v>11511102194</v>
      </c>
      <c r="C13" s="79" t="s">
        <v>155</v>
      </c>
      <c r="D13" s="79" t="s">
        <v>83</v>
      </c>
      <c r="E13" s="80">
        <v>29</v>
      </c>
      <c r="I13" s="156">
        <v>24</v>
      </c>
      <c r="J13" s="145">
        <v>10181203000</v>
      </c>
      <c r="K13" s="145" t="s">
        <v>176</v>
      </c>
      <c r="L13" s="146" t="s">
        <v>90</v>
      </c>
      <c r="M13" s="141">
        <v>4</v>
      </c>
      <c r="O13" s="156" t="s">
        <v>148</v>
      </c>
      <c r="P13" s="145">
        <v>11511000620</v>
      </c>
      <c r="Q13" s="145" t="s">
        <v>160</v>
      </c>
      <c r="R13" s="146" t="s">
        <v>83</v>
      </c>
      <c r="S13" s="141">
        <v>3</v>
      </c>
      <c r="T13" s="84"/>
      <c r="U13" s="156" t="s">
        <v>130</v>
      </c>
      <c r="V13" s="145">
        <v>11511000725</v>
      </c>
      <c r="W13" s="145" t="s">
        <v>156</v>
      </c>
      <c r="X13" s="146" t="s">
        <v>83</v>
      </c>
      <c r="Y13" s="141">
        <v>2</v>
      </c>
      <c r="AA13" s="156" t="s">
        <v>131</v>
      </c>
      <c r="AB13" s="145">
        <v>11511000315</v>
      </c>
      <c r="AC13" s="145" t="s">
        <v>154</v>
      </c>
      <c r="AD13" s="146" t="s">
        <v>83</v>
      </c>
      <c r="AE13" s="141">
        <v>3</v>
      </c>
      <c r="AG13" s="176">
        <v>9</v>
      </c>
      <c r="AH13" s="177">
        <v>11511101222</v>
      </c>
      <c r="AI13" s="177" t="s">
        <v>165</v>
      </c>
      <c r="AJ13" s="178" t="s">
        <v>83</v>
      </c>
      <c r="AK13" s="179"/>
    </row>
    <row r="14" spans="1:37">
      <c r="A14">
        <f t="shared" si="0"/>
        <v>4</v>
      </c>
      <c r="B14" s="79">
        <v>11511000725</v>
      </c>
      <c r="C14" s="79" t="s">
        <v>156</v>
      </c>
      <c r="D14" s="79" t="s">
        <v>83</v>
      </c>
      <c r="E14" s="80">
        <v>36</v>
      </c>
      <c r="I14" s="180">
        <v>25</v>
      </c>
      <c r="J14" s="181">
        <v>10181202978</v>
      </c>
      <c r="K14" s="181" t="s">
        <v>177</v>
      </c>
      <c r="L14" s="182" t="s">
        <v>90</v>
      </c>
      <c r="M14" s="183">
        <v>3</v>
      </c>
      <c r="O14" s="156" t="s">
        <v>127</v>
      </c>
      <c r="P14" s="145">
        <v>10181000653</v>
      </c>
      <c r="Q14" s="145" t="s">
        <v>157</v>
      </c>
      <c r="R14" s="146" t="s">
        <v>90</v>
      </c>
      <c r="S14" s="141">
        <v>1</v>
      </c>
      <c r="T14" s="84"/>
      <c r="U14" s="156" t="s">
        <v>132</v>
      </c>
      <c r="V14" s="145">
        <v>11511000652</v>
      </c>
      <c r="W14" s="145" t="s">
        <v>158</v>
      </c>
      <c r="X14" s="146" t="s">
        <v>83</v>
      </c>
      <c r="Y14" s="141">
        <v>1</v>
      </c>
      <c r="AA14" s="156" t="s">
        <v>133</v>
      </c>
      <c r="AB14" s="145">
        <v>11891101885</v>
      </c>
      <c r="AC14" s="145" t="s">
        <v>171</v>
      </c>
      <c r="AD14" s="146" t="s">
        <v>79</v>
      </c>
      <c r="AE14" s="141">
        <v>4</v>
      </c>
      <c r="AG14" s="166">
        <v>9</v>
      </c>
      <c r="AH14" s="145">
        <v>11511000620</v>
      </c>
      <c r="AI14" s="145" t="s">
        <v>160</v>
      </c>
      <c r="AJ14" s="146" t="s">
        <v>83</v>
      </c>
      <c r="AK14" s="167"/>
    </row>
    <row r="15" spans="1:37">
      <c r="A15">
        <f t="shared" si="0"/>
        <v>5</v>
      </c>
      <c r="B15" s="79">
        <v>10181000653</v>
      </c>
      <c r="C15" s="79" t="s">
        <v>157</v>
      </c>
      <c r="D15" s="79" t="s">
        <v>90</v>
      </c>
      <c r="E15" s="80">
        <v>39</v>
      </c>
      <c r="I15"/>
      <c r="J15"/>
      <c r="O15" s="180" t="s">
        <v>150</v>
      </c>
      <c r="P15" s="181">
        <v>11511000725</v>
      </c>
      <c r="Q15" s="181" t="s">
        <v>156</v>
      </c>
      <c r="R15" s="182" t="s">
        <v>83</v>
      </c>
      <c r="S15" s="183">
        <v>2</v>
      </c>
      <c r="T15" s="84"/>
      <c r="U15" s="180" t="s">
        <v>135</v>
      </c>
      <c r="V15" s="181">
        <v>11511000315</v>
      </c>
      <c r="W15" s="181" t="s">
        <v>154</v>
      </c>
      <c r="X15" s="182" t="s">
        <v>83</v>
      </c>
      <c r="Y15" s="183">
        <v>3</v>
      </c>
      <c r="AA15" s="180" t="s">
        <v>136</v>
      </c>
      <c r="AB15" s="181">
        <v>11511000645</v>
      </c>
      <c r="AC15" s="181" t="s">
        <v>161</v>
      </c>
      <c r="AD15" s="182" t="s">
        <v>83</v>
      </c>
      <c r="AE15" s="183">
        <v>1</v>
      </c>
      <c r="AG15" s="166">
        <v>9</v>
      </c>
      <c r="AH15" s="145">
        <v>11511000791</v>
      </c>
      <c r="AI15" s="145" t="s">
        <v>167</v>
      </c>
      <c r="AJ15" s="146" t="s">
        <v>83</v>
      </c>
      <c r="AK15" s="167"/>
    </row>
    <row r="16" spans="1:37">
      <c r="A16">
        <f t="shared" si="0"/>
        <v>6</v>
      </c>
      <c r="B16" s="79">
        <v>11511000652</v>
      </c>
      <c r="C16" s="79" t="s">
        <v>158</v>
      </c>
      <c r="D16" s="79" t="s">
        <v>83</v>
      </c>
      <c r="E16" s="80">
        <v>49</v>
      </c>
      <c r="I16" s="132" t="s">
        <v>137</v>
      </c>
      <c r="J16" s="132"/>
      <c r="K16" s="67"/>
      <c r="L16" s="68"/>
      <c r="M16" s="184" t="s">
        <v>106</v>
      </c>
      <c r="T16" s="84"/>
      <c r="W16" s="67"/>
      <c r="X16" s="68"/>
      <c r="AG16" s="168">
        <v>9</v>
      </c>
      <c r="AH16" s="169">
        <v>11511000749</v>
      </c>
      <c r="AI16" s="169" t="s">
        <v>159</v>
      </c>
      <c r="AJ16" s="170" t="s">
        <v>83</v>
      </c>
      <c r="AK16" s="171"/>
    </row>
    <row r="17" spans="1:37">
      <c r="A17">
        <f t="shared" si="0"/>
        <v>7</v>
      </c>
      <c r="B17" s="79">
        <v>11511000749</v>
      </c>
      <c r="C17" s="79" t="s">
        <v>159</v>
      </c>
      <c r="D17" s="79" t="s">
        <v>83</v>
      </c>
      <c r="E17" s="80">
        <v>52</v>
      </c>
      <c r="I17" s="138">
        <v>5</v>
      </c>
      <c r="J17" s="139">
        <v>10181000653</v>
      </c>
      <c r="K17" s="139" t="s">
        <v>157</v>
      </c>
      <c r="L17" s="140" t="s">
        <v>90</v>
      </c>
      <c r="M17" s="141">
        <v>1</v>
      </c>
      <c r="O17" s="132" t="s">
        <v>134</v>
      </c>
      <c r="P17" s="132"/>
      <c r="Q17" s="67"/>
      <c r="R17" s="68"/>
      <c r="S17" s="184" t="s">
        <v>106</v>
      </c>
      <c r="T17" s="84"/>
      <c r="W17" s="67"/>
      <c r="X17" s="68"/>
      <c r="AC17" s="67"/>
      <c r="AD17" s="68"/>
      <c r="AG17" s="176">
        <v>13</v>
      </c>
      <c r="AH17" s="177">
        <v>11511102193</v>
      </c>
      <c r="AI17" s="177" t="s">
        <v>164</v>
      </c>
      <c r="AJ17" s="178" t="s">
        <v>83</v>
      </c>
      <c r="AK17" s="179"/>
    </row>
    <row r="18" spans="1:37">
      <c r="A18">
        <f t="shared" si="0"/>
        <v>8</v>
      </c>
      <c r="B18" s="79">
        <v>11511000620</v>
      </c>
      <c r="C18" s="79" t="s">
        <v>160</v>
      </c>
      <c r="D18" s="79" t="s">
        <v>83</v>
      </c>
      <c r="E18" s="80">
        <v>59</v>
      </c>
      <c r="I18" s="156">
        <v>12</v>
      </c>
      <c r="J18" s="145">
        <v>11511102193</v>
      </c>
      <c r="K18" s="145" t="s">
        <v>164</v>
      </c>
      <c r="L18" s="146" t="s">
        <v>83</v>
      </c>
      <c r="M18" s="141">
        <v>2</v>
      </c>
      <c r="O18" s="138" t="s">
        <v>138</v>
      </c>
      <c r="P18" s="139">
        <v>11511102194</v>
      </c>
      <c r="Q18" s="139" t="s">
        <v>155</v>
      </c>
      <c r="R18" s="140" t="s">
        <v>83</v>
      </c>
      <c r="S18" s="141">
        <v>2</v>
      </c>
      <c r="T18" s="84"/>
      <c r="W18" s="67"/>
      <c r="X18" s="68"/>
      <c r="AC18" s="67"/>
      <c r="AD18" s="68"/>
      <c r="AG18" s="166">
        <v>13</v>
      </c>
      <c r="AH18" s="145">
        <v>11511303279</v>
      </c>
      <c r="AI18" s="145" t="s">
        <v>169</v>
      </c>
      <c r="AJ18" s="146" t="s">
        <v>83</v>
      </c>
      <c r="AK18" s="167"/>
    </row>
    <row r="19" spans="1:37">
      <c r="A19">
        <f t="shared" si="0"/>
        <v>9</v>
      </c>
      <c r="B19" s="79">
        <v>11511000645</v>
      </c>
      <c r="C19" s="79" t="s">
        <v>161</v>
      </c>
      <c r="D19" s="79" t="s">
        <v>83</v>
      </c>
      <c r="E19" s="80">
        <v>70</v>
      </c>
      <c r="I19" s="156">
        <v>21</v>
      </c>
      <c r="J19" s="145">
        <v>10181101839</v>
      </c>
      <c r="K19" s="145" t="s">
        <v>173</v>
      </c>
      <c r="L19" s="146" t="s">
        <v>90</v>
      </c>
      <c r="M19" s="141">
        <v>4</v>
      </c>
      <c r="O19" s="156" t="s">
        <v>141</v>
      </c>
      <c r="P19" s="145">
        <v>11511000652</v>
      </c>
      <c r="Q19" s="145" t="s">
        <v>158</v>
      </c>
      <c r="R19" s="146" t="s">
        <v>83</v>
      </c>
      <c r="S19" s="141">
        <v>1</v>
      </c>
      <c r="T19" s="191"/>
      <c r="W19" s="67"/>
      <c r="X19" s="68"/>
      <c r="AC19" s="67"/>
      <c r="AD19" s="68"/>
      <c r="AG19" s="166">
        <v>13</v>
      </c>
      <c r="AH19" s="145">
        <v>10181102217</v>
      </c>
      <c r="AI19" s="145" t="s">
        <v>162</v>
      </c>
      <c r="AJ19" s="146" t="s">
        <v>90</v>
      </c>
      <c r="AK19" s="167"/>
    </row>
    <row r="20" spans="1:37">
      <c r="A20">
        <f t="shared" si="0"/>
        <v>10</v>
      </c>
      <c r="B20" s="79">
        <v>10181102217</v>
      </c>
      <c r="C20" s="79" t="s">
        <v>162</v>
      </c>
      <c r="D20" s="79" t="s">
        <v>90</v>
      </c>
      <c r="E20" s="80">
        <v>111</v>
      </c>
      <c r="I20" s="180">
        <v>28</v>
      </c>
      <c r="J20" s="181">
        <v>11511102201</v>
      </c>
      <c r="K20" s="181" t="s">
        <v>180</v>
      </c>
      <c r="L20" s="182" t="s">
        <v>83</v>
      </c>
      <c r="M20" s="183">
        <v>3</v>
      </c>
      <c r="O20" s="156" t="s">
        <v>187</v>
      </c>
      <c r="P20" s="145">
        <v>10181102217</v>
      </c>
      <c r="Q20" s="145" t="s">
        <v>162</v>
      </c>
      <c r="R20" s="146" t="s">
        <v>90</v>
      </c>
      <c r="S20" s="141">
        <v>4</v>
      </c>
      <c r="T20" s="192"/>
      <c r="W20" s="67"/>
      <c r="X20" s="68"/>
      <c r="AG20" s="168">
        <v>13</v>
      </c>
      <c r="AH20" s="169">
        <v>11511102202</v>
      </c>
      <c r="AI20" s="169" t="s">
        <v>163</v>
      </c>
      <c r="AJ20" s="170" t="s">
        <v>83</v>
      </c>
      <c r="AK20" s="171"/>
    </row>
    <row r="21" spans="1:37">
      <c r="A21">
        <f t="shared" si="0"/>
        <v>11</v>
      </c>
      <c r="B21" s="79">
        <v>11511102202</v>
      </c>
      <c r="C21" s="79" t="s">
        <v>163</v>
      </c>
      <c r="D21" s="79" t="s">
        <v>83</v>
      </c>
      <c r="E21" s="80">
        <v>128</v>
      </c>
      <c r="K21" s="67"/>
      <c r="L21" s="68"/>
      <c r="O21" s="180" t="s">
        <v>188</v>
      </c>
      <c r="P21" s="181">
        <v>11511000791</v>
      </c>
      <c r="Q21" s="181" t="s">
        <v>167</v>
      </c>
      <c r="R21" s="182" t="s">
        <v>83</v>
      </c>
      <c r="S21" s="183">
        <v>3</v>
      </c>
      <c r="T21" s="192"/>
      <c r="W21" s="67"/>
      <c r="X21" s="68"/>
      <c r="AG21" s="176">
        <v>17</v>
      </c>
      <c r="AH21" s="177">
        <v>10181101837</v>
      </c>
      <c r="AI21" s="177" t="s">
        <v>168</v>
      </c>
      <c r="AJ21" s="178" t="s">
        <v>90</v>
      </c>
      <c r="AK21" s="179"/>
    </row>
    <row r="22" spans="1:37">
      <c r="A22">
        <f t="shared" si="0"/>
        <v>12</v>
      </c>
      <c r="B22" s="79">
        <v>11511102193</v>
      </c>
      <c r="C22" s="79" t="s">
        <v>164</v>
      </c>
      <c r="D22" s="79" t="s">
        <v>83</v>
      </c>
      <c r="E22" s="80">
        <v>131</v>
      </c>
      <c r="I22" s="132" t="s">
        <v>142</v>
      </c>
      <c r="J22" s="132"/>
      <c r="K22" s="67"/>
      <c r="L22" s="68"/>
      <c r="M22" s="184" t="s">
        <v>106</v>
      </c>
      <c r="P22" s="67"/>
      <c r="Q22" s="67"/>
      <c r="R22" s="68"/>
      <c r="T22" s="192"/>
      <c r="W22" s="67"/>
      <c r="X22" s="68"/>
      <c r="AG22" s="166">
        <v>17</v>
      </c>
      <c r="AH22" s="145">
        <v>10181202978</v>
      </c>
      <c r="AI22" s="145" t="s">
        <v>177</v>
      </c>
      <c r="AJ22" s="146" t="s">
        <v>90</v>
      </c>
      <c r="AK22" s="167"/>
    </row>
    <row r="23" spans="1:37">
      <c r="A23">
        <f t="shared" si="0"/>
        <v>13</v>
      </c>
      <c r="B23" s="79">
        <v>11511101222</v>
      </c>
      <c r="C23" s="79" t="s">
        <v>165</v>
      </c>
      <c r="D23" s="79" t="s">
        <v>83</v>
      </c>
      <c r="E23" s="80">
        <v>158</v>
      </c>
      <c r="I23" s="138">
        <v>4</v>
      </c>
      <c r="J23" s="139">
        <v>11511000725</v>
      </c>
      <c r="K23" s="139" t="s">
        <v>156</v>
      </c>
      <c r="L23" s="140" t="s">
        <v>83</v>
      </c>
      <c r="M23" s="141">
        <v>1</v>
      </c>
      <c r="O23" s="132" t="s">
        <v>140</v>
      </c>
      <c r="P23" s="132"/>
      <c r="Q23" s="67"/>
      <c r="R23" s="68"/>
      <c r="S23" s="184" t="s">
        <v>106</v>
      </c>
      <c r="T23" s="192"/>
      <c r="W23" s="67"/>
      <c r="X23" s="68"/>
      <c r="AG23" s="166">
        <v>17</v>
      </c>
      <c r="AH23" s="145">
        <v>11511102201</v>
      </c>
      <c r="AI23" s="145" t="s">
        <v>180</v>
      </c>
      <c r="AJ23" s="146" t="s">
        <v>83</v>
      </c>
      <c r="AK23" s="167"/>
    </row>
    <row r="24" spans="1:37">
      <c r="A24">
        <f t="shared" si="0"/>
        <v>14</v>
      </c>
      <c r="B24" s="79">
        <v>10181000028</v>
      </c>
      <c r="C24" s="79" t="s">
        <v>166</v>
      </c>
      <c r="D24" s="79" t="s">
        <v>90</v>
      </c>
      <c r="E24" s="80">
        <v>163</v>
      </c>
      <c r="I24" s="156">
        <v>13</v>
      </c>
      <c r="J24" s="145">
        <v>11511101222</v>
      </c>
      <c r="K24" s="145" t="s">
        <v>165</v>
      </c>
      <c r="L24" s="146" t="s">
        <v>83</v>
      </c>
      <c r="M24" s="141">
        <v>2</v>
      </c>
      <c r="O24" s="138" t="s">
        <v>143</v>
      </c>
      <c r="P24" s="139">
        <v>11891101885</v>
      </c>
      <c r="Q24" s="139" t="s">
        <v>171</v>
      </c>
      <c r="R24" s="140" t="s">
        <v>79</v>
      </c>
      <c r="S24" s="141">
        <v>2</v>
      </c>
      <c r="T24" s="84"/>
      <c r="W24" s="67"/>
      <c r="X24" s="68"/>
      <c r="AG24" s="166">
        <v>17</v>
      </c>
      <c r="AH24" s="145">
        <v>11891202839</v>
      </c>
      <c r="AI24" s="145" t="s">
        <v>172</v>
      </c>
      <c r="AJ24" s="146" t="s">
        <v>79</v>
      </c>
      <c r="AK24" s="167"/>
    </row>
    <row r="25" spans="1:37">
      <c r="A25">
        <f t="shared" si="0"/>
        <v>15</v>
      </c>
      <c r="B25" s="79">
        <v>11511000791</v>
      </c>
      <c r="C25" s="79" t="s">
        <v>167</v>
      </c>
      <c r="D25" s="79" t="s">
        <v>83</v>
      </c>
      <c r="E25" s="80">
        <v>168</v>
      </c>
      <c r="I25" s="156">
        <v>20</v>
      </c>
      <c r="J25" s="145">
        <v>11891202839</v>
      </c>
      <c r="K25" s="145" t="s">
        <v>172</v>
      </c>
      <c r="L25" s="146" t="s">
        <v>79</v>
      </c>
      <c r="M25" s="141">
        <v>3</v>
      </c>
      <c r="O25" s="156" t="s">
        <v>139</v>
      </c>
      <c r="P25" s="145">
        <v>11511102202</v>
      </c>
      <c r="Q25" s="145" t="s">
        <v>163</v>
      </c>
      <c r="R25" s="146" t="s">
        <v>83</v>
      </c>
      <c r="S25" s="141">
        <v>4</v>
      </c>
      <c r="T25" s="84"/>
      <c r="W25" s="67"/>
      <c r="X25" s="68"/>
      <c r="AG25" s="166">
        <v>17</v>
      </c>
      <c r="AH25" s="145">
        <v>10181101835</v>
      </c>
      <c r="AI25" s="145" t="s">
        <v>183</v>
      </c>
      <c r="AJ25" s="146" t="s">
        <v>90</v>
      </c>
      <c r="AK25" s="167"/>
    </row>
    <row r="26" spans="1:37">
      <c r="A26">
        <f t="shared" si="0"/>
        <v>16</v>
      </c>
      <c r="B26" s="79">
        <v>10181101837</v>
      </c>
      <c r="C26" s="79" t="s">
        <v>168</v>
      </c>
      <c r="D26" s="79" t="s">
        <v>90</v>
      </c>
      <c r="E26" s="80">
        <v>187</v>
      </c>
      <c r="I26" s="180">
        <v>29</v>
      </c>
      <c r="J26" s="181" t="s">
        <v>181</v>
      </c>
      <c r="K26" s="181" t="s">
        <v>182</v>
      </c>
      <c r="L26" s="182" t="s">
        <v>90</v>
      </c>
      <c r="M26" s="183">
        <v>4</v>
      </c>
      <c r="O26" s="156" t="s">
        <v>189</v>
      </c>
      <c r="P26" s="145">
        <v>11511000749</v>
      </c>
      <c r="Q26" s="145" t="s">
        <v>159</v>
      </c>
      <c r="R26" s="146" t="s">
        <v>83</v>
      </c>
      <c r="S26" s="141">
        <v>3</v>
      </c>
      <c r="T26" s="84"/>
      <c r="W26" s="67"/>
      <c r="X26" s="68"/>
      <c r="AG26" s="166">
        <v>17</v>
      </c>
      <c r="AH26" s="145">
        <v>11511101589</v>
      </c>
      <c r="AI26" s="145" t="s">
        <v>174</v>
      </c>
      <c r="AJ26" s="146" t="s">
        <v>83</v>
      </c>
      <c r="AK26" s="167"/>
    </row>
    <row r="27" spans="1:37">
      <c r="A27">
        <f t="shared" si="0"/>
        <v>17</v>
      </c>
      <c r="B27" s="79">
        <v>11511303279</v>
      </c>
      <c r="C27" s="79" t="s">
        <v>169</v>
      </c>
      <c r="D27" s="79" t="s">
        <v>83</v>
      </c>
      <c r="E27" s="80">
        <v>188</v>
      </c>
      <c r="I27"/>
      <c r="J27"/>
      <c r="O27" s="180" t="s">
        <v>190</v>
      </c>
      <c r="P27" s="181">
        <v>11511000315</v>
      </c>
      <c r="Q27" s="181" t="s">
        <v>154</v>
      </c>
      <c r="R27" s="182" t="s">
        <v>83</v>
      </c>
      <c r="S27" s="183">
        <v>1</v>
      </c>
      <c r="T27" s="84"/>
      <c r="W27" s="67"/>
      <c r="X27" s="68"/>
      <c r="AG27" s="166">
        <v>17</v>
      </c>
      <c r="AH27" s="145">
        <v>11511102197</v>
      </c>
      <c r="AI27" s="145" t="s">
        <v>175</v>
      </c>
      <c r="AJ27" s="146" t="s">
        <v>83</v>
      </c>
      <c r="AK27" s="167"/>
    </row>
    <row r="28" spans="1:37">
      <c r="A28">
        <f t="shared" si="0"/>
        <v>18</v>
      </c>
      <c r="B28" s="81">
        <v>11511101221</v>
      </c>
      <c r="C28" s="81" t="s">
        <v>170</v>
      </c>
      <c r="D28" s="81" t="s">
        <v>83</v>
      </c>
      <c r="E28" s="80">
        <v>208</v>
      </c>
      <c r="I28" s="132" t="s">
        <v>144</v>
      </c>
      <c r="J28" s="132"/>
      <c r="K28" s="67"/>
      <c r="L28" s="68"/>
      <c r="M28" s="184" t="s">
        <v>106</v>
      </c>
      <c r="Q28" s="67"/>
      <c r="R28" s="68"/>
      <c r="T28" s="84"/>
      <c r="W28" s="67"/>
      <c r="X28" s="68"/>
      <c r="AG28" s="168">
        <v>17</v>
      </c>
      <c r="AH28" s="169" t="s">
        <v>48</v>
      </c>
      <c r="AI28" s="169" t="s">
        <v>184</v>
      </c>
      <c r="AJ28" s="170" t="s">
        <v>90</v>
      </c>
      <c r="AK28" s="171"/>
    </row>
    <row r="29" spans="1:37">
      <c r="A29">
        <f t="shared" si="0"/>
        <v>19</v>
      </c>
      <c r="B29" s="81">
        <v>11891101885</v>
      </c>
      <c r="C29" s="81" t="s">
        <v>171</v>
      </c>
      <c r="D29" s="81" t="s">
        <v>79</v>
      </c>
      <c r="E29" s="80">
        <v>243</v>
      </c>
      <c r="I29" s="138">
        <v>3</v>
      </c>
      <c r="J29" s="139">
        <v>11511102194</v>
      </c>
      <c r="K29" s="139" t="s">
        <v>155</v>
      </c>
      <c r="L29" s="140" t="s">
        <v>83</v>
      </c>
      <c r="M29" s="141">
        <v>1</v>
      </c>
      <c r="Q29" s="67"/>
      <c r="R29" s="68"/>
      <c r="T29" s="84"/>
      <c r="W29" s="67"/>
      <c r="X29" s="68"/>
      <c r="AG29" s="176">
        <v>25</v>
      </c>
      <c r="AH29" s="177" t="s">
        <v>25</v>
      </c>
      <c r="AI29" s="177" t="s">
        <v>25</v>
      </c>
      <c r="AJ29" s="178" t="s">
        <v>25</v>
      </c>
      <c r="AK29" s="179"/>
    </row>
    <row r="30" spans="1:37">
      <c r="A30">
        <f t="shared" si="0"/>
        <v>20</v>
      </c>
      <c r="B30" s="81">
        <v>11891202839</v>
      </c>
      <c r="C30" s="81" t="s">
        <v>172</v>
      </c>
      <c r="D30" s="81" t="s">
        <v>79</v>
      </c>
      <c r="E30" s="80">
        <v>381</v>
      </c>
      <c r="I30" s="156">
        <v>14</v>
      </c>
      <c r="J30" s="145">
        <v>10181000028</v>
      </c>
      <c r="K30" s="145" t="s">
        <v>166</v>
      </c>
      <c r="L30" s="146" t="s">
        <v>90</v>
      </c>
      <c r="M30" s="141">
        <v>4</v>
      </c>
      <c r="T30" s="84"/>
      <c r="W30" s="67"/>
      <c r="X30" s="68"/>
      <c r="AG30" s="166">
        <v>25</v>
      </c>
      <c r="AH30" s="145">
        <v>10181203000</v>
      </c>
      <c r="AI30" s="145" t="s">
        <v>176</v>
      </c>
      <c r="AJ30" s="146" t="s">
        <v>90</v>
      </c>
      <c r="AK30" s="167"/>
    </row>
    <row r="31" spans="1:37">
      <c r="A31">
        <f t="shared" si="0"/>
        <v>21</v>
      </c>
      <c r="B31" s="81">
        <v>10181101839</v>
      </c>
      <c r="C31" s="81" t="s">
        <v>173</v>
      </c>
      <c r="D31" s="81" t="s">
        <v>90</v>
      </c>
      <c r="E31" s="80">
        <v>394</v>
      </c>
      <c r="I31" s="156">
        <v>19</v>
      </c>
      <c r="J31" s="145">
        <v>11891101885</v>
      </c>
      <c r="K31" s="145" t="s">
        <v>171</v>
      </c>
      <c r="L31" s="146" t="s">
        <v>79</v>
      </c>
      <c r="M31" s="141">
        <v>2</v>
      </c>
      <c r="T31" s="191"/>
      <c r="W31" s="67"/>
      <c r="X31" s="68"/>
      <c r="AG31" s="166">
        <v>25</v>
      </c>
      <c r="AH31" s="145">
        <v>10181101839</v>
      </c>
      <c r="AI31" s="145" t="s">
        <v>173</v>
      </c>
      <c r="AJ31" s="146" t="s">
        <v>90</v>
      </c>
      <c r="AK31" s="167"/>
    </row>
    <row r="32" spans="1:37">
      <c r="A32">
        <f t="shared" si="0"/>
        <v>22</v>
      </c>
      <c r="B32" s="81">
        <v>11511101589</v>
      </c>
      <c r="C32" s="81" t="s">
        <v>174</v>
      </c>
      <c r="D32" s="81" t="s">
        <v>83</v>
      </c>
      <c r="E32" s="80">
        <v>487</v>
      </c>
      <c r="I32" s="180">
        <v>30</v>
      </c>
      <c r="J32" s="181">
        <v>10181101835</v>
      </c>
      <c r="K32" s="181" t="s">
        <v>183</v>
      </c>
      <c r="L32" s="182" t="s">
        <v>90</v>
      </c>
      <c r="M32" s="183">
        <v>3</v>
      </c>
      <c r="T32" s="192"/>
      <c r="W32" s="67"/>
      <c r="X32" s="68"/>
      <c r="AG32" s="166">
        <v>25</v>
      </c>
      <c r="AH32" s="145" t="s">
        <v>181</v>
      </c>
      <c r="AI32" s="145" t="s">
        <v>182</v>
      </c>
      <c r="AJ32" s="146" t="s">
        <v>90</v>
      </c>
      <c r="AK32" s="167"/>
    </row>
    <row r="33" spans="1:37">
      <c r="A33">
        <f t="shared" si="0"/>
        <v>23</v>
      </c>
      <c r="B33" s="81">
        <v>11511102197</v>
      </c>
      <c r="C33" s="81" t="s">
        <v>175</v>
      </c>
      <c r="D33" s="81" t="s">
        <v>83</v>
      </c>
      <c r="E33" s="80">
        <v>633</v>
      </c>
      <c r="K33" s="67"/>
      <c r="L33" s="68"/>
      <c r="T33" s="192"/>
      <c r="AG33" s="166">
        <v>25</v>
      </c>
      <c r="AH33" s="145">
        <v>10181000028</v>
      </c>
      <c r="AI33" s="145" t="s">
        <v>166</v>
      </c>
      <c r="AJ33" s="146" t="s">
        <v>90</v>
      </c>
      <c r="AK33" s="167"/>
    </row>
    <row r="34" spans="1:37">
      <c r="A34">
        <f t="shared" si="0"/>
        <v>24</v>
      </c>
      <c r="B34" s="81">
        <v>10181203000</v>
      </c>
      <c r="C34" s="81" t="s">
        <v>176</v>
      </c>
      <c r="D34" s="81" t="s">
        <v>90</v>
      </c>
      <c r="E34" s="80">
        <v>821</v>
      </c>
      <c r="I34" s="132" t="s">
        <v>145</v>
      </c>
      <c r="J34" s="132"/>
      <c r="K34" s="67"/>
      <c r="L34" s="68"/>
      <c r="M34" s="184" t="s">
        <v>106</v>
      </c>
      <c r="T34" s="192"/>
      <c r="AG34" s="166">
        <v>25</v>
      </c>
      <c r="AH34" s="145">
        <v>11511202629</v>
      </c>
      <c r="AI34" s="145" t="s">
        <v>179</v>
      </c>
      <c r="AJ34" s="146" t="s">
        <v>83</v>
      </c>
      <c r="AK34" s="167"/>
    </row>
    <row r="35" spans="1:37">
      <c r="A35">
        <f t="shared" si="0"/>
        <v>25</v>
      </c>
      <c r="B35" s="81">
        <v>10181202978</v>
      </c>
      <c r="C35" s="81" t="s">
        <v>177</v>
      </c>
      <c r="D35" s="81" t="s">
        <v>90</v>
      </c>
      <c r="E35" s="80">
        <v>913</v>
      </c>
      <c r="I35" s="138">
        <v>6</v>
      </c>
      <c r="J35" s="139">
        <v>11511000652</v>
      </c>
      <c r="K35" s="139" t="s">
        <v>158</v>
      </c>
      <c r="L35" s="140" t="s">
        <v>83</v>
      </c>
      <c r="M35" s="141">
        <v>1</v>
      </c>
      <c r="T35" s="192"/>
      <c r="AG35" s="166">
        <v>25</v>
      </c>
      <c r="AH35" s="145">
        <v>10181202991</v>
      </c>
      <c r="AI35" s="145" t="s">
        <v>178</v>
      </c>
      <c r="AJ35" s="146" t="s">
        <v>90</v>
      </c>
      <c r="AK35" s="167"/>
    </row>
    <row r="36" spans="1:37">
      <c r="A36">
        <f t="shared" si="0"/>
        <v>26</v>
      </c>
      <c r="B36" s="81">
        <v>10181202991</v>
      </c>
      <c r="C36" s="81" t="s">
        <v>178</v>
      </c>
      <c r="D36" s="81" t="s">
        <v>90</v>
      </c>
      <c r="E36" s="80">
        <v>917</v>
      </c>
      <c r="I36" s="156">
        <v>11</v>
      </c>
      <c r="J36" s="145">
        <v>11511102202</v>
      </c>
      <c r="K36" s="145" t="s">
        <v>163</v>
      </c>
      <c r="L36" s="146" t="s">
        <v>83</v>
      </c>
      <c r="M36" s="141">
        <v>2</v>
      </c>
      <c r="Q36" s="67"/>
      <c r="R36" s="68"/>
      <c r="T36" s="84"/>
      <c r="AG36" s="185">
        <v>25</v>
      </c>
      <c r="AH36" s="173">
        <v>11511101221</v>
      </c>
      <c r="AI36" s="173" t="s">
        <v>170</v>
      </c>
      <c r="AJ36" s="174" t="s">
        <v>83</v>
      </c>
      <c r="AK36" s="186"/>
    </row>
    <row r="37" spans="1:37">
      <c r="A37">
        <f t="shared" si="0"/>
        <v>27</v>
      </c>
      <c r="B37" s="81">
        <v>11511202629</v>
      </c>
      <c r="C37" s="81" t="s">
        <v>179</v>
      </c>
      <c r="D37" s="81" t="s">
        <v>83</v>
      </c>
      <c r="E37" s="80">
        <v>945</v>
      </c>
      <c r="I37" s="156">
        <v>22</v>
      </c>
      <c r="J37" s="145">
        <v>11511101589</v>
      </c>
      <c r="K37" s="145" t="s">
        <v>174</v>
      </c>
      <c r="L37" s="146" t="s">
        <v>83</v>
      </c>
      <c r="M37" s="141">
        <v>3</v>
      </c>
      <c r="Q37" s="67"/>
      <c r="R37" s="68"/>
      <c r="T37" s="84"/>
    </row>
    <row r="38" spans="1:37">
      <c r="A38">
        <f t="shared" si="0"/>
        <v>28</v>
      </c>
      <c r="B38" s="81">
        <v>11511102201</v>
      </c>
      <c r="C38" s="81" t="s">
        <v>180</v>
      </c>
      <c r="D38" s="81" t="s">
        <v>83</v>
      </c>
      <c r="E38" s="80">
        <v>952</v>
      </c>
      <c r="I38" s="180">
        <v>27</v>
      </c>
      <c r="J38" s="181">
        <v>11511202629</v>
      </c>
      <c r="K38" s="181" t="s">
        <v>179</v>
      </c>
      <c r="L38" s="182" t="s">
        <v>83</v>
      </c>
      <c r="M38" s="183">
        <v>4</v>
      </c>
      <c r="Q38" s="67"/>
      <c r="R38" s="68"/>
      <c r="T38" s="84"/>
      <c r="W38" s="67"/>
      <c r="X38" s="68"/>
    </row>
    <row r="39" spans="1:37">
      <c r="A39">
        <f t="shared" si="0"/>
        <v>29</v>
      </c>
      <c r="B39" s="81" t="s">
        <v>181</v>
      </c>
      <c r="C39" s="81" t="s">
        <v>182</v>
      </c>
      <c r="D39" s="81" t="s">
        <v>90</v>
      </c>
      <c r="E39" s="80">
        <v>1000</v>
      </c>
      <c r="K39" s="67"/>
      <c r="L39" s="68"/>
      <c r="Q39" s="67"/>
      <c r="R39" s="68"/>
      <c r="T39" s="84"/>
      <c r="W39" s="67"/>
      <c r="X39" s="68"/>
    </row>
    <row r="40" spans="1:37">
      <c r="A40">
        <f t="shared" si="0"/>
        <v>30</v>
      </c>
      <c r="B40" s="81">
        <v>10181101835</v>
      </c>
      <c r="C40" s="81" t="s">
        <v>183</v>
      </c>
      <c r="D40" s="81" t="s">
        <v>90</v>
      </c>
      <c r="E40" s="80">
        <v>1000</v>
      </c>
      <c r="I40" s="132" t="s">
        <v>191</v>
      </c>
      <c r="J40" s="132"/>
      <c r="K40" s="67"/>
      <c r="L40" s="68"/>
      <c r="M40" s="184" t="s">
        <v>106</v>
      </c>
      <c r="Q40" s="67"/>
      <c r="R40" s="68"/>
      <c r="T40" s="84"/>
      <c r="W40" s="67"/>
      <c r="X40" s="68"/>
    </row>
    <row r="41" spans="1:37">
      <c r="A41">
        <f t="shared" si="0"/>
        <v>31</v>
      </c>
      <c r="B41" s="81" t="s">
        <v>48</v>
      </c>
      <c r="C41" s="81" t="s">
        <v>184</v>
      </c>
      <c r="D41" s="81" t="s">
        <v>90</v>
      </c>
      <c r="E41" s="80">
        <v>1000</v>
      </c>
      <c r="I41" s="138">
        <v>7</v>
      </c>
      <c r="J41" s="139">
        <v>11511000749</v>
      </c>
      <c r="K41" s="139" t="s">
        <v>159</v>
      </c>
      <c r="L41" s="140" t="s">
        <v>83</v>
      </c>
      <c r="M41" s="141">
        <v>1</v>
      </c>
      <c r="Q41" s="67"/>
      <c r="R41" s="68"/>
      <c r="T41" s="84"/>
      <c r="W41" s="67"/>
      <c r="X41" s="68"/>
    </row>
    <row r="42" spans="1:37">
      <c r="A42" t="str">
        <f t="shared" si="0"/>
        <v/>
      </c>
      <c r="B42" s="81"/>
      <c r="C42" s="81"/>
      <c r="D42" s="81"/>
      <c r="E42" s="80"/>
      <c r="I42" s="156">
        <v>10</v>
      </c>
      <c r="J42" s="145">
        <v>10181102217</v>
      </c>
      <c r="K42" s="145" t="s">
        <v>162</v>
      </c>
      <c r="L42" s="146" t="s">
        <v>90</v>
      </c>
      <c r="M42" s="141">
        <v>2</v>
      </c>
      <c r="Q42" s="67"/>
      <c r="R42" s="68"/>
      <c r="T42" s="84"/>
      <c r="W42" s="67"/>
      <c r="X42" s="68"/>
    </row>
    <row r="43" spans="1:37">
      <c r="A43" t="str">
        <f t="shared" si="0"/>
        <v/>
      </c>
      <c r="B43" s="81"/>
      <c r="C43" s="81"/>
      <c r="D43" s="81"/>
      <c r="E43" s="80"/>
      <c r="I43" s="156">
        <v>23</v>
      </c>
      <c r="J43" s="145">
        <v>11511102197</v>
      </c>
      <c r="K43" s="145" t="s">
        <v>175</v>
      </c>
      <c r="L43" s="146" t="s">
        <v>83</v>
      </c>
      <c r="M43" s="141">
        <v>3</v>
      </c>
      <c r="Q43" s="67"/>
      <c r="R43" s="68"/>
      <c r="T43" s="191"/>
      <c r="W43" s="67"/>
      <c r="X43" s="68"/>
    </row>
    <row r="44" spans="1:37">
      <c r="A44" t="str">
        <f t="shared" si="0"/>
        <v/>
      </c>
      <c r="B44" s="81"/>
      <c r="C44" s="81"/>
      <c r="D44" s="81"/>
      <c r="E44" s="80"/>
      <c r="I44" s="180">
        <v>26</v>
      </c>
      <c r="J44" s="181">
        <v>10181202991</v>
      </c>
      <c r="K44" s="181" t="s">
        <v>178</v>
      </c>
      <c r="L44" s="182" t="s">
        <v>90</v>
      </c>
      <c r="M44" s="183">
        <v>4</v>
      </c>
      <c r="Q44" s="67"/>
      <c r="R44" s="68"/>
      <c r="T44" s="192"/>
      <c r="W44" s="67"/>
      <c r="X44" s="68"/>
    </row>
    <row r="45" spans="1:37">
      <c r="A45" t="str">
        <f t="shared" si="0"/>
        <v/>
      </c>
      <c r="B45" s="81"/>
      <c r="C45" s="81"/>
      <c r="D45" s="81"/>
      <c r="E45" s="80"/>
      <c r="I45"/>
      <c r="J45"/>
      <c r="Q45" s="67"/>
      <c r="R45" s="68"/>
      <c r="T45" s="192"/>
      <c r="W45" s="67"/>
      <c r="X45" s="68"/>
    </row>
    <row r="46" spans="1:37">
      <c r="A46" t="str">
        <f t="shared" si="0"/>
        <v/>
      </c>
      <c r="B46" s="81"/>
      <c r="C46" s="81"/>
      <c r="D46" s="81"/>
      <c r="E46" s="80"/>
      <c r="I46" s="132" t="s">
        <v>192</v>
      </c>
      <c r="J46" s="132"/>
      <c r="K46" s="67"/>
      <c r="L46" s="68"/>
      <c r="M46" s="184" t="s">
        <v>106</v>
      </c>
      <c r="Q46" s="67"/>
      <c r="R46" s="68"/>
      <c r="T46" s="192"/>
      <c r="W46" s="67"/>
      <c r="X46" s="68"/>
    </row>
    <row r="47" spans="1:37">
      <c r="A47" t="str">
        <f t="shared" si="0"/>
        <v/>
      </c>
      <c r="B47" s="81"/>
      <c r="C47" s="81"/>
      <c r="D47" s="81"/>
      <c r="E47" s="80"/>
      <c r="I47" s="138">
        <v>2</v>
      </c>
      <c r="J47" s="139">
        <v>11511000315</v>
      </c>
      <c r="K47" s="139" t="s">
        <v>154</v>
      </c>
      <c r="L47" s="140" t="s">
        <v>83</v>
      </c>
      <c r="M47" s="141">
        <v>1</v>
      </c>
      <c r="Q47" s="67"/>
      <c r="R47" s="68"/>
      <c r="T47" s="192"/>
      <c r="W47" s="67"/>
      <c r="X47" s="68"/>
    </row>
    <row r="48" spans="1:37">
      <c r="A48" t="str">
        <f t="shared" si="0"/>
        <v/>
      </c>
      <c r="B48" s="81"/>
      <c r="C48" s="81"/>
      <c r="D48" s="81"/>
      <c r="E48" s="80"/>
      <c r="I48" s="156">
        <v>15</v>
      </c>
      <c r="J48" s="145">
        <v>11511000791</v>
      </c>
      <c r="K48" s="145" t="s">
        <v>167</v>
      </c>
      <c r="L48" s="146" t="s">
        <v>83</v>
      </c>
      <c r="M48" s="141">
        <v>2</v>
      </c>
      <c r="Q48" s="67"/>
      <c r="R48" s="68"/>
      <c r="T48" s="84"/>
      <c r="W48" s="67"/>
      <c r="X48" s="68"/>
    </row>
    <row r="49" spans="1:24">
      <c r="A49" t="str">
        <f t="shared" si="0"/>
        <v/>
      </c>
      <c r="B49" s="81"/>
      <c r="C49" s="81"/>
      <c r="D49" s="81"/>
      <c r="E49" s="80"/>
      <c r="I49" s="156">
        <v>18</v>
      </c>
      <c r="J49" s="145">
        <v>11511101221</v>
      </c>
      <c r="K49" s="145" t="s">
        <v>170</v>
      </c>
      <c r="L49" s="146" t="s">
        <v>83</v>
      </c>
      <c r="M49" s="141">
        <v>4</v>
      </c>
      <c r="W49" s="67"/>
      <c r="X49" s="68"/>
    </row>
    <row r="50" spans="1:24">
      <c r="A50" t="str">
        <f t="shared" si="0"/>
        <v/>
      </c>
      <c r="B50" s="81"/>
      <c r="C50" s="81"/>
      <c r="D50" s="81"/>
      <c r="E50" s="80"/>
      <c r="I50" s="180">
        <v>31</v>
      </c>
      <c r="J50" s="181" t="s">
        <v>48</v>
      </c>
      <c r="K50" s="181" t="s">
        <v>184</v>
      </c>
      <c r="L50" s="182" t="s">
        <v>90</v>
      </c>
      <c r="M50" s="183">
        <v>3</v>
      </c>
      <c r="W50" s="67"/>
      <c r="X50" s="68"/>
    </row>
    <row r="51" spans="1:24">
      <c r="A51" t="str">
        <f t="shared" si="0"/>
        <v/>
      </c>
      <c r="B51" s="81"/>
      <c r="C51" s="81"/>
      <c r="D51" s="81"/>
      <c r="E51" s="80"/>
      <c r="K51" s="67"/>
      <c r="L51" s="68"/>
      <c r="W51" s="67"/>
      <c r="X51" s="68"/>
    </row>
    <row r="52" spans="1:24">
      <c r="A52" t="str">
        <f t="shared" si="0"/>
        <v/>
      </c>
      <c r="B52" s="81"/>
      <c r="C52" s="81"/>
      <c r="D52" s="81"/>
      <c r="E52" s="80"/>
      <c r="K52" s="67"/>
      <c r="L52" s="68"/>
      <c r="W52" s="67"/>
      <c r="X52" s="68"/>
    </row>
    <row r="53" spans="1:24">
      <c r="A53" t="str">
        <f t="shared" si="0"/>
        <v/>
      </c>
      <c r="B53" s="81"/>
      <c r="C53" s="81"/>
      <c r="D53" s="81"/>
      <c r="E53" s="80"/>
      <c r="K53" s="67"/>
      <c r="L53" s="68"/>
      <c r="W53" s="67"/>
      <c r="X53" s="68"/>
    </row>
    <row r="54" spans="1:24">
      <c r="A54" t="str">
        <f t="shared" si="0"/>
        <v/>
      </c>
      <c r="B54" s="81"/>
      <c r="C54" s="81"/>
      <c r="D54" s="81"/>
      <c r="E54" s="80"/>
      <c r="I54"/>
      <c r="J54"/>
      <c r="W54" s="67"/>
      <c r="X54" s="68"/>
    </row>
    <row r="55" spans="1:24">
      <c r="A55" t="str">
        <f t="shared" si="0"/>
        <v/>
      </c>
      <c r="B55" s="81"/>
      <c r="C55" s="81"/>
      <c r="D55" s="81"/>
      <c r="E55" s="80"/>
      <c r="I55"/>
      <c r="J55"/>
    </row>
    <row r="56" spans="1:24">
      <c r="A56" t="str">
        <f t="shared" si="0"/>
        <v/>
      </c>
      <c r="B56" s="81"/>
      <c r="C56" s="81"/>
      <c r="D56" s="81"/>
      <c r="E56" s="80"/>
      <c r="I56"/>
      <c r="J56"/>
      <c r="Q56" s="67"/>
      <c r="R56" s="68"/>
    </row>
    <row r="57" spans="1:24">
      <c r="A57" t="str">
        <f t="shared" si="0"/>
        <v/>
      </c>
      <c r="B57" s="81"/>
      <c r="C57" s="81"/>
      <c r="D57" s="81"/>
      <c r="E57" s="80"/>
      <c r="I57"/>
      <c r="J57"/>
      <c r="Q57" s="67"/>
      <c r="R57" s="68"/>
    </row>
    <row r="58" spans="1:24">
      <c r="A58" t="str">
        <f t="shared" si="0"/>
        <v/>
      </c>
      <c r="B58" s="81"/>
      <c r="C58" s="81"/>
      <c r="D58" s="81"/>
      <c r="E58" s="80"/>
      <c r="I58"/>
      <c r="J58"/>
      <c r="Q58" s="67"/>
      <c r="R58" s="68"/>
    </row>
    <row r="59" spans="1:24">
      <c r="A59" t="str">
        <f t="shared" si="0"/>
        <v/>
      </c>
      <c r="B59" s="82"/>
      <c r="C59" s="82"/>
      <c r="D59" s="83"/>
      <c r="E59" s="80"/>
      <c r="K59" s="67"/>
      <c r="L59" s="68"/>
      <c r="Q59" s="67"/>
      <c r="R59" s="68"/>
    </row>
    <row r="60" spans="1:24">
      <c r="A60" t="str">
        <f t="shared" si="0"/>
        <v/>
      </c>
      <c r="B60" s="82"/>
      <c r="C60" s="82"/>
      <c r="D60" s="83"/>
      <c r="E60" s="80"/>
      <c r="K60" s="67"/>
      <c r="L60" s="68"/>
      <c r="Q60" s="67"/>
      <c r="R60" s="68"/>
    </row>
    <row r="61" spans="1:24">
      <c r="A61" t="str">
        <f t="shared" si="0"/>
        <v/>
      </c>
      <c r="B61" s="82"/>
      <c r="C61" s="82"/>
      <c r="D61" s="83"/>
      <c r="E61" s="80"/>
      <c r="K61" s="67"/>
      <c r="L61" s="68"/>
    </row>
    <row r="62" spans="1:24">
      <c r="A62" t="str">
        <f t="shared" si="0"/>
        <v/>
      </c>
      <c r="B62" s="82"/>
      <c r="C62" s="82"/>
      <c r="D62" s="83"/>
      <c r="E62" s="80"/>
      <c r="K62" s="67"/>
      <c r="L62" s="68"/>
    </row>
    <row r="63" spans="1:24">
      <c r="A63" t="str">
        <f t="shared" si="0"/>
        <v/>
      </c>
      <c r="B63" s="82"/>
      <c r="C63" s="82"/>
      <c r="D63" s="83"/>
      <c r="E63" s="80"/>
      <c r="K63" s="67"/>
      <c r="L63" s="68"/>
    </row>
    <row r="64" spans="1:24">
      <c r="A64" t="str">
        <f t="shared" si="0"/>
        <v/>
      </c>
      <c r="B64" s="82"/>
      <c r="C64" s="82"/>
      <c r="D64" s="83"/>
      <c r="E64" s="80"/>
      <c r="I64"/>
      <c r="J64"/>
    </row>
    <row r="65" spans="1:12">
      <c r="A65" t="str">
        <f t="shared" si="0"/>
        <v/>
      </c>
      <c r="B65" s="82"/>
      <c r="C65" s="82"/>
      <c r="D65" s="83"/>
      <c r="E65" s="80"/>
      <c r="I65"/>
      <c r="J65"/>
    </row>
    <row r="66" spans="1:12">
      <c r="A66" t="str">
        <f t="shared" si="0"/>
        <v/>
      </c>
      <c r="B66" s="82"/>
      <c r="C66" s="82"/>
      <c r="D66" s="83"/>
      <c r="E66" s="80"/>
      <c r="I66"/>
      <c r="J66"/>
    </row>
    <row r="67" spans="1:12">
      <c r="A67" t="str">
        <f t="shared" si="0"/>
        <v/>
      </c>
      <c r="B67" s="82"/>
      <c r="C67" s="82"/>
      <c r="D67" s="83"/>
      <c r="E67" s="80"/>
      <c r="I67"/>
      <c r="J67"/>
    </row>
    <row r="68" spans="1:12">
      <c r="A68" t="str">
        <f t="shared" si="0"/>
        <v/>
      </c>
      <c r="B68" s="82"/>
      <c r="C68" s="82"/>
      <c r="D68" s="83"/>
      <c r="E68" s="80"/>
      <c r="I68"/>
      <c r="J68"/>
    </row>
    <row r="69" spans="1:12">
      <c r="A69" t="str">
        <f t="shared" si="0"/>
        <v/>
      </c>
      <c r="B69" s="82"/>
      <c r="C69" s="82"/>
      <c r="D69" s="83"/>
      <c r="E69" s="80"/>
      <c r="K69" s="67"/>
      <c r="L69" s="68"/>
    </row>
    <row r="70" spans="1:12">
      <c r="A70" t="str">
        <f t="shared" si="0"/>
        <v/>
      </c>
      <c r="B70" s="82"/>
      <c r="C70" s="82"/>
      <c r="D70" s="83"/>
      <c r="E70" s="80"/>
      <c r="K70" s="67"/>
      <c r="L70" s="68"/>
    </row>
    <row r="71" spans="1:12">
      <c r="A71" t="str">
        <f t="shared" si="0"/>
        <v/>
      </c>
      <c r="B71" s="82"/>
      <c r="C71" s="82"/>
      <c r="D71" s="83"/>
      <c r="E71" s="80"/>
      <c r="K71" s="67"/>
      <c r="L71" s="68"/>
    </row>
    <row r="72" spans="1:12">
      <c r="A72" t="str">
        <f t="shared" si="0"/>
        <v/>
      </c>
      <c r="B72" s="82"/>
      <c r="C72" s="82"/>
      <c r="D72" s="83"/>
      <c r="E72" s="80"/>
      <c r="K72" s="67"/>
      <c r="L72" s="68"/>
    </row>
    <row r="73" spans="1:12">
      <c r="A73" t="str">
        <f t="shared" si="0"/>
        <v/>
      </c>
      <c r="B73" s="82"/>
      <c r="C73" s="82"/>
      <c r="D73" s="83"/>
      <c r="E73" s="80"/>
      <c r="K73" s="67"/>
      <c r="L73" s="68"/>
    </row>
    <row r="74" spans="1:12">
      <c r="A74" t="str">
        <f t="shared" si="0"/>
        <v/>
      </c>
      <c r="B74" s="82"/>
      <c r="C74" s="82"/>
      <c r="D74" s="83"/>
      <c r="E74" s="80"/>
      <c r="I74"/>
      <c r="J74"/>
    </row>
    <row r="75" spans="1:12">
      <c r="A75" t="str">
        <f t="shared" si="0"/>
        <v/>
      </c>
      <c r="B75" s="84"/>
      <c r="C75" s="85"/>
      <c r="D75" s="86"/>
      <c r="E75" s="87"/>
      <c r="I75"/>
      <c r="J75"/>
    </row>
    <row r="76" spans="1:12">
      <c r="A76" t="str">
        <f t="shared" ref="A76:A110" si="1">IF(ISBLANK(C76),"",ROW()-10)</f>
        <v/>
      </c>
      <c r="C76" s="88"/>
      <c r="E76" s="89"/>
      <c r="I76"/>
      <c r="J76"/>
    </row>
    <row r="77" spans="1:12">
      <c r="A77" t="str">
        <f t="shared" si="1"/>
        <v/>
      </c>
      <c r="C77" s="88"/>
      <c r="E77" s="89"/>
      <c r="I77"/>
      <c r="J77"/>
    </row>
    <row r="78" spans="1:12">
      <c r="A78" t="str">
        <f t="shared" si="1"/>
        <v/>
      </c>
      <c r="C78" s="88"/>
      <c r="E78" s="89"/>
      <c r="I78"/>
      <c r="J78"/>
    </row>
    <row r="79" spans="1:12">
      <c r="A79" t="str">
        <f t="shared" si="1"/>
        <v/>
      </c>
      <c r="C79" s="88"/>
      <c r="E79" s="89"/>
      <c r="K79" s="67"/>
      <c r="L79" s="68"/>
    </row>
    <row r="80" spans="1:12">
      <c r="A80" t="str">
        <f t="shared" si="1"/>
        <v/>
      </c>
      <c r="C80" s="88"/>
      <c r="E80" s="89"/>
      <c r="K80" s="67"/>
      <c r="L80" s="68"/>
    </row>
    <row r="81" spans="1:5">
      <c r="A81" t="str">
        <f t="shared" si="1"/>
        <v/>
      </c>
      <c r="C81" s="88"/>
      <c r="E81" s="89"/>
    </row>
    <row r="82" spans="1:5">
      <c r="A82" t="str">
        <f t="shared" si="1"/>
        <v/>
      </c>
      <c r="C82" s="88"/>
      <c r="E82" s="89"/>
    </row>
    <row r="83" spans="1:5">
      <c r="A83" t="str">
        <f t="shared" si="1"/>
        <v/>
      </c>
      <c r="C83" s="88"/>
      <c r="E83" s="89"/>
    </row>
    <row r="84" spans="1:5">
      <c r="A84" t="str">
        <f t="shared" si="1"/>
        <v/>
      </c>
      <c r="C84" s="88"/>
      <c r="E84" s="89"/>
    </row>
    <row r="85" spans="1:5">
      <c r="A85" t="str">
        <f t="shared" si="1"/>
        <v/>
      </c>
      <c r="C85" s="88"/>
      <c r="E85" s="89"/>
    </row>
    <row r="86" spans="1:5">
      <c r="A86" t="str">
        <f t="shared" si="1"/>
        <v/>
      </c>
      <c r="C86" s="88"/>
      <c r="E86" s="89"/>
    </row>
    <row r="87" spans="1:5">
      <c r="A87" t="str">
        <f t="shared" si="1"/>
        <v/>
      </c>
      <c r="C87" s="88"/>
      <c r="E87" s="89"/>
    </row>
    <row r="88" spans="1:5">
      <c r="A88" t="str">
        <f t="shared" si="1"/>
        <v/>
      </c>
      <c r="C88" s="88"/>
      <c r="E88" s="89"/>
    </row>
    <row r="89" spans="1:5">
      <c r="A89" t="str">
        <f t="shared" si="1"/>
        <v/>
      </c>
      <c r="C89" s="88"/>
      <c r="E89" s="89"/>
    </row>
    <row r="90" spans="1:5">
      <c r="A90" t="str">
        <f t="shared" si="1"/>
        <v/>
      </c>
      <c r="C90" s="88"/>
      <c r="E90" s="89"/>
    </row>
    <row r="91" spans="1:5">
      <c r="A91" t="str">
        <f t="shared" si="1"/>
        <v/>
      </c>
      <c r="C91" s="88"/>
      <c r="E91" s="89"/>
    </row>
    <row r="92" spans="1:5">
      <c r="A92" t="str">
        <f t="shared" si="1"/>
        <v/>
      </c>
      <c r="C92" s="88"/>
      <c r="E92" s="89"/>
    </row>
    <row r="93" spans="1:5">
      <c r="A93" t="str">
        <f t="shared" si="1"/>
        <v/>
      </c>
      <c r="C93" s="88"/>
      <c r="E93" s="89"/>
    </row>
    <row r="94" spans="1:5">
      <c r="A94" t="str">
        <f t="shared" si="1"/>
        <v/>
      </c>
      <c r="C94" s="88"/>
      <c r="E94" s="89"/>
    </row>
    <row r="95" spans="1:5">
      <c r="A95" t="str">
        <f t="shared" si="1"/>
        <v/>
      </c>
      <c r="C95" s="88"/>
      <c r="E95" s="89"/>
    </row>
    <row r="96" spans="1:5">
      <c r="A96" t="str">
        <f t="shared" si="1"/>
        <v/>
      </c>
      <c r="C96" s="88"/>
      <c r="E96" s="89"/>
    </row>
    <row r="97" spans="1:5">
      <c r="A97" t="str">
        <f t="shared" si="1"/>
        <v/>
      </c>
      <c r="C97" s="88"/>
      <c r="E97" s="89"/>
    </row>
    <row r="98" spans="1:5">
      <c r="A98" t="str">
        <f t="shared" si="1"/>
        <v/>
      </c>
      <c r="C98" s="88"/>
      <c r="E98" s="89"/>
    </row>
    <row r="99" spans="1:5">
      <c r="A99" t="str">
        <f t="shared" si="1"/>
        <v/>
      </c>
      <c r="C99" s="88"/>
      <c r="E99" s="89"/>
    </row>
    <row r="100" spans="1:5">
      <c r="A100" t="str">
        <f t="shared" si="1"/>
        <v/>
      </c>
      <c r="C100" s="88"/>
      <c r="E100" s="89"/>
    </row>
    <row r="101" spans="1:5">
      <c r="A101" t="str">
        <f t="shared" si="1"/>
        <v/>
      </c>
      <c r="C101" s="88"/>
      <c r="E101" s="89"/>
    </row>
    <row r="102" spans="1:5">
      <c r="A102" t="str">
        <f t="shared" si="1"/>
        <v/>
      </c>
      <c r="C102" s="88"/>
      <c r="E102" s="89"/>
    </row>
    <row r="103" spans="1:5">
      <c r="A103" t="str">
        <f t="shared" si="1"/>
        <v/>
      </c>
      <c r="C103" s="88"/>
      <c r="E103" s="89"/>
    </row>
    <row r="104" spans="1:5">
      <c r="A104" t="str">
        <f t="shared" si="1"/>
        <v/>
      </c>
      <c r="C104" s="88"/>
      <c r="E104" s="89"/>
    </row>
    <row r="105" spans="1:5">
      <c r="A105" t="str">
        <f t="shared" si="1"/>
        <v/>
      </c>
      <c r="C105" s="88"/>
      <c r="E105" s="89"/>
    </row>
    <row r="106" spans="1:5">
      <c r="A106" t="str">
        <f t="shared" si="1"/>
        <v/>
      </c>
      <c r="C106" s="88"/>
      <c r="E106" s="89"/>
    </row>
    <row r="107" spans="1:5">
      <c r="A107" t="str">
        <f t="shared" si="1"/>
        <v/>
      </c>
      <c r="C107" s="88"/>
      <c r="E107" s="89"/>
    </row>
    <row r="108" spans="1:5">
      <c r="A108" t="str">
        <f t="shared" si="1"/>
        <v/>
      </c>
      <c r="C108" s="88"/>
      <c r="E108" s="89"/>
    </row>
    <row r="109" spans="1:5">
      <c r="A109" t="str">
        <f t="shared" si="1"/>
        <v/>
      </c>
      <c r="C109" s="88"/>
      <c r="E109" s="89"/>
    </row>
    <row r="110" spans="1:5">
      <c r="A110" t="str">
        <f t="shared" si="1"/>
        <v/>
      </c>
      <c r="C110" s="90"/>
      <c r="D110" s="91"/>
      <c r="E110" s="92"/>
    </row>
  </sheetData>
  <mergeCells count="1">
    <mergeCell ref="C7:D7"/>
  </mergeCells>
  <conditionalFormatting sqref="A11:E110">
    <cfRule type="expression" dxfId="1323" priority="1">
      <formula>ROW()/2-INT(ROW()/2)=0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11"/>
  <sheetViews>
    <sheetView topLeftCell="AG1" workbookViewId="0">
      <selection activeCell="AL1" sqref="AL1:AQ1048576"/>
    </sheetView>
  </sheetViews>
  <sheetFormatPr defaultColWidth="11.7109375" defaultRowHeight="15"/>
  <cols>
    <col min="1" max="1" width="4.140625" customWidth="1"/>
    <col min="2" max="2" width="12.5703125" customWidth="1"/>
    <col min="3" max="3" width="21.5703125" customWidth="1"/>
    <col min="4" max="4" width="8.42578125" style="68" customWidth="1"/>
    <col min="5" max="5" width="5.85546875" style="68" customWidth="1"/>
    <col min="6" max="6" width="6.7109375" style="68" customWidth="1"/>
    <col min="7" max="7" width="5.7109375" style="68" customWidth="1"/>
    <col min="8" max="8" width="7.140625" customWidth="1"/>
    <col min="9" max="9" width="6.5703125" customWidth="1"/>
    <col min="10" max="10" width="5.7109375" style="68" customWidth="1"/>
    <col min="11" max="11" width="7.7109375" customWidth="1"/>
    <col min="12" max="13" width="6.42578125" customWidth="1"/>
    <col min="15" max="15" width="6.7109375" customWidth="1"/>
    <col min="16" max="16" width="11.7109375" customWidth="1"/>
    <col min="17" max="17" width="17.28515625" customWidth="1"/>
    <col min="18" max="18" width="12.5703125" customWidth="1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316" customWidth="1"/>
    <col min="28" max="28" width="6.42578125" customWidth="1"/>
    <col min="29" max="29" width="5.85546875" customWidth="1"/>
    <col min="31" max="31" width="7.140625" customWidth="1"/>
    <col min="32" max="32" width="11.7109375" customWidth="1"/>
    <col min="33" max="33" width="22" customWidth="1"/>
    <col min="34" max="34" width="7.7109375" customWidth="1"/>
    <col min="35" max="35" width="8.7109375" customWidth="1"/>
    <col min="38" max="43" width="4.140625" hidden="1" customWidth="1"/>
  </cols>
  <sheetData>
    <row r="1" spans="1:43"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9"/>
      <c r="AB1" s="298"/>
      <c r="AC1" s="298"/>
      <c r="AD1" s="298"/>
      <c r="AE1" s="298"/>
      <c r="AF1" s="298"/>
      <c r="AG1" s="298"/>
      <c r="AH1" s="298"/>
    </row>
    <row r="2" spans="1:43" ht="15.75" thickBot="1"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300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1:43" ht="15.75">
      <c r="O3" s="301" t="s">
        <v>146</v>
      </c>
      <c r="P3" s="301"/>
      <c r="Q3" s="301"/>
      <c r="R3" s="301"/>
      <c r="T3" s="302" t="s">
        <v>225</v>
      </c>
      <c r="U3" s="303"/>
      <c r="V3" s="304">
        <v>2</v>
      </c>
      <c r="W3" s="304"/>
      <c r="X3" s="304"/>
      <c r="Y3" s="304">
        <v>1</v>
      </c>
      <c r="Z3" s="304"/>
      <c r="AA3" s="305"/>
      <c r="AE3" s="301" t="s">
        <v>102</v>
      </c>
      <c r="AF3" s="301"/>
      <c r="AG3" s="301"/>
      <c r="AH3" s="301"/>
      <c r="AL3" s="306">
        <v>5</v>
      </c>
      <c r="AM3" s="68"/>
      <c r="AN3" s="68"/>
      <c r="AO3" s="68"/>
      <c r="AP3" s="68"/>
      <c r="AQ3" s="68"/>
    </row>
    <row r="4" spans="1:43" ht="16.5" thickBot="1">
      <c r="O4" s="301"/>
      <c r="P4" s="301"/>
      <c r="Q4" s="301"/>
      <c r="R4" s="301"/>
      <c r="T4" s="307" t="s">
        <v>226</v>
      </c>
      <c r="U4" s="308">
        <v>1</v>
      </c>
      <c r="V4" s="309">
        <v>2</v>
      </c>
      <c r="W4" s="310">
        <v>3</v>
      </c>
      <c r="X4" s="311">
        <v>4</v>
      </c>
      <c r="Y4" s="312">
        <v>5</v>
      </c>
      <c r="Z4" s="313">
        <v>6</v>
      </c>
      <c r="AA4" s="314">
        <v>7</v>
      </c>
      <c r="AL4" s="315">
        <v>2</v>
      </c>
      <c r="AM4" s="68"/>
      <c r="AN4" s="68"/>
      <c r="AO4" s="68"/>
      <c r="AP4" s="68"/>
      <c r="AQ4" s="68"/>
    </row>
    <row r="5" spans="1:43" ht="15.75">
      <c r="O5" s="301"/>
      <c r="P5" s="301"/>
      <c r="Q5" s="301"/>
      <c r="R5" s="301"/>
      <c r="U5" s="67"/>
      <c r="V5" s="68"/>
      <c r="AL5" s="68"/>
      <c r="AM5" s="68"/>
      <c r="AN5" s="68"/>
      <c r="AO5" s="68"/>
      <c r="AP5" s="68"/>
      <c r="AQ5" s="68"/>
    </row>
    <row r="6" spans="1:43" ht="16.5" thickBot="1">
      <c r="B6" s="409" t="s">
        <v>71</v>
      </c>
      <c r="C6" s="410" t="s">
        <v>257</v>
      </c>
      <c r="D6" s="410"/>
      <c r="E6" s="410"/>
      <c r="F6" s="192"/>
      <c r="G6" s="192"/>
      <c r="H6" s="192"/>
      <c r="I6" s="192"/>
      <c r="J6" s="192"/>
      <c r="K6" s="192"/>
      <c r="O6" s="317"/>
      <c r="P6" s="317"/>
      <c r="Q6" s="317"/>
      <c r="R6" s="317"/>
      <c r="U6" s="318"/>
      <c r="V6" s="68"/>
      <c r="X6" s="318"/>
      <c r="AA6" s="318"/>
      <c r="AL6" s="68"/>
      <c r="AM6" s="68"/>
      <c r="AN6" s="68"/>
      <c r="AO6" s="68"/>
      <c r="AP6" s="68"/>
      <c r="AQ6" s="68"/>
    </row>
    <row r="7" spans="1:43" ht="15.75" thickBot="1">
      <c r="B7" s="409" t="s">
        <v>72</v>
      </c>
      <c r="C7" s="411">
        <v>41461</v>
      </c>
      <c r="G7"/>
      <c r="I7" s="68"/>
      <c r="J7"/>
      <c r="O7" s="319" t="s">
        <v>105</v>
      </c>
      <c r="P7" s="319"/>
      <c r="Q7" s="67"/>
      <c r="R7" s="68"/>
      <c r="T7" s="320" t="s">
        <v>227</v>
      </c>
      <c r="U7" s="321" t="s">
        <v>10</v>
      </c>
      <c r="V7" s="321" t="s">
        <v>228</v>
      </c>
      <c r="W7" s="322" t="s">
        <v>229</v>
      </c>
      <c r="X7" s="321" t="s">
        <v>10</v>
      </c>
      <c r="Y7" s="321" t="s">
        <v>230</v>
      </c>
      <c r="Z7" s="322" t="s">
        <v>231</v>
      </c>
      <c r="AA7" s="321" t="s">
        <v>10</v>
      </c>
      <c r="AB7" s="323" t="s">
        <v>232</v>
      </c>
      <c r="AC7" s="324" t="s">
        <v>233</v>
      </c>
      <c r="AL7" s="325">
        <v>0</v>
      </c>
      <c r="AM7" s="326">
        <v>0</v>
      </c>
      <c r="AN7" s="327">
        <v>0</v>
      </c>
      <c r="AO7" s="68"/>
      <c r="AP7" s="68"/>
      <c r="AQ7" s="68"/>
    </row>
    <row r="8" spans="1:43">
      <c r="B8" s="7" t="s">
        <v>258</v>
      </c>
      <c r="C8" s="68"/>
      <c r="G8"/>
      <c r="I8" s="68"/>
      <c r="J8"/>
      <c r="O8" s="328">
        <v>1</v>
      </c>
      <c r="P8" s="329">
        <v>11511000652</v>
      </c>
      <c r="Q8" s="329" t="s">
        <v>158</v>
      </c>
      <c r="R8" s="330" t="s">
        <v>83</v>
      </c>
      <c r="S8" s="331"/>
      <c r="T8" s="332">
        <v>5.6449999999999996</v>
      </c>
      <c r="U8" s="333"/>
      <c r="V8" s="332">
        <v>5.6449999999999996</v>
      </c>
      <c r="W8" s="332">
        <v>5.69</v>
      </c>
      <c r="X8" s="333"/>
      <c r="Y8" s="332">
        <v>5.69</v>
      </c>
      <c r="Z8" s="332"/>
      <c r="AA8" s="333"/>
      <c r="AB8" s="332">
        <v>0</v>
      </c>
      <c r="AC8" s="334">
        <v>2</v>
      </c>
      <c r="AG8" s="67"/>
      <c r="AH8" s="68"/>
      <c r="AL8" s="325">
        <v>5</v>
      </c>
      <c r="AM8" s="326">
        <v>2</v>
      </c>
      <c r="AN8" s="327">
        <v>5</v>
      </c>
      <c r="AO8" s="326">
        <v>1</v>
      </c>
      <c r="AP8" s="326">
        <v>1</v>
      </c>
      <c r="AQ8" s="327">
        <v>0</v>
      </c>
    </row>
    <row r="9" spans="1:43" ht="15.75" thickBot="1">
      <c r="B9" s="7" t="s">
        <v>259</v>
      </c>
      <c r="C9" s="68"/>
      <c r="G9"/>
      <c r="I9" s="68"/>
      <c r="J9"/>
      <c r="O9" s="335">
        <v>16</v>
      </c>
      <c r="P9" s="336">
        <v>11891101885</v>
      </c>
      <c r="Q9" s="336" t="s">
        <v>171</v>
      </c>
      <c r="R9" s="92" t="s">
        <v>79</v>
      </c>
      <c r="S9" s="331"/>
      <c r="T9" s="332">
        <v>100</v>
      </c>
      <c r="U9" s="333"/>
      <c r="V9" s="332">
        <v>100</v>
      </c>
      <c r="W9" s="332">
        <v>6.0330000000000004</v>
      </c>
      <c r="X9" s="333">
        <v>4</v>
      </c>
      <c r="Y9" s="332">
        <v>6.8330000000000002</v>
      </c>
      <c r="Z9" s="332"/>
      <c r="AA9" s="333"/>
      <c r="AB9" s="332">
        <v>0</v>
      </c>
      <c r="AC9" s="337">
        <v>0</v>
      </c>
      <c r="AE9" s="319" t="s">
        <v>109</v>
      </c>
      <c r="AF9" s="319"/>
      <c r="AG9" s="67"/>
      <c r="AH9" s="68"/>
      <c r="AL9" s="338">
        <v>2</v>
      </c>
      <c r="AM9" s="339">
        <v>5</v>
      </c>
      <c r="AN9" s="340">
        <v>2</v>
      </c>
      <c r="AO9" s="339">
        <v>0</v>
      </c>
      <c r="AP9" s="339">
        <v>0</v>
      </c>
      <c r="AQ9" s="340">
        <v>0</v>
      </c>
    </row>
    <row r="10" spans="1:43" ht="15.75" thickBot="1">
      <c r="B10" s="412" t="s">
        <v>260</v>
      </c>
      <c r="C10" s="412" t="s">
        <v>8</v>
      </c>
      <c r="D10" s="413" t="s">
        <v>76</v>
      </c>
      <c r="E10" s="414" t="s">
        <v>261</v>
      </c>
      <c r="F10" s="415" t="s">
        <v>227</v>
      </c>
      <c r="G10" s="413" t="s">
        <v>10</v>
      </c>
      <c r="H10" s="414" t="s">
        <v>262</v>
      </c>
      <c r="I10" s="413" t="s">
        <v>229</v>
      </c>
      <c r="J10" s="413" t="s">
        <v>10</v>
      </c>
      <c r="K10" s="413" t="s">
        <v>263</v>
      </c>
      <c r="L10" s="414" t="s">
        <v>264</v>
      </c>
      <c r="M10" s="416" t="s">
        <v>265</v>
      </c>
      <c r="Q10" s="67"/>
      <c r="R10" s="68"/>
      <c r="T10" s="341"/>
      <c r="U10" s="342"/>
      <c r="V10" s="343"/>
      <c r="W10" s="341"/>
      <c r="X10" s="342"/>
      <c r="Y10" s="341"/>
      <c r="Z10" s="341"/>
      <c r="AA10" s="342"/>
      <c r="AB10" s="341"/>
      <c r="AE10" s="328" t="s">
        <v>234</v>
      </c>
      <c r="AF10" s="329">
        <v>11511000652</v>
      </c>
      <c r="AG10" s="329" t="s">
        <v>158</v>
      </c>
      <c r="AH10" s="330" t="s">
        <v>83</v>
      </c>
      <c r="AL10" s="68"/>
      <c r="AM10" s="68"/>
      <c r="AN10" s="68"/>
      <c r="AO10" s="68"/>
      <c r="AP10" s="68"/>
      <c r="AQ10" s="68"/>
    </row>
    <row r="11" spans="1:43" ht="15.75" thickBot="1">
      <c r="A11" s="417">
        <v>1</v>
      </c>
      <c r="B11" s="420">
        <v>11511000652</v>
      </c>
      <c r="C11" s="419" t="s">
        <v>158</v>
      </c>
      <c r="D11" s="83" t="s">
        <v>83</v>
      </c>
      <c r="E11" s="80">
        <v>40</v>
      </c>
      <c r="F11" s="420">
        <v>4.8789999999999996</v>
      </c>
      <c r="G11" s="83"/>
      <c r="H11" s="421">
        <v>4.8789999999999996</v>
      </c>
      <c r="I11" s="84">
        <v>4.657</v>
      </c>
      <c r="J11" s="83"/>
      <c r="K11" s="422">
        <v>4.657</v>
      </c>
      <c r="L11" s="423">
        <v>4.657</v>
      </c>
      <c r="M11" s="424">
        <v>4.8789999999999996</v>
      </c>
      <c r="O11" s="319" t="s">
        <v>122</v>
      </c>
      <c r="P11" s="319"/>
      <c r="Q11" s="67"/>
      <c r="R11" s="68"/>
      <c r="T11" s="320" t="s">
        <v>227</v>
      </c>
      <c r="U11" s="321" t="s">
        <v>10</v>
      </c>
      <c r="V11" s="321" t="s">
        <v>228</v>
      </c>
      <c r="W11" s="322" t="s">
        <v>229</v>
      </c>
      <c r="X11" s="321" t="s">
        <v>10</v>
      </c>
      <c r="Y11" s="321" t="s">
        <v>230</v>
      </c>
      <c r="Z11" s="322" t="s">
        <v>231</v>
      </c>
      <c r="AA11" s="321" t="s">
        <v>10</v>
      </c>
      <c r="AB11" s="323" t="s">
        <v>232</v>
      </c>
      <c r="AC11" s="324" t="s">
        <v>233</v>
      </c>
      <c r="AE11" s="335" t="s">
        <v>235</v>
      </c>
      <c r="AF11" s="336">
        <v>10181102217</v>
      </c>
      <c r="AG11" s="336" t="s">
        <v>162</v>
      </c>
      <c r="AH11" s="92" t="s">
        <v>90</v>
      </c>
      <c r="AL11" s="325">
        <v>0</v>
      </c>
      <c r="AM11" s="326">
        <v>0</v>
      </c>
      <c r="AN11" s="327">
        <v>0</v>
      </c>
      <c r="AO11" s="68"/>
      <c r="AP11" s="68"/>
      <c r="AQ11" s="68"/>
    </row>
    <row r="12" spans="1:43">
      <c r="A12" s="417">
        <v>2</v>
      </c>
      <c r="B12" s="420">
        <v>11511000620</v>
      </c>
      <c r="C12" s="419" t="s">
        <v>160</v>
      </c>
      <c r="D12" s="425" t="s">
        <v>83</v>
      </c>
      <c r="E12" s="80">
        <v>16</v>
      </c>
      <c r="F12" s="420">
        <v>4.8529999999999998</v>
      </c>
      <c r="G12" s="425"/>
      <c r="H12" s="421">
        <v>4.8529999999999998</v>
      </c>
      <c r="I12" s="84">
        <v>4.8529999999999998</v>
      </c>
      <c r="J12" s="425">
        <v>3</v>
      </c>
      <c r="K12" s="422">
        <v>5.4529999999999994</v>
      </c>
      <c r="L12" s="419">
        <v>4.8529999999999998</v>
      </c>
      <c r="M12" s="424">
        <v>5.4529999999999994</v>
      </c>
      <c r="O12" s="328">
        <v>8</v>
      </c>
      <c r="P12" s="329">
        <v>10181000028</v>
      </c>
      <c r="Q12" s="329" t="s">
        <v>166</v>
      </c>
      <c r="R12" s="330" t="s">
        <v>90</v>
      </c>
      <c r="S12" s="331"/>
      <c r="T12" s="332">
        <v>6.68</v>
      </c>
      <c r="U12" s="333">
        <v>3</v>
      </c>
      <c r="V12" s="332">
        <v>7.2799999999999994</v>
      </c>
      <c r="W12" s="332">
        <v>100</v>
      </c>
      <c r="X12" s="333"/>
      <c r="Y12" s="332">
        <v>100</v>
      </c>
      <c r="Z12" s="332"/>
      <c r="AA12" s="333"/>
      <c r="AB12" s="332">
        <v>0</v>
      </c>
      <c r="AC12" s="334">
        <v>0</v>
      </c>
      <c r="AL12" s="325">
        <v>5</v>
      </c>
      <c r="AM12" s="326">
        <v>2</v>
      </c>
      <c r="AN12" s="327">
        <v>5</v>
      </c>
      <c r="AO12" s="326">
        <v>0</v>
      </c>
      <c r="AP12" s="326">
        <v>0</v>
      </c>
      <c r="AQ12" s="327">
        <v>0</v>
      </c>
    </row>
    <row r="13" spans="1:43" ht="15.75" thickBot="1">
      <c r="A13" s="417">
        <v>3</v>
      </c>
      <c r="B13" s="420">
        <v>11511000725</v>
      </c>
      <c r="C13" s="419" t="s">
        <v>156</v>
      </c>
      <c r="D13" s="83" t="s">
        <v>83</v>
      </c>
      <c r="E13" s="80">
        <v>44</v>
      </c>
      <c r="F13" s="420">
        <v>4.9029999999999996</v>
      </c>
      <c r="G13" s="83">
        <v>2</v>
      </c>
      <c r="H13" s="421">
        <v>5.3029999999999999</v>
      </c>
      <c r="I13" s="84">
        <v>4.8650000000000002</v>
      </c>
      <c r="J13" s="83"/>
      <c r="K13" s="422">
        <v>4.8650000000000002</v>
      </c>
      <c r="L13" s="419">
        <v>4.8650000000000002</v>
      </c>
      <c r="M13" s="424">
        <v>5.3029999999999999</v>
      </c>
      <c r="O13" s="335">
        <v>9</v>
      </c>
      <c r="P13" s="336">
        <v>10181102217</v>
      </c>
      <c r="Q13" s="336" t="s">
        <v>162</v>
      </c>
      <c r="R13" s="92" t="s">
        <v>90</v>
      </c>
      <c r="S13" s="331"/>
      <c r="T13" s="332">
        <v>6.4320000000000004</v>
      </c>
      <c r="U13" s="333">
        <v>4</v>
      </c>
      <c r="V13" s="332">
        <v>7.2320000000000002</v>
      </c>
      <c r="W13" s="332">
        <v>6.1829999999999998</v>
      </c>
      <c r="X13" s="333">
        <v>3</v>
      </c>
      <c r="Y13" s="332">
        <v>6.7829999999999995</v>
      </c>
      <c r="Z13" s="332"/>
      <c r="AA13" s="333"/>
      <c r="AB13" s="332">
        <v>0</v>
      </c>
      <c r="AC13" s="337">
        <v>2</v>
      </c>
      <c r="AG13" s="67"/>
      <c r="AH13" s="68"/>
      <c r="AL13" s="338">
        <v>2</v>
      </c>
      <c r="AM13" s="339">
        <v>5</v>
      </c>
      <c r="AN13" s="340">
        <v>2</v>
      </c>
      <c r="AO13" s="339">
        <v>1</v>
      </c>
      <c r="AP13" s="339">
        <v>1</v>
      </c>
      <c r="AQ13" s="340">
        <v>0</v>
      </c>
    </row>
    <row r="14" spans="1:43" ht="15.75" thickBot="1">
      <c r="A14" s="417">
        <v>4</v>
      </c>
      <c r="B14" s="420">
        <v>11511102195</v>
      </c>
      <c r="C14" s="419" t="s">
        <v>153</v>
      </c>
      <c r="D14" s="83" t="s">
        <v>83</v>
      </c>
      <c r="E14" s="80">
        <v>35</v>
      </c>
      <c r="F14" s="420">
        <v>4.9809999999999999</v>
      </c>
      <c r="G14" s="83">
        <v>1</v>
      </c>
      <c r="H14" s="421">
        <v>5.181</v>
      </c>
      <c r="I14" s="84">
        <v>4.7469999999999999</v>
      </c>
      <c r="J14" s="83">
        <v>2</v>
      </c>
      <c r="K14" s="422">
        <v>5.1470000000000002</v>
      </c>
      <c r="L14" s="419">
        <v>5.1470000000000002</v>
      </c>
      <c r="M14" s="424">
        <v>5.181</v>
      </c>
      <c r="O14" s="332"/>
      <c r="P14" s="332"/>
      <c r="Q14" s="67"/>
      <c r="R14" s="333"/>
      <c r="T14" s="341"/>
      <c r="U14" s="342"/>
      <c r="V14" s="343"/>
      <c r="W14" s="341"/>
      <c r="X14" s="342"/>
      <c r="Y14" s="341"/>
      <c r="Z14" s="341"/>
      <c r="AA14" s="342"/>
      <c r="AB14" s="341"/>
      <c r="AG14" s="67"/>
      <c r="AH14" s="68"/>
      <c r="AL14" s="68"/>
      <c r="AM14" s="68"/>
      <c r="AN14" s="68"/>
      <c r="AO14" s="68"/>
      <c r="AP14" s="68"/>
      <c r="AQ14" s="68"/>
    </row>
    <row r="15" spans="1:43" ht="15.75" thickBot="1">
      <c r="A15" s="417">
        <v>5</v>
      </c>
      <c r="B15" s="420">
        <v>11511102202</v>
      </c>
      <c r="C15" s="419" t="s">
        <v>163</v>
      </c>
      <c r="D15" s="425" t="s">
        <v>83</v>
      </c>
      <c r="E15" s="80">
        <v>38</v>
      </c>
      <c r="F15" s="420">
        <v>5.1820000000000004</v>
      </c>
      <c r="G15" s="425"/>
      <c r="H15" s="421">
        <v>5.1820000000000004</v>
      </c>
      <c r="I15" s="84">
        <v>5.0869999999999997</v>
      </c>
      <c r="J15" s="425">
        <v>2</v>
      </c>
      <c r="K15" s="422">
        <v>5.4870000000000001</v>
      </c>
      <c r="L15" s="419">
        <v>5.1820000000000004</v>
      </c>
      <c r="M15" s="424">
        <v>5.4870000000000001</v>
      </c>
      <c r="O15" s="319" t="s">
        <v>137</v>
      </c>
      <c r="P15" s="319"/>
      <c r="Q15" s="67"/>
      <c r="R15" s="68"/>
      <c r="T15" s="320" t="s">
        <v>227</v>
      </c>
      <c r="U15" s="321" t="s">
        <v>10</v>
      </c>
      <c r="V15" s="321" t="s">
        <v>228</v>
      </c>
      <c r="W15" s="322" t="s">
        <v>229</v>
      </c>
      <c r="X15" s="321" t="s">
        <v>10</v>
      </c>
      <c r="Y15" s="321" t="s">
        <v>230</v>
      </c>
      <c r="Z15" s="322" t="s">
        <v>231</v>
      </c>
      <c r="AA15" s="321" t="s">
        <v>10</v>
      </c>
      <c r="AB15" s="323" t="s">
        <v>232</v>
      </c>
      <c r="AC15" s="324" t="s">
        <v>233</v>
      </c>
      <c r="AG15" s="67"/>
      <c r="AH15" s="68"/>
      <c r="AL15" s="325">
        <v>0</v>
      </c>
      <c r="AM15" s="326">
        <v>0</v>
      </c>
      <c r="AN15" s="327">
        <v>0</v>
      </c>
      <c r="AO15" s="68"/>
      <c r="AP15" s="68"/>
      <c r="AQ15" s="68"/>
    </row>
    <row r="16" spans="1:43">
      <c r="A16" s="417">
        <v>6</v>
      </c>
      <c r="B16" s="420">
        <v>11511000645</v>
      </c>
      <c r="C16" s="418" t="s">
        <v>161</v>
      </c>
      <c r="D16" s="425" t="s">
        <v>83</v>
      </c>
      <c r="E16" s="80">
        <v>151</v>
      </c>
      <c r="F16" s="420">
        <v>5.4610000000000003</v>
      </c>
      <c r="G16" s="425">
        <v>1</v>
      </c>
      <c r="H16" s="421">
        <v>5.6610000000000005</v>
      </c>
      <c r="I16" s="84">
        <v>5.282</v>
      </c>
      <c r="J16" s="425"/>
      <c r="K16" s="422">
        <v>5.282</v>
      </c>
      <c r="L16" s="419">
        <v>5.282</v>
      </c>
      <c r="M16" s="424">
        <v>5.6610000000000005</v>
      </c>
      <c r="O16" s="328">
        <v>5</v>
      </c>
      <c r="P16" s="329">
        <v>11511102202</v>
      </c>
      <c r="Q16" s="329" t="s">
        <v>163</v>
      </c>
      <c r="R16" s="330" t="s">
        <v>83</v>
      </c>
      <c r="S16" s="331"/>
      <c r="T16" s="332">
        <v>6.06</v>
      </c>
      <c r="U16" s="333">
        <v>3</v>
      </c>
      <c r="V16" s="332">
        <v>6.66</v>
      </c>
      <c r="W16" s="332">
        <v>5.8840000000000003</v>
      </c>
      <c r="X16" s="333"/>
      <c r="Y16" s="332">
        <v>5.8840000000000003</v>
      </c>
      <c r="Z16" s="332"/>
      <c r="AA16" s="333"/>
      <c r="AB16" s="332">
        <v>0</v>
      </c>
      <c r="AC16" s="334">
        <v>2</v>
      </c>
      <c r="AG16" s="67"/>
      <c r="AH16" s="68"/>
      <c r="AL16" s="325">
        <v>5</v>
      </c>
      <c r="AM16" s="326">
        <v>2</v>
      </c>
      <c r="AN16" s="327">
        <v>5</v>
      </c>
      <c r="AO16" s="326">
        <v>1</v>
      </c>
      <c r="AP16" s="326">
        <v>1</v>
      </c>
      <c r="AQ16" s="327">
        <v>0</v>
      </c>
    </row>
    <row r="17" spans="1:43" ht="15.75" thickBot="1">
      <c r="A17" s="417">
        <v>7</v>
      </c>
      <c r="B17" s="420">
        <v>10181000653</v>
      </c>
      <c r="C17" s="418" t="s">
        <v>157</v>
      </c>
      <c r="D17" s="83" t="s">
        <v>90</v>
      </c>
      <c r="E17" s="80">
        <v>60</v>
      </c>
      <c r="F17" s="420">
        <v>5.3179999999999996</v>
      </c>
      <c r="G17" s="83">
        <v>1</v>
      </c>
      <c r="H17" s="421">
        <v>5.5179999999999998</v>
      </c>
      <c r="I17" s="84">
        <v>100</v>
      </c>
      <c r="J17" s="83"/>
      <c r="K17" s="422">
        <v>100</v>
      </c>
      <c r="L17" s="419">
        <v>5.5179999999999998</v>
      </c>
      <c r="M17" s="424">
        <v>100</v>
      </c>
      <c r="O17" s="335">
        <v>12</v>
      </c>
      <c r="P17" s="336" t="s">
        <v>48</v>
      </c>
      <c r="Q17" s="336" t="s">
        <v>184</v>
      </c>
      <c r="R17" s="92" t="s">
        <v>90</v>
      </c>
      <c r="S17" s="331"/>
      <c r="T17" s="332">
        <v>6.1769999999999996</v>
      </c>
      <c r="U17" s="333">
        <v>3</v>
      </c>
      <c r="V17" s="332">
        <v>6.7769999999999992</v>
      </c>
      <c r="W17" s="332">
        <v>100</v>
      </c>
      <c r="X17" s="333"/>
      <c r="Y17" s="332">
        <v>100</v>
      </c>
      <c r="Z17" s="332"/>
      <c r="AA17" s="333"/>
      <c r="AB17" s="332">
        <v>0</v>
      </c>
      <c r="AC17" s="337">
        <v>0</v>
      </c>
      <c r="AE17" s="319" t="s">
        <v>123</v>
      </c>
      <c r="AF17" s="319"/>
      <c r="AG17" s="67"/>
      <c r="AH17" s="68"/>
      <c r="AL17" s="338">
        <v>2</v>
      </c>
      <c r="AM17" s="339">
        <v>5</v>
      </c>
      <c r="AN17" s="340">
        <v>2</v>
      </c>
      <c r="AO17" s="339">
        <v>0</v>
      </c>
      <c r="AP17" s="339">
        <v>0</v>
      </c>
      <c r="AQ17" s="340">
        <v>0</v>
      </c>
    </row>
    <row r="18" spans="1:43" ht="15.75" thickBot="1">
      <c r="A18" s="417">
        <v>8</v>
      </c>
      <c r="B18" s="420">
        <v>10181000028</v>
      </c>
      <c r="C18" s="418" t="s">
        <v>166</v>
      </c>
      <c r="D18" s="425" t="s">
        <v>90</v>
      </c>
      <c r="E18" s="80">
        <v>1000</v>
      </c>
      <c r="F18" s="420">
        <v>5.6840000000000002</v>
      </c>
      <c r="G18" s="425">
        <v>3</v>
      </c>
      <c r="H18" s="421">
        <v>6.2840000000000007</v>
      </c>
      <c r="I18" s="84">
        <v>5.7069999999999999</v>
      </c>
      <c r="J18" s="425"/>
      <c r="K18" s="422">
        <v>5.7069999999999999</v>
      </c>
      <c r="L18" s="419">
        <v>5.7069999999999999</v>
      </c>
      <c r="M18" s="424">
        <v>6.2840000000000007</v>
      </c>
      <c r="Q18" s="67"/>
      <c r="R18" s="68"/>
      <c r="T18" s="341"/>
      <c r="U18" s="342"/>
      <c r="V18" s="343"/>
      <c r="W18" s="341"/>
      <c r="X18" s="342"/>
      <c r="Y18" s="341"/>
      <c r="Z18" s="341"/>
      <c r="AA18" s="342"/>
      <c r="AB18" s="341"/>
      <c r="AE18" s="328" t="s">
        <v>236</v>
      </c>
      <c r="AF18" s="329">
        <v>11511102202</v>
      </c>
      <c r="AG18" s="329" t="s">
        <v>163</v>
      </c>
      <c r="AH18" s="330" t="s">
        <v>83</v>
      </c>
      <c r="AL18" s="68"/>
      <c r="AM18" s="68"/>
      <c r="AN18" s="68"/>
      <c r="AO18" s="68"/>
      <c r="AP18" s="68"/>
      <c r="AQ18" s="68"/>
    </row>
    <row r="19" spans="1:43" ht="15.75" thickBot="1">
      <c r="A19" s="426">
        <v>9</v>
      </c>
      <c r="B19" s="420">
        <v>10181102217</v>
      </c>
      <c r="C19" s="418" t="s">
        <v>162</v>
      </c>
      <c r="D19" s="83" t="s">
        <v>90</v>
      </c>
      <c r="E19" s="80">
        <v>158</v>
      </c>
      <c r="F19" s="420">
        <v>5.5129999999999999</v>
      </c>
      <c r="G19" s="83">
        <v>1</v>
      </c>
      <c r="H19" s="421">
        <v>5.7130000000000001</v>
      </c>
      <c r="I19" s="84">
        <v>5.798</v>
      </c>
      <c r="J19" s="83">
        <v>2</v>
      </c>
      <c r="K19" s="422">
        <v>6.1980000000000004</v>
      </c>
      <c r="L19" s="419">
        <v>5.7130000000000001</v>
      </c>
      <c r="M19" s="424">
        <v>6.1980000000000004</v>
      </c>
      <c r="O19" s="319" t="s">
        <v>142</v>
      </c>
      <c r="P19" s="319"/>
      <c r="Q19" s="67"/>
      <c r="R19" s="68"/>
      <c r="T19" s="320" t="s">
        <v>227</v>
      </c>
      <c r="U19" s="321" t="s">
        <v>10</v>
      </c>
      <c r="V19" s="321" t="s">
        <v>228</v>
      </c>
      <c r="W19" s="322" t="s">
        <v>229</v>
      </c>
      <c r="X19" s="321" t="s">
        <v>10</v>
      </c>
      <c r="Y19" s="321" t="s">
        <v>230</v>
      </c>
      <c r="Z19" s="322" t="s">
        <v>231</v>
      </c>
      <c r="AA19" s="321" t="s">
        <v>10</v>
      </c>
      <c r="AB19" s="323" t="s">
        <v>232</v>
      </c>
      <c r="AC19" s="324" t="s">
        <v>233</v>
      </c>
      <c r="AE19" s="335" t="s">
        <v>237</v>
      </c>
      <c r="AF19" s="336">
        <v>11511102195</v>
      </c>
      <c r="AG19" s="336" t="s">
        <v>153</v>
      </c>
      <c r="AH19" s="92" t="s">
        <v>83</v>
      </c>
      <c r="AL19" s="325">
        <v>0</v>
      </c>
      <c r="AM19" s="326">
        <v>0</v>
      </c>
      <c r="AN19" s="327">
        <v>0</v>
      </c>
      <c r="AO19" s="68"/>
      <c r="AP19" s="68"/>
      <c r="AQ19" s="68"/>
    </row>
    <row r="20" spans="1:43">
      <c r="A20" s="426">
        <v>10</v>
      </c>
      <c r="B20" s="435">
        <v>11511101222</v>
      </c>
      <c r="C20" s="419" t="s">
        <v>165</v>
      </c>
      <c r="D20" s="83" t="s">
        <v>83</v>
      </c>
      <c r="E20" s="80">
        <v>646</v>
      </c>
      <c r="F20" s="420">
        <v>5.7149999999999999</v>
      </c>
      <c r="G20" s="83">
        <v>4</v>
      </c>
      <c r="H20" s="421">
        <v>6.5149999999999997</v>
      </c>
      <c r="I20" s="84">
        <v>5.74</v>
      </c>
      <c r="J20" s="83"/>
      <c r="K20" s="422">
        <v>5.74</v>
      </c>
      <c r="L20" s="419">
        <v>5.74</v>
      </c>
      <c r="M20" s="424">
        <v>6.5149999999999997</v>
      </c>
      <c r="O20" s="328">
        <v>4</v>
      </c>
      <c r="P20" s="329">
        <v>11511102195</v>
      </c>
      <c r="Q20" s="329" t="s">
        <v>153</v>
      </c>
      <c r="R20" s="330" t="s">
        <v>83</v>
      </c>
      <c r="S20" s="331"/>
      <c r="T20" s="332">
        <v>6.2050000000000001</v>
      </c>
      <c r="U20" s="333">
        <v>1</v>
      </c>
      <c r="V20" s="332">
        <v>6.4050000000000002</v>
      </c>
      <c r="W20" s="332">
        <v>6.1020000000000003</v>
      </c>
      <c r="X20" s="333"/>
      <c r="Y20" s="332">
        <v>6.1020000000000003</v>
      </c>
      <c r="Z20" s="332"/>
      <c r="AA20" s="333"/>
      <c r="AB20" s="332">
        <v>0</v>
      </c>
      <c r="AC20" s="334">
        <v>2</v>
      </c>
      <c r="AL20" s="325">
        <v>5</v>
      </c>
      <c r="AM20" s="326">
        <v>2</v>
      </c>
      <c r="AN20" s="327">
        <v>5</v>
      </c>
      <c r="AO20" s="326">
        <v>1</v>
      </c>
      <c r="AP20" s="326">
        <v>1</v>
      </c>
      <c r="AQ20" s="327">
        <v>0</v>
      </c>
    </row>
    <row r="21" spans="1:43" ht="15.75" thickBot="1">
      <c r="A21" s="426">
        <v>11</v>
      </c>
      <c r="B21" s="420">
        <v>11511000791</v>
      </c>
      <c r="C21" s="418" t="s">
        <v>167</v>
      </c>
      <c r="D21" s="83" t="s">
        <v>83</v>
      </c>
      <c r="E21" s="80">
        <v>467</v>
      </c>
      <c r="F21" s="420">
        <v>5.54</v>
      </c>
      <c r="G21" s="83">
        <v>1</v>
      </c>
      <c r="H21" s="421">
        <v>5.74</v>
      </c>
      <c r="I21" s="84">
        <v>5.7460000000000004</v>
      </c>
      <c r="J21" s="83">
        <v>2</v>
      </c>
      <c r="K21" s="422">
        <v>6.1460000000000008</v>
      </c>
      <c r="L21" s="419">
        <v>5.74</v>
      </c>
      <c r="M21" s="424">
        <v>6.1460000000000008</v>
      </c>
      <c r="O21" s="335">
        <v>13</v>
      </c>
      <c r="P21" s="336">
        <v>11511102194</v>
      </c>
      <c r="Q21" s="336" t="s">
        <v>155</v>
      </c>
      <c r="R21" s="92" t="s">
        <v>83</v>
      </c>
      <c r="S21" s="331"/>
      <c r="T21" s="332">
        <v>6.5949999999999998</v>
      </c>
      <c r="U21" s="333"/>
      <c r="V21" s="332">
        <v>6.5949999999999998</v>
      </c>
      <c r="W21" s="332">
        <v>6.4580000000000002</v>
      </c>
      <c r="X21" s="333"/>
      <c r="Y21" s="332">
        <v>6.4580000000000002</v>
      </c>
      <c r="Z21" s="332"/>
      <c r="AA21" s="333"/>
      <c r="AB21" s="332">
        <v>0</v>
      </c>
      <c r="AC21" s="344">
        <v>0</v>
      </c>
      <c r="AG21" s="67"/>
      <c r="AH21" s="68"/>
      <c r="AL21" s="338">
        <v>2</v>
      </c>
      <c r="AM21" s="339">
        <v>5</v>
      </c>
      <c r="AN21" s="340">
        <v>2</v>
      </c>
      <c r="AO21" s="339">
        <v>0</v>
      </c>
      <c r="AP21" s="339">
        <v>0</v>
      </c>
      <c r="AQ21" s="340">
        <v>0</v>
      </c>
    </row>
    <row r="22" spans="1:43" ht="15.75" thickBot="1">
      <c r="A22" s="426">
        <v>12</v>
      </c>
      <c r="B22" s="420" t="s">
        <v>48</v>
      </c>
      <c r="C22" s="418" t="s">
        <v>184</v>
      </c>
      <c r="D22" s="425" t="s">
        <v>90</v>
      </c>
      <c r="E22" s="80">
        <v>1000</v>
      </c>
      <c r="F22" s="420">
        <v>100</v>
      </c>
      <c r="G22" s="425"/>
      <c r="H22" s="421">
        <v>100</v>
      </c>
      <c r="I22" s="84">
        <v>5.3929999999999998</v>
      </c>
      <c r="J22" s="425">
        <v>2</v>
      </c>
      <c r="K22" s="422">
        <v>5.7930000000000001</v>
      </c>
      <c r="L22" s="419">
        <v>5.7930000000000001</v>
      </c>
      <c r="M22" s="424">
        <v>100</v>
      </c>
      <c r="Q22" s="67"/>
      <c r="R22" s="68"/>
      <c r="T22" s="341"/>
      <c r="U22" s="342"/>
      <c r="V22" s="343"/>
      <c r="W22" s="341"/>
      <c r="X22" s="342"/>
      <c r="Y22" s="341"/>
      <c r="Z22" s="341"/>
      <c r="AA22" s="342"/>
      <c r="AB22" s="341"/>
      <c r="AC22" s="341"/>
      <c r="AG22" s="67"/>
      <c r="AH22" s="68"/>
    </row>
    <row r="23" spans="1:43" ht="15.75" thickBot="1">
      <c r="A23" s="426">
        <v>13</v>
      </c>
      <c r="B23" s="420">
        <v>11511102194</v>
      </c>
      <c r="C23" s="418" t="s">
        <v>155</v>
      </c>
      <c r="D23" s="425" t="s">
        <v>83</v>
      </c>
      <c r="E23" s="80">
        <v>59</v>
      </c>
      <c r="F23" s="420">
        <v>5.8890000000000002</v>
      </c>
      <c r="G23" s="425"/>
      <c r="H23" s="421">
        <v>5.8890000000000002</v>
      </c>
      <c r="I23" s="84">
        <v>5.8079999999999998</v>
      </c>
      <c r="J23" s="425"/>
      <c r="K23" s="422">
        <v>5.8079999999999998</v>
      </c>
      <c r="L23" s="419">
        <v>5.8079999999999998</v>
      </c>
      <c r="M23" s="424">
        <v>5.8890000000000002</v>
      </c>
      <c r="O23" s="319" t="s">
        <v>144</v>
      </c>
      <c r="P23" s="319"/>
      <c r="Q23" s="67"/>
      <c r="R23" s="68"/>
      <c r="T23" s="320" t="s">
        <v>227</v>
      </c>
      <c r="U23" s="321" t="s">
        <v>10</v>
      </c>
      <c r="V23" s="321" t="s">
        <v>228</v>
      </c>
      <c r="W23" s="322" t="s">
        <v>229</v>
      </c>
      <c r="X23" s="321" t="s">
        <v>10</v>
      </c>
      <c r="Y23" s="321" t="s">
        <v>230</v>
      </c>
      <c r="Z23" s="322" t="s">
        <v>231</v>
      </c>
      <c r="AA23" s="321" t="s">
        <v>10</v>
      </c>
      <c r="AB23" s="323" t="s">
        <v>232</v>
      </c>
      <c r="AC23" s="324" t="s">
        <v>233</v>
      </c>
      <c r="AG23" s="67"/>
      <c r="AH23" s="68"/>
      <c r="AL23" s="325">
        <v>0</v>
      </c>
      <c r="AM23" s="326">
        <v>0</v>
      </c>
      <c r="AN23" s="327">
        <v>0</v>
      </c>
      <c r="AO23" s="68"/>
      <c r="AP23" s="68"/>
      <c r="AQ23" s="68"/>
    </row>
    <row r="24" spans="1:43">
      <c r="A24" s="426">
        <v>14</v>
      </c>
      <c r="B24" s="435">
        <v>10181101837</v>
      </c>
      <c r="C24" s="419" t="s">
        <v>168</v>
      </c>
      <c r="D24" s="83" t="s">
        <v>90</v>
      </c>
      <c r="E24" s="80">
        <v>1000</v>
      </c>
      <c r="F24" s="420">
        <v>5.8689999999999998</v>
      </c>
      <c r="G24" s="83"/>
      <c r="H24" s="421">
        <v>5.8689999999999998</v>
      </c>
      <c r="I24" s="84">
        <v>5.86</v>
      </c>
      <c r="J24" s="83">
        <v>4</v>
      </c>
      <c r="K24" s="422">
        <v>6.66</v>
      </c>
      <c r="L24" s="419">
        <v>5.8689999999999998</v>
      </c>
      <c r="M24" s="424">
        <v>6.66</v>
      </c>
      <c r="O24" s="328">
        <v>3</v>
      </c>
      <c r="P24" s="329">
        <v>11511000725</v>
      </c>
      <c r="Q24" s="329" t="s">
        <v>156</v>
      </c>
      <c r="R24" s="330" t="s">
        <v>83</v>
      </c>
      <c r="S24" s="331"/>
      <c r="T24" s="332">
        <v>6.0170000000000003</v>
      </c>
      <c r="U24" s="333"/>
      <c r="V24" s="332">
        <v>6.0170000000000003</v>
      </c>
      <c r="W24" s="332">
        <v>6.1050000000000004</v>
      </c>
      <c r="X24" s="333"/>
      <c r="Y24" s="332">
        <v>6.1050000000000004</v>
      </c>
      <c r="Z24" s="332"/>
      <c r="AA24" s="333"/>
      <c r="AB24" s="332">
        <v>0</v>
      </c>
      <c r="AC24" s="334">
        <v>2</v>
      </c>
      <c r="AG24" s="67"/>
      <c r="AH24" s="68"/>
      <c r="AL24" s="325">
        <v>5</v>
      </c>
      <c r="AM24" s="326">
        <v>2</v>
      </c>
      <c r="AN24" s="327">
        <v>5</v>
      </c>
      <c r="AO24" s="326">
        <v>1</v>
      </c>
      <c r="AP24" s="326">
        <v>1</v>
      </c>
      <c r="AQ24" s="327">
        <v>0</v>
      </c>
    </row>
    <row r="25" spans="1:43" ht="15.75" thickBot="1">
      <c r="A25" s="426">
        <v>15</v>
      </c>
      <c r="B25" s="420">
        <v>11511101589</v>
      </c>
      <c r="C25" s="418" t="s">
        <v>174</v>
      </c>
      <c r="D25" s="425" t="s">
        <v>83</v>
      </c>
      <c r="E25" s="80">
        <v>446</v>
      </c>
      <c r="F25" s="420">
        <v>5.8070000000000004</v>
      </c>
      <c r="G25" s="425">
        <v>1</v>
      </c>
      <c r="H25" s="421">
        <v>6.0070000000000006</v>
      </c>
      <c r="I25" s="84">
        <v>5.94</v>
      </c>
      <c r="J25" s="425">
        <v>2</v>
      </c>
      <c r="K25" s="422">
        <v>6.3400000000000007</v>
      </c>
      <c r="L25" s="419">
        <v>6.0070000000000006</v>
      </c>
      <c r="M25" s="424">
        <v>6.3400000000000007</v>
      </c>
      <c r="O25" s="335">
        <v>14</v>
      </c>
      <c r="P25" s="336">
        <v>10181101837</v>
      </c>
      <c r="Q25" s="336" t="s">
        <v>168</v>
      </c>
      <c r="R25" s="92" t="s">
        <v>90</v>
      </c>
      <c r="S25" s="331"/>
      <c r="T25" s="332">
        <v>6.38</v>
      </c>
      <c r="U25" s="333">
        <v>1</v>
      </c>
      <c r="V25" s="332">
        <v>6.58</v>
      </c>
      <c r="W25" s="332">
        <v>6.4809999999999999</v>
      </c>
      <c r="X25" s="333"/>
      <c r="Y25" s="332">
        <v>6.4809999999999999</v>
      </c>
      <c r="Z25" s="332"/>
      <c r="AA25" s="333"/>
      <c r="AB25" s="332">
        <v>0</v>
      </c>
      <c r="AC25" s="337">
        <v>0</v>
      </c>
      <c r="AE25" s="319" t="s">
        <v>134</v>
      </c>
      <c r="AF25" s="319"/>
      <c r="AG25" s="67"/>
      <c r="AH25" s="68"/>
      <c r="AL25" s="338">
        <v>2</v>
      </c>
      <c r="AM25" s="339">
        <v>5</v>
      </c>
      <c r="AN25" s="340">
        <v>2</v>
      </c>
      <c r="AO25" s="339">
        <v>0</v>
      </c>
      <c r="AP25" s="339">
        <v>0</v>
      </c>
      <c r="AQ25" s="340">
        <v>0</v>
      </c>
    </row>
    <row r="26" spans="1:43" ht="15.75" thickBot="1">
      <c r="A26" s="426">
        <v>16</v>
      </c>
      <c r="B26" s="435">
        <v>11891101885</v>
      </c>
      <c r="C26" s="419" t="s">
        <v>171</v>
      </c>
      <c r="D26" s="83" t="s">
        <v>79</v>
      </c>
      <c r="E26" s="80">
        <v>375</v>
      </c>
      <c r="F26" s="420">
        <v>5.2750000000000004</v>
      </c>
      <c r="G26" s="83">
        <v>4</v>
      </c>
      <c r="H26" s="421">
        <v>6.0750000000000002</v>
      </c>
      <c r="I26" s="84">
        <v>100</v>
      </c>
      <c r="J26" s="83"/>
      <c r="K26" s="422">
        <v>100</v>
      </c>
      <c r="L26" s="419">
        <v>6.0750000000000002</v>
      </c>
      <c r="M26" s="424">
        <v>100</v>
      </c>
      <c r="O26" s="319"/>
      <c r="P26" s="319"/>
      <c r="Q26" s="67"/>
      <c r="R26" s="68"/>
      <c r="T26" s="341"/>
      <c r="U26" s="342"/>
      <c r="V26" s="343"/>
      <c r="W26" s="341"/>
      <c r="X26" s="342"/>
      <c r="Y26" s="341"/>
      <c r="Z26" s="341"/>
      <c r="AA26" s="342"/>
      <c r="AB26" s="341"/>
      <c r="AE26" s="328" t="s">
        <v>238</v>
      </c>
      <c r="AF26" s="329">
        <v>11511000725</v>
      </c>
      <c r="AG26" s="329" t="s">
        <v>156</v>
      </c>
      <c r="AH26" s="330" t="s">
        <v>83</v>
      </c>
      <c r="AL26" s="68"/>
      <c r="AM26" s="68"/>
      <c r="AN26" s="68"/>
      <c r="AO26" s="68"/>
      <c r="AP26" s="68"/>
      <c r="AQ26" s="68"/>
    </row>
    <row r="27" spans="1:43" ht="15.75" thickBot="1">
      <c r="A27" s="427">
        <v>17</v>
      </c>
      <c r="B27" s="420">
        <v>11511000315</v>
      </c>
      <c r="C27" s="419" t="s">
        <v>154</v>
      </c>
      <c r="D27" s="425" t="s">
        <v>83</v>
      </c>
      <c r="E27" s="80">
        <v>43</v>
      </c>
      <c r="F27" s="420">
        <v>100</v>
      </c>
      <c r="G27" s="425"/>
      <c r="H27" s="421">
        <v>100</v>
      </c>
      <c r="I27" s="84">
        <v>5.5259999999999998</v>
      </c>
      <c r="J27" s="425">
        <v>3</v>
      </c>
      <c r="K27" s="422">
        <v>6.1259999999999994</v>
      </c>
      <c r="L27" s="419">
        <v>6.1259999999999994</v>
      </c>
      <c r="M27" s="424">
        <v>100</v>
      </c>
      <c r="O27" s="319" t="s">
        <v>145</v>
      </c>
      <c r="P27" s="319"/>
      <c r="Q27" s="67"/>
      <c r="R27" s="68"/>
      <c r="T27" s="320" t="s">
        <v>227</v>
      </c>
      <c r="U27" s="321" t="s">
        <v>10</v>
      </c>
      <c r="V27" s="321" t="s">
        <v>228</v>
      </c>
      <c r="W27" s="322" t="s">
        <v>229</v>
      </c>
      <c r="X27" s="321" t="s">
        <v>10</v>
      </c>
      <c r="Y27" s="321" t="s">
        <v>230</v>
      </c>
      <c r="Z27" s="322" t="s">
        <v>231</v>
      </c>
      <c r="AA27" s="321" t="s">
        <v>10</v>
      </c>
      <c r="AB27" s="323" t="s">
        <v>232</v>
      </c>
      <c r="AC27" s="324" t="s">
        <v>233</v>
      </c>
      <c r="AE27" s="335" t="s">
        <v>239</v>
      </c>
      <c r="AF27" s="336">
        <v>11511000645</v>
      </c>
      <c r="AG27" s="336" t="s">
        <v>161</v>
      </c>
      <c r="AH27" s="92" t="s">
        <v>83</v>
      </c>
      <c r="AL27" s="325">
        <v>0</v>
      </c>
      <c r="AM27" s="326">
        <v>0</v>
      </c>
      <c r="AN27" s="327">
        <v>0</v>
      </c>
      <c r="AO27" s="68"/>
      <c r="AP27" s="68"/>
      <c r="AQ27" s="68"/>
    </row>
    <row r="28" spans="1:43">
      <c r="A28" s="427">
        <v>18</v>
      </c>
      <c r="B28" s="420">
        <v>11511303279</v>
      </c>
      <c r="C28" s="418" t="s">
        <v>169</v>
      </c>
      <c r="D28" s="425" t="s">
        <v>83</v>
      </c>
      <c r="E28" s="80">
        <v>632</v>
      </c>
      <c r="F28" s="420">
        <v>6.02</v>
      </c>
      <c r="G28" s="425">
        <v>1</v>
      </c>
      <c r="H28" s="421">
        <v>6.22</v>
      </c>
      <c r="I28" s="84">
        <v>6.1369999999999996</v>
      </c>
      <c r="J28" s="425">
        <v>2</v>
      </c>
      <c r="K28" s="422">
        <v>6.5369999999999999</v>
      </c>
      <c r="L28" s="419">
        <v>6.22</v>
      </c>
      <c r="M28" s="424">
        <v>6.5369999999999999</v>
      </c>
      <c r="O28" s="328">
        <v>6</v>
      </c>
      <c r="P28" s="329">
        <v>11511000645</v>
      </c>
      <c r="Q28" s="329" t="s">
        <v>161</v>
      </c>
      <c r="R28" s="330" t="s">
        <v>83</v>
      </c>
      <c r="S28" s="331"/>
      <c r="T28" s="332">
        <v>6.3449999999999998</v>
      </c>
      <c r="U28" s="333">
        <v>1</v>
      </c>
      <c r="V28" s="332">
        <v>6.5449999999999999</v>
      </c>
      <c r="W28" s="332">
        <v>100</v>
      </c>
      <c r="X28" s="333"/>
      <c r="Y28" s="332">
        <v>100</v>
      </c>
      <c r="Z28" s="332">
        <v>6.21</v>
      </c>
      <c r="AA28" s="333"/>
      <c r="AB28" s="332">
        <v>6.21</v>
      </c>
      <c r="AC28" s="334">
        <v>2</v>
      </c>
      <c r="AL28" s="325">
        <v>5</v>
      </c>
      <c r="AM28" s="326">
        <v>2</v>
      </c>
      <c r="AN28" s="327">
        <v>5</v>
      </c>
      <c r="AO28" s="326">
        <v>1</v>
      </c>
      <c r="AP28" s="326">
        <v>0</v>
      </c>
      <c r="AQ28" s="327">
        <v>1</v>
      </c>
    </row>
    <row r="29" spans="1:43" ht="15.75" thickBot="1">
      <c r="A29" s="427">
        <v>19</v>
      </c>
      <c r="B29" s="435">
        <v>11511203140</v>
      </c>
      <c r="C29" s="419" t="s">
        <v>200</v>
      </c>
      <c r="D29" s="83" t="s">
        <v>83</v>
      </c>
      <c r="E29" s="80">
        <v>686</v>
      </c>
      <c r="F29" s="420">
        <v>5.6710000000000003</v>
      </c>
      <c r="G29" s="83">
        <v>3</v>
      </c>
      <c r="H29" s="421">
        <v>6.2710000000000008</v>
      </c>
      <c r="I29" s="84">
        <v>100</v>
      </c>
      <c r="J29" s="83"/>
      <c r="K29" s="422">
        <v>100</v>
      </c>
      <c r="L29" s="419">
        <v>6.2710000000000008</v>
      </c>
      <c r="M29" s="424">
        <v>100</v>
      </c>
      <c r="O29" s="335">
        <v>11</v>
      </c>
      <c r="P29" s="336">
        <v>11511000791</v>
      </c>
      <c r="Q29" s="336" t="s">
        <v>167</v>
      </c>
      <c r="R29" s="92" t="s">
        <v>83</v>
      </c>
      <c r="S29" s="331"/>
      <c r="T29" s="332">
        <v>6.5229999999999997</v>
      </c>
      <c r="U29" s="333">
        <v>4</v>
      </c>
      <c r="V29" s="332">
        <v>7.3229999999999995</v>
      </c>
      <c r="W29" s="332">
        <v>6.1630000000000003</v>
      </c>
      <c r="X29" s="333">
        <v>3</v>
      </c>
      <c r="Y29" s="332">
        <v>6.7629999999999999</v>
      </c>
      <c r="Z29" s="332">
        <v>6.0670000000000002</v>
      </c>
      <c r="AA29" s="333">
        <v>1</v>
      </c>
      <c r="AB29" s="332">
        <v>6.2670000000000003</v>
      </c>
      <c r="AC29" s="337">
        <v>1</v>
      </c>
      <c r="AL29" s="338">
        <v>2</v>
      </c>
      <c r="AM29" s="339">
        <v>5</v>
      </c>
      <c r="AN29" s="340">
        <v>2</v>
      </c>
      <c r="AO29" s="339">
        <v>0</v>
      </c>
      <c r="AP29" s="339">
        <v>1</v>
      </c>
      <c r="AQ29" s="340">
        <v>0</v>
      </c>
    </row>
    <row r="30" spans="1:43" ht="15.75" thickBot="1">
      <c r="A30" s="427">
        <v>20</v>
      </c>
      <c r="B30" s="420">
        <v>11511101221</v>
      </c>
      <c r="C30" s="418" t="s">
        <v>170</v>
      </c>
      <c r="D30" s="425" t="s">
        <v>83</v>
      </c>
      <c r="E30" s="80">
        <v>216</v>
      </c>
      <c r="F30" s="420">
        <v>100</v>
      </c>
      <c r="G30" s="425"/>
      <c r="H30" s="421">
        <v>100</v>
      </c>
      <c r="I30" s="84">
        <v>5.67</v>
      </c>
      <c r="J30" s="425">
        <v>4</v>
      </c>
      <c r="K30" s="422">
        <v>6.47</v>
      </c>
      <c r="L30" s="419">
        <v>6.47</v>
      </c>
      <c r="M30" s="424">
        <v>100</v>
      </c>
      <c r="Q30" s="67"/>
      <c r="R30" s="68"/>
      <c r="T30" s="341"/>
      <c r="U30" s="342"/>
      <c r="V30" s="343"/>
      <c r="W30" s="341"/>
      <c r="X30" s="342"/>
      <c r="Y30" s="341"/>
      <c r="Z30" s="341"/>
      <c r="AA30" s="342"/>
      <c r="AB30" s="341"/>
      <c r="AL30" s="68"/>
      <c r="AM30" s="68"/>
      <c r="AN30" s="68"/>
      <c r="AO30" s="68"/>
      <c r="AP30" s="68"/>
      <c r="AQ30" s="68"/>
    </row>
    <row r="31" spans="1:43" ht="15.75" thickBot="1">
      <c r="A31" s="427">
        <v>21</v>
      </c>
      <c r="B31" s="420" t="s">
        <v>251</v>
      </c>
      <c r="C31" s="418" t="s">
        <v>252</v>
      </c>
      <c r="D31" s="425" t="s">
        <v>90</v>
      </c>
      <c r="E31" s="80">
        <v>1000</v>
      </c>
      <c r="F31" s="420">
        <v>6.1619999999999999</v>
      </c>
      <c r="G31" s="425">
        <v>2</v>
      </c>
      <c r="H31" s="421">
        <v>6.5620000000000003</v>
      </c>
      <c r="I31" s="84">
        <v>100</v>
      </c>
      <c r="J31" s="425"/>
      <c r="K31" s="422">
        <v>100</v>
      </c>
      <c r="L31" s="419">
        <v>6.5620000000000003</v>
      </c>
      <c r="M31" s="424">
        <v>100</v>
      </c>
      <c r="O31" s="319" t="s">
        <v>191</v>
      </c>
      <c r="P31" s="319"/>
      <c r="Q31" s="67"/>
      <c r="R31" s="68"/>
      <c r="T31" s="320" t="s">
        <v>227</v>
      </c>
      <c r="U31" s="321" t="s">
        <v>10</v>
      </c>
      <c r="V31" s="321" t="s">
        <v>228</v>
      </c>
      <c r="W31" s="322" t="s">
        <v>229</v>
      </c>
      <c r="X31" s="321" t="s">
        <v>10</v>
      </c>
      <c r="Y31" s="321" t="s">
        <v>230</v>
      </c>
      <c r="Z31" s="322" t="s">
        <v>231</v>
      </c>
      <c r="AA31" s="321" t="s">
        <v>10</v>
      </c>
      <c r="AB31" s="323" t="s">
        <v>232</v>
      </c>
      <c r="AC31" s="324" t="s">
        <v>233</v>
      </c>
      <c r="AL31" s="325">
        <v>0</v>
      </c>
      <c r="AM31" s="326">
        <v>0</v>
      </c>
      <c r="AN31" s="327">
        <v>0</v>
      </c>
      <c r="AO31" s="68"/>
      <c r="AP31" s="68"/>
      <c r="AQ31" s="68"/>
    </row>
    <row r="32" spans="1:43">
      <c r="A32" s="427">
        <v>22</v>
      </c>
      <c r="B32" s="420">
        <v>11511102197</v>
      </c>
      <c r="C32" s="418" t="s">
        <v>175</v>
      </c>
      <c r="D32" s="425" t="s">
        <v>83</v>
      </c>
      <c r="E32" s="80">
        <v>663</v>
      </c>
      <c r="F32" s="420">
        <v>6.7009999999999996</v>
      </c>
      <c r="G32" s="425"/>
      <c r="H32" s="421">
        <v>6.7009999999999996</v>
      </c>
      <c r="I32" s="84">
        <v>7.0789999999999997</v>
      </c>
      <c r="J32" s="425"/>
      <c r="K32" s="422">
        <v>7.0789999999999997</v>
      </c>
      <c r="L32" s="419">
        <v>6.7009999999999996</v>
      </c>
      <c r="M32" s="424">
        <v>7.0789999999999997</v>
      </c>
      <c r="O32" s="328">
        <v>7</v>
      </c>
      <c r="P32" s="329">
        <v>10181000653</v>
      </c>
      <c r="Q32" s="329" t="s">
        <v>157</v>
      </c>
      <c r="R32" s="330" t="s">
        <v>90</v>
      </c>
      <c r="S32" s="331"/>
      <c r="T32" s="332">
        <v>6.0339999999999998</v>
      </c>
      <c r="U32" s="333">
        <v>2</v>
      </c>
      <c r="V32" s="332">
        <v>6.4340000000000002</v>
      </c>
      <c r="W32" s="332">
        <v>6.0149999999999997</v>
      </c>
      <c r="X32" s="333">
        <v>1</v>
      </c>
      <c r="Y32" s="332">
        <v>6.2149999999999999</v>
      </c>
      <c r="Z32" s="332"/>
      <c r="AA32" s="333"/>
      <c r="AB32" s="332">
        <v>0</v>
      </c>
      <c r="AC32" s="334">
        <v>2</v>
      </c>
      <c r="AG32" s="67"/>
      <c r="AH32" s="68"/>
      <c r="AL32" s="325">
        <v>5</v>
      </c>
      <c r="AM32" s="326">
        <v>2</v>
      </c>
      <c r="AN32" s="327">
        <v>5</v>
      </c>
      <c r="AO32" s="326">
        <v>1</v>
      </c>
      <c r="AP32" s="326">
        <v>1</v>
      </c>
      <c r="AQ32" s="327">
        <v>0</v>
      </c>
    </row>
    <row r="33" spans="1:43" ht="15.75" thickBot="1">
      <c r="A33" s="427">
        <v>23</v>
      </c>
      <c r="B33" s="420">
        <v>10181202978</v>
      </c>
      <c r="C33" s="418" t="s">
        <v>177</v>
      </c>
      <c r="D33" s="425" t="s">
        <v>90</v>
      </c>
      <c r="E33" s="80">
        <v>1000</v>
      </c>
      <c r="F33" s="420">
        <v>6.1230000000000002</v>
      </c>
      <c r="G33" s="425">
        <v>3</v>
      </c>
      <c r="H33" s="421">
        <v>6.7230000000000008</v>
      </c>
      <c r="I33" s="84">
        <v>100</v>
      </c>
      <c r="J33" s="425"/>
      <c r="K33" s="422">
        <v>100</v>
      </c>
      <c r="L33" s="419">
        <v>6.7230000000000008</v>
      </c>
      <c r="M33" s="424">
        <v>100</v>
      </c>
      <c r="O33" s="335">
        <v>10</v>
      </c>
      <c r="P33" s="336">
        <v>11511101222</v>
      </c>
      <c r="Q33" s="336" t="s">
        <v>165</v>
      </c>
      <c r="R33" s="92" t="s">
        <v>83</v>
      </c>
      <c r="S33" s="331"/>
      <c r="T33" s="332">
        <v>100</v>
      </c>
      <c r="U33" s="333"/>
      <c r="V33" s="332">
        <v>100</v>
      </c>
      <c r="W33" s="332">
        <v>100</v>
      </c>
      <c r="X33" s="333"/>
      <c r="Y33" s="332">
        <v>100</v>
      </c>
      <c r="Z33" s="332"/>
      <c r="AA33" s="333"/>
      <c r="AB33" s="332">
        <v>0</v>
      </c>
      <c r="AC33" s="337">
        <v>0</v>
      </c>
      <c r="AE33" s="319" t="s">
        <v>140</v>
      </c>
      <c r="AF33" s="319"/>
      <c r="AG33" s="67"/>
      <c r="AH33" s="68"/>
      <c r="AL33" s="338">
        <v>2</v>
      </c>
      <c r="AM33" s="339">
        <v>5</v>
      </c>
      <c r="AN33" s="340">
        <v>2</v>
      </c>
      <c r="AO33" s="339">
        <v>0</v>
      </c>
      <c r="AP33" s="339">
        <v>0</v>
      </c>
      <c r="AQ33" s="340">
        <v>0</v>
      </c>
    </row>
    <row r="34" spans="1:43" ht="15.75" thickBot="1">
      <c r="A34" s="427">
        <v>24</v>
      </c>
      <c r="B34" s="420">
        <v>10181101839</v>
      </c>
      <c r="C34" s="418" t="s">
        <v>173</v>
      </c>
      <c r="D34" s="83" t="s">
        <v>90</v>
      </c>
      <c r="E34" s="80">
        <v>1000</v>
      </c>
      <c r="F34" s="420">
        <v>6.3550000000000004</v>
      </c>
      <c r="G34" s="83">
        <v>3</v>
      </c>
      <c r="H34" s="421">
        <v>6.9550000000000001</v>
      </c>
      <c r="I34" s="84">
        <v>6.4989999999999997</v>
      </c>
      <c r="J34" s="83">
        <v>2</v>
      </c>
      <c r="K34" s="422">
        <v>6.899</v>
      </c>
      <c r="L34" s="419">
        <v>6.899</v>
      </c>
      <c r="M34" s="424">
        <v>6.9550000000000001</v>
      </c>
      <c r="Q34" s="67"/>
      <c r="R34" s="68"/>
      <c r="T34" s="341"/>
      <c r="U34" s="342"/>
      <c r="V34" s="343"/>
      <c r="W34" s="341"/>
      <c r="X34" s="342"/>
      <c r="Y34" s="341"/>
      <c r="Z34" s="341"/>
      <c r="AA34" s="342"/>
      <c r="AB34" s="341"/>
      <c r="AE34" s="328" t="s">
        <v>240</v>
      </c>
      <c r="AF34" s="329">
        <v>10181000653</v>
      </c>
      <c r="AG34" s="329" t="s">
        <v>157</v>
      </c>
      <c r="AH34" s="330" t="s">
        <v>90</v>
      </c>
      <c r="AL34" s="68"/>
      <c r="AM34" s="68"/>
      <c r="AN34" s="68"/>
      <c r="AO34" s="68"/>
      <c r="AP34" s="68"/>
      <c r="AQ34" s="68"/>
    </row>
    <row r="35" spans="1:43" ht="15.75" thickBot="1">
      <c r="A35" s="427">
        <v>25</v>
      </c>
      <c r="B35" s="420" t="s">
        <v>181</v>
      </c>
      <c r="C35" s="418" t="s">
        <v>182</v>
      </c>
      <c r="D35" s="83" t="s">
        <v>90</v>
      </c>
      <c r="E35" s="80">
        <v>1000</v>
      </c>
      <c r="F35" s="420">
        <v>10.018000000000001</v>
      </c>
      <c r="G35" s="83"/>
      <c r="H35" s="421">
        <v>10.018000000000001</v>
      </c>
      <c r="I35" s="84">
        <v>6.7329999999999997</v>
      </c>
      <c r="J35" s="83">
        <v>2</v>
      </c>
      <c r="K35" s="422">
        <v>7.133</v>
      </c>
      <c r="L35" s="419">
        <v>7.133</v>
      </c>
      <c r="M35" s="424">
        <v>10.018000000000001</v>
      </c>
      <c r="O35" s="319" t="s">
        <v>192</v>
      </c>
      <c r="P35" s="319"/>
      <c r="Q35" s="67"/>
      <c r="R35" s="68"/>
      <c r="T35" s="320" t="s">
        <v>227</v>
      </c>
      <c r="U35" s="321" t="s">
        <v>10</v>
      </c>
      <c r="V35" s="321" t="s">
        <v>228</v>
      </c>
      <c r="W35" s="322" t="s">
        <v>229</v>
      </c>
      <c r="X35" s="321" t="s">
        <v>10</v>
      </c>
      <c r="Y35" s="321" t="s">
        <v>230</v>
      </c>
      <c r="Z35" s="322" t="s">
        <v>231</v>
      </c>
      <c r="AA35" s="321" t="s">
        <v>10</v>
      </c>
      <c r="AB35" s="323" t="s">
        <v>232</v>
      </c>
      <c r="AC35" s="324" t="s">
        <v>233</v>
      </c>
      <c r="AE35" s="335" t="s">
        <v>241</v>
      </c>
      <c r="AF35" s="336">
        <v>11511000620</v>
      </c>
      <c r="AG35" s="336" t="s">
        <v>160</v>
      </c>
      <c r="AH35" s="92" t="s">
        <v>83</v>
      </c>
      <c r="AL35" s="325">
        <v>0</v>
      </c>
      <c r="AM35" s="326">
        <v>0</v>
      </c>
      <c r="AN35" s="327">
        <v>0</v>
      </c>
      <c r="AO35" s="68"/>
      <c r="AP35" s="68"/>
      <c r="AQ35" s="68"/>
    </row>
    <row r="36" spans="1:43">
      <c r="A36" s="427">
        <v>26</v>
      </c>
      <c r="B36" s="420">
        <v>11511202629</v>
      </c>
      <c r="C36" s="418" t="s">
        <v>179</v>
      </c>
      <c r="D36" s="425" t="s">
        <v>83</v>
      </c>
      <c r="E36" s="80">
        <v>1000</v>
      </c>
      <c r="F36" s="420">
        <v>7.5410000000000004</v>
      </c>
      <c r="G36" s="425"/>
      <c r="H36" s="421">
        <v>7.5410000000000004</v>
      </c>
      <c r="I36" s="84">
        <v>7.6539999999999999</v>
      </c>
      <c r="J36" s="425"/>
      <c r="K36" s="422">
        <v>7.6539999999999999</v>
      </c>
      <c r="L36" s="419">
        <v>7.5410000000000004</v>
      </c>
      <c r="M36" s="424">
        <v>7.6539999999999999</v>
      </c>
      <c r="O36" s="328">
        <v>2</v>
      </c>
      <c r="P36" s="329">
        <v>11511000620</v>
      </c>
      <c r="Q36" s="329" t="s">
        <v>160</v>
      </c>
      <c r="R36" s="330" t="s">
        <v>83</v>
      </c>
      <c r="S36" s="331"/>
      <c r="T36" s="332">
        <v>6.9850000000000003</v>
      </c>
      <c r="U36" s="333">
        <v>1</v>
      </c>
      <c r="V36" s="332">
        <v>7.1850000000000005</v>
      </c>
      <c r="W36" s="332">
        <v>6.8140000000000001</v>
      </c>
      <c r="X36" s="333"/>
      <c r="Y36" s="332">
        <v>6.8140000000000001</v>
      </c>
      <c r="Z36" s="332"/>
      <c r="AA36" s="333"/>
      <c r="AB36" s="332">
        <v>0</v>
      </c>
      <c r="AC36" s="334">
        <v>2</v>
      </c>
      <c r="AL36" s="325">
        <v>5</v>
      </c>
      <c r="AM36" s="326">
        <v>2</v>
      </c>
      <c r="AN36" s="327">
        <v>5</v>
      </c>
      <c r="AO36" s="326">
        <v>1</v>
      </c>
      <c r="AP36" s="326">
        <v>1</v>
      </c>
      <c r="AQ36" s="327">
        <v>0</v>
      </c>
    </row>
    <row r="37" spans="1:43" ht="15.75" thickBot="1">
      <c r="A37" s="427">
        <v>27</v>
      </c>
      <c r="B37" s="420" t="s">
        <v>253</v>
      </c>
      <c r="C37" s="418" t="s">
        <v>254</v>
      </c>
      <c r="D37" s="425" t="s">
        <v>90</v>
      </c>
      <c r="E37" s="80">
        <v>1000</v>
      </c>
      <c r="F37" s="420">
        <v>7.1449999999999996</v>
      </c>
      <c r="G37" s="425">
        <v>2</v>
      </c>
      <c r="H37" s="421">
        <v>7.5449999999999999</v>
      </c>
      <c r="I37" s="84">
        <v>7.5819999999999999</v>
      </c>
      <c r="J37" s="425">
        <v>1</v>
      </c>
      <c r="K37" s="422">
        <v>7.782</v>
      </c>
      <c r="L37" s="419">
        <v>7.5449999999999999</v>
      </c>
      <c r="M37" s="424">
        <v>7.782</v>
      </c>
      <c r="O37" s="335">
        <v>15</v>
      </c>
      <c r="P37" s="336">
        <v>11511101589</v>
      </c>
      <c r="Q37" s="336" t="s">
        <v>174</v>
      </c>
      <c r="R37" s="92" t="s">
        <v>83</v>
      </c>
      <c r="S37" s="331"/>
      <c r="T37" s="332">
        <v>7.375</v>
      </c>
      <c r="U37" s="333"/>
      <c r="V37" s="332">
        <v>7.375</v>
      </c>
      <c r="W37" s="332">
        <v>7.17</v>
      </c>
      <c r="X37" s="333">
        <v>2</v>
      </c>
      <c r="Y37" s="332">
        <v>7.57</v>
      </c>
      <c r="Z37" s="332"/>
      <c r="AA37" s="333"/>
      <c r="AB37" s="332">
        <v>0</v>
      </c>
      <c r="AC37" s="344">
        <v>0</v>
      </c>
      <c r="AL37" s="338">
        <v>2</v>
      </c>
      <c r="AM37" s="339">
        <v>5</v>
      </c>
      <c r="AN37" s="340">
        <v>2</v>
      </c>
      <c r="AO37" s="339">
        <v>0</v>
      </c>
      <c r="AP37" s="339">
        <v>0</v>
      </c>
      <c r="AQ37" s="340">
        <v>0</v>
      </c>
    </row>
    <row r="38" spans="1:43" ht="15.75" thickBot="1">
      <c r="A38" s="427">
        <v>28</v>
      </c>
      <c r="B38" s="420">
        <v>10181202991</v>
      </c>
      <c r="C38" s="418" t="s">
        <v>178</v>
      </c>
      <c r="D38" s="425" t="s">
        <v>90</v>
      </c>
      <c r="E38" s="80">
        <v>1000</v>
      </c>
      <c r="F38" s="420">
        <v>100</v>
      </c>
      <c r="G38" s="425"/>
      <c r="H38" s="421">
        <v>100</v>
      </c>
      <c r="I38" s="84">
        <v>7.0179999999999998</v>
      </c>
      <c r="J38" s="425">
        <v>3</v>
      </c>
      <c r="K38" s="422">
        <v>7.6180000000000003</v>
      </c>
      <c r="L38" s="419">
        <v>7.6180000000000003</v>
      </c>
      <c r="M38" s="424">
        <v>100</v>
      </c>
      <c r="Q38" s="67"/>
      <c r="R38" s="68"/>
      <c r="T38" s="341"/>
      <c r="U38" s="342"/>
      <c r="V38" s="343"/>
      <c r="W38" s="341"/>
      <c r="X38" s="345"/>
      <c r="Y38" s="346"/>
      <c r="Z38" s="326"/>
      <c r="AA38" s="347"/>
      <c r="AB38" s="345"/>
      <c r="AC38" s="345"/>
    </row>
    <row r="39" spans="1:43" ht="15.75" thickBot="1">
      <c r="A39" s="427">
        <v>29</v>
      </c>
      <c r="B39" s="420"/>
      <c r="C39" s="419"/>
      <c r="D39" s="83"/>
      <c r="E39" s="80"/>
      <c r="F39" s="420">
        <v>100</v>
      </c>
      <c r="G39" s="83"/>
      <c r="H39" s="421">
        <v>100</v>
      </c>
      <c r="I39" s="84">
        <v>100</v>
      </c>
      <c r="J39" s="83"/>
      <c r="K39" s="422">
        <v>100</v>
      </c>
      <c r="L39" s="419">
        <v>100</v>
      </c>
      <c r="M39" s="424">
        <v>100</v>
      </c>
      <c r="O39" s="124"/>
      <c r="P39" s="124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300"/>
      <c r="AB39" s="125"/>
      <c r="AC39" s="125"/>
      <c r="AD39" s="125"/>
      <c r="AE39" s="125"/>
      <c r="AF39" s="125"/>
      <c r="AG39" s="125"/>
      <c r="AH39" s="125"/>
      <c r="AI39" s="125"/>
      <c r="AJ39" s="125"/>
    </row>
    <row r="40" spans="1:43" ht="16.5" thickBot="1">
      <c r="A40" s="427">
        <v>30</v>
      </c>
      <c r="B40" s="420"/>
      <c r="C40" s="419"/>
      <c r="D40" s="425"/>
      <c r="E40" s="80"/>
      <c r="F40" s="420">
        <v>100</v>
      </c>
      <c r="G40" s="425"/>
      <c r="H40" s="421">
        <v>100</v>
      </c>
      <c r="I40" s="84">
        <v>100</v>
      </c>
      <c r="J40" s="425"/>
      <c r="K40" s="422">
        <v>100</v>
      </c>
      <c r="L40" s="419">
        <v>100</v>
      </c>
      <c r="M40" s="424">
        <v>100</v>
      </c>
      <c r="O40" s="301" t="s">
        <v>102</v>
      </c>
      <c r="P40" s="301"/>
      <c r="Q40" s="301"/>
      <c r="R40" s="301"/>
      <c r="T40" s="341"/>
      <c r="U40" s="342"/>
      <c r="V40" s="343"/>
      <c r="W40" s="341"/>
      <c r="X40" s="342"/>
      <c r="Y40" s="341"/>
      <c r="Z40" s="341"/>
      <c r="AA40" s="342"/>
      <c r="AB40" s="341"/>
      <c r="AC40" s="341"/>
      <c r="AE40" s="301" t="s">
        <v>103</v>
      </c>
      <c r="AF40" s="301"/>
      <c r="AG40" s="301"/>
      <c r="AH40" s="301"/>
    </row>
    <row r="41" spans="1:43" ht="15.75" thickBot="1">
      <c r="A41" s="427">
        <v>31</v>
      </c>
      <c r="B41" s="420"/>
      <c r="C41" s="419"/>
      <c r="D41" s="83"/>
      <c r="E41" s="80"/>
      <c r="F41" s="420">
        <v>100</v>
      </c>
      <c r="G41" s="83"/>
      <c r="H41" s="421">
        <v>100</v>
      </c>
      <c r="I41" s="84">
        <v>100</v>
      </c>
      <c r="J41" s="83"/>
      <c r="K41" s="422">
        <v>100</v>
      </c>
      <c r="L41" s="419">
        <v>100</v>
      </c>
      <c r="M41" s="424">
        <v>100</v>
      </c>
      <c r="O41" s="348" t="s">
        <v>109</v>
      </c>
      <c r="P41" s="348"/>
      <c r="Q41" s="67"/>
      <c r="R41" s="68"/>
      <c r="T41" s="320" t="s">
        <v>227</v>
      </c>
      <c r="U41" s="321" t="s">
        <v>10</v>
      </c>
      <c r="V41" s="321" t="s">
        <v>228</v>
      </c>
      <c r="W41" s="322" t="s">
        <v>229</v>
      </c>
      <c r="X41" s="321" t="s">
        <v>10</v>
      </c>
      <c r="Y41" s="321" t="s">
        <v>230</v>
      </c>
      <c r="Z41" s="322" t="s">
        <v>231</v>
      </c>
      <c r="AA41" s="321" t="s">
        <v>10</v>
      </c>
      <c r="AB41" s="323" t="s">
        <v>232</v>
      </c>
      <c r="AC41" s="324" t="s">
        <v>233</v>
      </c>
      <c r="AL41" s="325">
        <v>0</v>
      </c>
      <c r="AM41" s="326">
        <v>0</v>
      </c>
      <c r="AN41" s="327">
        <v>0</v>
      </c>
      <c r="AO41" s="68"/>
      <c r="AP41" s="68"/>
      <c r="AQ41" s="68"/>
    </row>
    <row r="42" spans="1:43">
      <c r="A42" s="427">
        <v>32</v>
      </c>
      <c r="B42" s="418"/>
      <c r="C42" s="419"/>
      <c r="D42" s="425"/>
      <c r="E42" s="80"/>
      <c r="F42" s="420">
        <v>100</v>
      </c>
      <c r="G42" s="425"/>
      <c r="H42" s="421">
        <v>100</v>
      </c>
      <c r="I42" s="84">
        <v>100</v>
      </c>
      <c r="J42" s="425"/>
      <c r="K42" s="422">
        <v>100</v>
      </c>
      <c r="L42" s="419">
        <v>100</v>
      </c>
      <c r="M42" s="424">
        <v>100</v>
      </c>
      <c r="O42" s="349" t="s">
        <v>234</v>
      </c>
      <c r="P42" s="329">
        <v>11511000652</v>
      </c>
      <c r="Q42" s="329" t="s">
        <v>158</v>
      </c>
      <c r="R42" s="350" t="s">
        <v>83</v>
      </c>
      <c r="S42" s="331"/>
      <c r="T42" s="332">
        <v>5</v>
      </c>
      <c r="U42" s="333"/>
      <c r="V42" s="332">
        <v>5</v>
      </c>
      <c r="W42" s="332">
        <v>1</v>
      </c>
      <c r="X42" s="333"/>
      <c r="Y42" s="332">
        <v>1</v>
      </c>
      <c r="Z42" s="332"/>
      <c r="AA42" s="333"/>
      <c r="AB42" s="332">
        <v>0</v>
      </c>
      <c r="AC42" s="334">
        <v>2</v>
      </c>
      <c r="AG42" s="67"/>
      <c r="AH42" s="68"/>
      <c r="AL42" s="325">
        <v>5</v>
      </c>
      <c r="AM42" s="326">
        <v>2</v>
      </c>
      <c r="AN42" s="327">
        <v>5</v>
      </c>
      <c r="AO42" s="326">
        <v>1</v>
      </c>
      <c r="AP42" s="326">
        <v>1</v>
      </c>
      <c r="AQ42" s="327">
        <v>0</v>
      </c>
    </row>
    <row r="43" spans="1:43" ht="15.75" thickBot="1">
      <c r="A43">
        <v>33</v>
      </c>
      <c r="B43" s="428"/>
      <c r="C43" s="429"/>
      <c r="E43" s="89"/>
      <c r="F43" s="430">
        <v>100</v>
      </c>
      <c r="H43" s="431">
        <v>100</v>
      </c>
      <c r="I43">
        <v>100</v>
      </c>
      <c r="K43" s="432">
        <v>100</v>
      </c>
      <c r="L43" s="429">
        <v>100</v>
      </c>
      <c r="M43" s="424">
        <v>100</v>
      </c>
      <c r="O43" s="351" t="s">
        <v>235</v>
      </c>
      <c r="P43" s="352">
        <v>10181102217</v>
      </c>
      <c r="Q43" s="352" t="s">
        <v>162</v>
      </c>
      <c r="R43" s="353" t="s">
        <v>90</v>
      </c>
      <c r="S43" s="331"/>
      <c r="T43" s="332">
        <v>100</v>
      </c>
      <c r="U43" s="333"/>
      <c r="V43" s="332">
        <v>100</v>
      </c>
      <c r="W43" s="332">
        <v>100</v>
      </c>
      <c r="X43" s="333"/>
      <c r="Y43" s="332">
        <v>100</v>
      </c>
      <c r="Z43" s="332"/>
      <c r="AA43" s="333"/>
      <c r="AB43" s="332">
        <v>0</v>
      </c>
      <c r="AC43" s="337">
        <v>0</v>
      </c>
      <c r="AE43" s="319" t="s">
        <v>110</v>
      </c>
      <c r="AF43" s="319"/>
      <c r="AG43" s="67"/>
      <c r="AH43" s="68"/>
      <c r="AL43" s="338">
        <v>2</v>
      </c>
      <c r="AM43" s="339">
        <v>5</v>
      </c>
      <c r="AN43" s="340">
        <v>2</v>
      </c>
      <c r="AO43" s="339">
        <v>0</v>
      </c>
      <c r="AP43" s="339">
        <v>0</v>
      </c>
      <c r="AQ43" s="340">
        <v>0</v>
      </c>
    </row>
    <row r="44" spans="1:43" ht="15.75" thickBot="1">
      <c r="A44">
        <v>34</v>
      </c>
      <c r="B44" s="428"/>
      <c r="C44" s="428"/>
      <c r="E44" s="89"/>
      <c r="F44" s="430">
        <v>100</v>
      </c>
      <c r="H44" s="431">
        <v>100</v>
      </c>
      <c r="I44">
        <v>100</v>
      </c>
      <c r="K44" s="432">
        <v>100</v>
      </c>
      <c r="L44" s="429">
        <v>100</v>
      </c>
      <c r="M44" s="424">
        <v>100</v>
      </c>
      <c r="O44" s="67"/>
      <c r="P44" s="67"/>
      <c r="Q44" s="67"/>
      <c r="R44" s="68"/>
      <c r="T44" s="341"/>
      <c r="U44" s="342"/>
      <c r="V44" s="343"/>
      <c r="W44" s="341"/>
      <c r="X44" s="342"/>
      <c r="Y44" s="341"/>
      <c r="Z44" s="341"/>
      <c r="AA44" s="342"/>
      <c r="AB44" s="341"/>
      <c r="AE44" s="328" t="s">
        <v>242</v>
      </c>
      <c r="AF44" s="329">
        <v>11511000652</v>
      </c>
      <c r="AG44" s="329" t="s">
        <v>158</v>
      </c>
      <c r="AH44" s="330" t="s">
        <v>83</v>
      </c>
      <c r="AL44" s="68"/>
      <c r="AM44" s="68"/>
      <c r="AN44" s="68"/>
      <c r="AO44" s="68"/>
      <c r="AP44" s="68"/>
      <c r="AQ44" s="68"/>
    </row>
    <row r="45" spans="1:43" ht="15.75" thickBot="1">
      <c r="A45">
        <v>35</v>
      </c>
      <c r="B45" s="428"/>
      <c r="C45" s="428"/>
      <c r="E45" s="89"/>
      <c r="F45" s="430">
        <v>100</v>
      </c>
      <c r="H45" s="431">
        <v>100</v>
      </c>
      <c r="I45">
        <v>100</v>
      </c>
      <c r="K45" s="432">
        <v>100</v>
      </c>
      <c r="L45" s="429">
        <v>100</v>
      </c>
      <c r="M45" s="424">
        <v>100</v>
      </c>
      <c r="O45" s="348" t="s">
        <v>123</v>
      </c>
      <c r="P45" s="348"/>
      <c r="Q45" s="67"/>
      <c r="R45" s="68"/>
      <c r="T45" s="320" t="s">
        <v>227</v>
      </c>
      <c r="U45" s="321" t="s">
        <v>10</v>
      </c>
      <c r="V45" s="321" t="s">
        <v>228</v>
      </c>
      <c r="W45" s="322" t="s">
        <v>229</v>
      </c>
      <c r="X45" s="321" t="s">
        <v>10</v>
      </c>
      <c r="Y45" s="321" t="s">
        <v>230</v>
      </c>
      <c r="Z45" s="322" t="s">
        <v>231</v>
      </c>
      <c r="AA45" s="321" t="s">
        <v>10</v>
      </c>
      <c r="AB45" s="323" t="s">
        <v>232</v>
      </c>
      <c r="AC45" s="324" t="s">
        <v>233</v>
      </c>
      <c r="AE45" s="335" t="s">
        <v>243</v>
      </c>
      <c r="AF45" s="336">
        <v>11511102195</v>
      </c>
      <c r="AG45" s="336" t="s">
        <v>153</v>
      </c>
      <c r="AH45" s="92" t="s">
        <v>83</v>
      </c>
      <c r="AL45" s="325">
        <v>0</v>
      </c>
      <c r="AM45" s="326">
        <v>0</v>
      </c>
      <c r="AN45" s="327">
        <v>0</v>
      </c>
      <c r="AO45" s="68"/>
      <c r="AP45" s="68"/>
      <c r="AQ45" s="68"/>
    </row>
    <row r="46" spans="1:43">
      <c r="A46">
        <v>36</v>
      </c>
      <c r="B46" s="428"/>
      <c r="C46" s="428"/>
      <c r="E46" s="89"/>
      <c r="F46" s="430">
        <v>100</v>
      </c>
      <c r="H46" s="431">
        <v>100</v>
      </c>
      <c r="I46">
        <v>100</v>
      </c>
      <c r="K46" s="432">
        <v>100</v>
      </c>
      <c r="L46" s="429">
        <v>100</v>
      </c>
      <c r="M46" s="424">
        <v>100</v>
      </c>
      <c r="O46" s="354" t="s">
        <v>236</v>
      </c>
      <c r="P46" s="355">
        <v>11511102202</v>
      </c>
      <c r="Q46" s="355" t="s">
        <v>163</v>
      </c>
      <c r="R46" s="356" t="s">
        <v>83</v>
      </c>
      <c r="S46" s="331"/>
      <c r="T46" s="332">
        <v>5.7389999999999999</v>
      </c>
      <c r="U46" s="333">
        <v>1</v>
      </c>
      <c r="V46" s="332">
        <v>5.9390000000000001</v>
      </c>
      <c r="W46" s="332">
        <v>5.7430000000000003</v>
      </c>
      <c r="X46" s="333">
        <v>4</v>
      </c>
      <c r="Y46" s="332">
        <v>6.5430000000000001</v>
      </c>
      <c r="Z46" s="332"/>
      <c r="AA46" s="333"/>
      <c r="AB46" s="332">
        <v>0</v>
      </c>
      <c r="AC46" s="334">
        <v>0</v>
      </c>
      <c r="AL46" s="325">
        <v>5</v>
      </c>
      <c r="AM46" s="326">
        <v>2</v>
      </c>
      <c r="AN46" s="327">
        <v>5</v>
      </c>
      <c r="AO46" s="326">
        <v>0</v>
      </c>
      <c r="AP46" s="326">
        <v>0</v>
      </c>
      <c r="AQ46" s="327">
        <v>0</v>
      </c>
    </row>
    <row r="47" spans="1:43" ht="15.75" thickBot="1">
      <c r="A47">
        <v>37</v>
      </c>
      <c r="B47" s="428"/>
      <c r="C47" s="428"/>
      <c r="E47" s="89"/>
      <c r="F47" s="430">
        <v>100</v>
      </c>
      <c r="H47" s="431">
        <v>100</v>
      </c>
      <c r="I47">
        <v>100</v>
      </c>
      <c r="K47" s="432">
        <v>100</v>
      </c>
      <c r="L47" s="429">
        <v>100</v>
      </c>
      <c r="M47" s="424">
        <v>100</v>
      </c>
      <c r="O47" s="357" t="s">
        <v>237</v>
      </c>
      <c r="P47" s="358">
        <v>11511102195</v>
      </c>
      <c r="Q47" s="358" t="s">
        <v>153</v>
      </c>
      <c r="R47" s="359" t="s">
        <v>83</v>
      </c>
      <c r="S47" s="331"/>
      <c r="T47" s="332">
        <v>5.6559999999999997</v>
      </c>
      <c r="U47" s="333"/>
      <c r="V47" s="332">
        <v>5.6559999999999997</v>
      </c>
      <c r="W47" s="332">
        <v>5.72</v>
      </c>
      <c r="X47" s="333">
        <v>2</v>
      </c>
      <c r="Y47" s="332">
        <v>6.12</v>
      </c>
      <c r="Z47" s="332"/>
      <c r="AA47" s="333"/>
      <c r="AB47" s="332">
        <v>0</v>
      </c>
      <c r="AC47" s="337">
        <v>2</v>
      </c>
      <c r="AG47" s="67"/>
      <c r="AH47" s="68"/>
      <c r="AL47" s="338">
        <v>2</v>
      </c>
      <c r="AM47" s="339">
        <v>5</v>
      </c>
      <c r="AN47" s="340">
        <v>2</v>
      </c>
      <c r="AO47" s="339">
        <v>1</v>
      </c>
      <c r="AP47" s="339">
        <v>1</v>
      </c>
      <c r="AQ47" s="340">
        <v>0</v>
      </c>
    </row>
    <row r="48" spans="1:43" ht="15.75" thickBot="1">
      <c r="A48">
        <v>38</v>
      </c>
      <c r="B48" s="428"/>
      <c r="C48" s="428"/>
      <c r="E48" s="89"/>
      <c r="F48" s="430">
        <v>100</v>
      </c>
      <c r="H48" s="431">
        <v>100</v>
      </c>
      <c r="I48">
        <v>100</v>
      </c>
      <c r="K48" s="432">
        <v>100</v>
      </c>
      <c r="L48" s="429">
        <v>100</v>
      </c>
      <c r="M48" s="424">
        <v>100</v>
      </c>
      <c r="O48" s="67"/>
      <c r="P48" s="67"/>
      <c r="T48" s="341"/>
      <c r="U48" s="342"/>
      <c r="V48" s="343"/>
      <c r="W48" s="341"/>
      <c r="X48" s="342"/>
      <c r="Y48" s="341"/>
      <c r="Z48" s="341"/>
      <c r="AA48" s="342"/>
      <c r="AB48" s="341"/>
      <c r="AG48" s="67"/>
      <c r="AH48" s="68"/>
      <c r="AL48" s="68"/>
      <c r="AM48" s="68"/>
      <c r="AN48" s="68"/>
      <c r="AO48" s="68"/>
      <c r="AP48" s="68"/>
      <c r="AQ48" s="68"/>
    </row>
    <row r="49" spans="1:43" ht="15.75" thickBot="1">
      <c r="A49">
        <v>39</v>
      </c>
      <c r="B49" s="428"/>
      <c r="C49" s="428"/>
      <c r="E49" s="89"/>
      <c r="F49" s="430">
        <v>100</v>
      </c>
      <c r="H49" s="431">
        <v>100</v>
      </c>
      <c r="I49">
        <v>100</v>
      </c>
      <c r="K49" s="432">
        <v>100</v>
      </c>
      <c r="L49" s="429">
        <v>100</v>
      </c>
      <c r="M49" s="424">
        <v>100</v>
      </c>
      <c r="O49" s="348" t="s">
        <v>134</v>
      </c>
      <c r="P49" s="348"/>
      <c r="Q49" s="67"/>
      <c r="R49" s="68"/>
      <c r="T49" s="320" t="s">
        <v>227</v>
      </c>
      <c r="U49" s="321" t="s">
        <v>10</v>
      </c>
      <c r="V49" s="321" t="s">
        <v>228</v>
      </c>
      <c r="W49" s="322" t="s">
        <v>229</v>
      </c>
      <c r="X49" s="321" t="s">
        <v>10</v>
      </c>
      <c r="Y49" s="321" t="s">
        <v>230</v>
      </c>
      <c r="Z49" s="322" t="s">
        <v>231</v>
      </c>
      <c r="AA49" s="321" t="s">
        <v>10</v>
      </c>
      <c r="AB49" s="323" t="s">
        <v>232</v>
      </c>
      <c r="AC49" s="324" t="s">
        <v>233</v>
      </c>
      <c r="AG49" s="67"/>
      <c r="AH49" s="68"/>
      <c r="AL49" s="325">
        <v>0</v>
      </c>
      <c r="AM49" s="326">
        <v>0</v>
      </c>
      <c r="AN49" s="327">
        <v>0</v>
      </c>
      <c r="AO49" s="68"/>
      <c r="AP49" s="68"/>
      <c r="AQ49" s="68"/>
    </row>
    <row r="50" spans="1:43">
      <c r="A50">
        <v>40</v>
      </c>
      <c r="B50" s="428"/>
      <c r="C50" s="428"/>
      <c r="E50" s="89"/>
      <c r="F50" s="430">
        <v>100</v>
      </c>
      <c r="H50" s="431">
        <v>100</v>
      </c>
      <c r="I50">
        <v>100</v>
      </c>
      <c r="K50" s="432">
        <v>100</v>
      </c>
      <c r="L50" s="429">
        <v>100</v>
      </c>
      <c r="M50" s="424">
        <v>100</v>
      </c>
      <c r="O50" s="349" t="s">
        <v>238</v>
      </c>
      <c r="P50" s="329">
        <v>11511000725</v>
      </c>
      <c r="Q50" s="329" t="s">
        <v>156</v>
      </c>
      <c r="R50" s="350" t="s">
        <v>83</v>
      </c>
      <c r="S50" s="331"/>
      <c r="T50" s="332">
        <v>5.9379999999999997</v>
      </c>
      <c r="U50" s="333"/>
      <c r="V50" s="332">
        <v>5.9379999999999997</v>
      </c>
      <c r="W50" s="332">
        <v>5.79</v>
      </c>
      <c r="X50" s="333"/>
      <c r="Y50" s="332">
        <v>5.79</v>
      </c>
      <c r="Z50" s="332"/>
      <c r="AA50" s="333"/>
      <c r="AB50" s="332">
        <v>0</v>
      </c>
      <c r="AC50" s="334">
        <v>2</v>
      </c>
      <c r="AG50" s="67"/>
      <c r="AH50" s="68"/>
      <c r="AL50" s="325">
        <v>5</v>
      </c>
      <c r="AM50" s="326">
        <v>2</v>
      </c>
      <c r="AN50" s="327">
        <v>5</v>
      </c>
      <c r="AO50" s="326">
        <v>1</v>
      </c>
      <c r="AP50" s="326">
        <v>1</v>
      </c>
      <c r="AQ50" s="327">
        <v>0</v>
      </c>
    </row>
    <row r="51" spans="1:43" ht="15.75" thickBot="1">
      <c r="A51">
        <v>41</v>
      </c>
      <c r="B51" s="428"/>
      <c r="C51" s="428"/>
      <c r="E51" s="89"/>
      <c r="F51" s="430">
        <v>100</v>
      </c>
      <c r="H51" s="431">
        <v>100</v>
      </c>
      <c r="I51">
        <v>100</v>
      </c>
      <c r="K51" s="432">
        <v>100</v>
      </c>
      <c r="L51" s="429">
        <v>100</v>
      </c>
      <c r="M51" s="424">
        <v>100</v>
      </c>
      <c r="O51" s="351" t="s">
        <v>239</v>
      </c>
      <c r="P51" s="352">
        <v>11511000645</v>
      </c>
      <c r="Q51" s="352" t="s">
        <v>161</v>
      </c>
      <c r="R51" s="353" t="s">
        <v>83</v>
      </c>
      <c r="S51" s="331"/>
      <c r="T51" s="332">
        <v>6.0350000000000001</v>
      </c>
      <c r="U51" s="333"/>
      <c r="V51" s="332">
        <v>6.0350000000000001</v>
      </c>
      <c r="W51" s="332">
        <v>6.0090000000000003</v>
      </c>
      <c r="X51" s="333"/>
      <c r="Y51" s="332">
        <v>6.0090000000000003</v>
      </c>
      <c r="Z51" s="332"/>
      <c r="AA51" s="333"/>
      <c r="AB51" s="332">
        <v>0</v>
      </c>
      <c r="AC51" s="337">
        <v>0</v>
      </c>
      <c r="AE51" s="319" t="s">
        <v>125</v>
      </c>
      <c r="AF51" s="319"/>
      <c r="AG51" s="67"/>
      <c r="AH51" s="68"/>
      <c r="AL51" s="338">
        <v>2</v>
      </c>
      <c r="AM51" s="339">
        <v>5</v>
      </c>
      <c r="AN51" s="340">
        <v>2</v>
      </c>
      <c r="AO51" s="339">
        <v>0</v>
      </c>
      <c r="AP51" s="339">
        <v>0</v>
      </c>
      <c r="AQ51" s="340">
        <v>0</v>
      </c>
    </row>
    <row r="52" spans="1:43" ht="15.75" thickBot="1">
      <c r="A52">
        <v>42</v>
      </c>
      <c r="B52" s="428"/>
      <c r="C52" s="428"/>
      <c r="E52" s="89"/>
      <c r="F52" s="430">
        <v>100</v>
      </c>
      <c r="H52" s="431">
        <v>100</v>
      </c>
      <c r="I52">
        <v>100</v>
      </c>
      <c r="K52" s="432">
        <v>100</v>
      </c>
      <c r="L52" s="429">
        <v>100</v>
      </c>
      <c r="M52" s="424">
        <v>100</v>
      </c>
      <c r="O52" s="360"/>
      <c r="P52" s="360"/>
      <c r="Q52" s="361"/>
      <c r="R52" s="333"/>
      <c r="T52" s="341"/>
      <c r="U52" s="342"/>
      <c r="V52" s="343"/>
      <c r="W52" s="341"/>
      <c r="X52" s="342"/>
      <c r="Y52" s="341"/>
      <c r="Z52" s="341"/>
      <c r="AA52" s="342"/>
      <c r="AB52" s="341"/>
      <c r="AE52" s="328" t="s">
        <v>244</v>
      </c>
      <c r="AF52" s="329">
        <v>11511000725</v>
      </c>
      <c r="AG52" s="329" t="s">
        <v>156</v>
      </c>
      <c r="AH52" s="330" t="s">
        <v>83</v>
      </c>
      <c r="AL52" s="68"/>
      <c r="AM52" s="68"/>
      <c r="AN52" s="68"/>
      <c r="AO52" s="68"/>
      <c r="AP52" s="68"/>
      <c r="AQ52" s="68"/>
    </row>
    <row r="53" spans="1:43" ht="15.75" thickBot="1">
      <c r="A53">
        <v>43</v>
      </c>
      <c r="B53" s="428"/>
      <c r="C53" s="428"/>
      <c r="E53" s="89"/>
      <c r="F53" s="430">
        <v>100</v>
      </c>
      <c r="H53" s="431">
        <v>100</v>
      </c>
      <c r="I53">
        <v>100</v>
      </c>
      <c r="K53" s="432">
        <v>100</v>
      </c>
      <c r="L53" s="429">
        <v>100</v>
      </c>
      <c r="M53" s="424">
        <v>100</v>
      </c>
      <c r="O53" s="348" t="s">
        <v>140</v>
      </c>
      <c r="P53" s="348"/>
      <c r="Q53" s="67"/>
      <c r="R53" s="68"/>
      <c r="T53" s="320" t="s">
        <v>227</v>
      </c>
      <c r="U53" s="321" t="s">
        <v>10</v>
      </c>
      <c r="V53" s="321" t="s">
        <v>228</v>
      </c>
      <c r="W53" s="322" t="s">
        <v>229</v>
      </c>
      <c r="X53" s="321" t="s">
        <v>10</v>
      </c>
      <c r="Y53" s="321" t="s">
        <v>230</v>
      </c>
      <c r="Z53" s="322" t="s">
        <v>231</v>
      </c>
      <c r="AA53" s="321" t="s">
        <v>10</v>
      </c>
      <c r="AB53" s="323" t="s">
        <v>232</v>
      </c>
      <c r="AC53" s="324" t="s">
        <v>233</v>
      </c>
      <c r="AE53" s="335" t="s">
        <v>245</v>
      </c>
      <c r="AF53" s="336">
        <v>11511000620</v>
      </c>
      <c r="AG53" s="336" t="s">
        <v>160</v>
      </c>
      <c r="AH53" s="92" t="s">
        <v>83</v>
      </c>
      <c r="AL53" s="325">
        <v>0</v>
      </c>
      <c r="AM53" s="326">
        <v>0</v>
      </c>
      <c r="AN53" s="327">
        <v>0</v>
      </c>
      <c r="AO53" s="68"/>
      <c r="AP53" s="68"/>
      <c r="AQ53" s="68"/>
    </row>
    <row r="54" spans="1:43">
      <c r="A54">
        <v>44</v>
      </c>
      <c r="B54" s="428"/>
      <c r="C54" s="428"/>
      <c r="E54" s="89"/>
      <c r="F54" s="430">
        <v>100</v>
      </c>
      <c r="H54" s="431">
        <v>100</v>
      </c>
      <c r="I54">
        <v>100</v>
      </c>
      <c r="K54" s="432">
        <v>100</v>
      </c>
      <c r="L54" s="429">
        <v>100</v>
      </c>
      <c r="M54" s="424">
        <v>100</v>
      </c>
      <c r="O54" s="349" t="s">
        <v>240</v>
      </c>
      <c r="P54" s="329">
        <v>10181000653</v>
      </c>
      <c r="Q54" s="329" t="s">
        <v>157</v>
      </c>
      <c r="R54" s="350" t="s">
        <v>90</v>
      </c>
      <c r="S54" s="331"/>
      <c r="T54" s="332">
        <v>5.9409999999999998</v>
      </c>
      <c r="U54" s="333">
        <v>2</v>
      </c>
      <c r="V54" s="332">
        <v>6.3410000000000002</v>
      </c>
      <c r="W54" s="332">
        <v>100</v>
      </c>
      <c r="X54" s="333"/>
      <c r="Y54" s="332">
        <v>100</v>
      </c>
      <c r="Z54" s="332"/>
      <c r="AA54" s="333"/>
      <c r="AB54" s="332">
        <v>0</v>
      </c>
      <c r="AC54" s="334">
        <v>0</v>
      </c>
      <c r="AL54" s="325">
        <v>5</v>
      </c>
      <c r="AM54" s="326">
        <v>2</v>
      </c>
      <c r="AN54" s="327">
        <v>5</v>
      </c>
      <c r="AO54" s="326">
        <v>0</v>
      </c>
      <c r="AP54" s="326">
        <v>0</v>
      </c>
      <c r="AQ54" s="327">
        <v>0</v>
      </c>
    </row>
    <row r="55" spans="1:43" ht="15.75" thickBot="1">
      <c r="A55">
        <v>45</v>
      </c>
      <c r="B55" s="428"/>
      <c r="C55" s="428"/>
      <c r="E55" s="89"/>
      <c r="F55" s="430">
        <v>100</v>
      </c>
      <c r="H55" s="431">
        <v>100</v>
      </c>
      <c r="I55">
        <v>100</v>
      </c>
      <c r="K55" s="432">
        <v>100</v>
      </c>
      <c r="L55" s="429">
        <v>100</v>
      </c>
      <c r="M55" s="424">
        <v>100</v>
      </c>
      <c r="O55" s="351" t="s">
        <v>241</v>
      </c>
      <c r="P55" s="352">
        <v>11511000620</v>
      </c>
      <c r="Q55" s="352" t="s">
        <v>160</v>
      </c>
      <c r="R55" s="353" t="s">
        <v>83</v>
      </c>
      <c r="S55" s="331"/>
      <c r="T55" s="332">
        <v>5.85</v>
      </c>
      <c r="U55" s="333">
        <v>1</v>
      </c>
      <c r="V55" s="332">
        <v>6.05</v>
      </c>
      <c r="W55" s="332">
        <v>5.9470000000000001</v>
      </c>
      <c r="X55" s="333"/>
      <c r="Y55" s="332">
        <v>5.9470000000000001</v>
      </c>
      <c r="Z55" s="332"/>
      <c r="AA55" s="333"/>
      <c r="AB55" s="332">
        <v>0</v>
      </c>
      <c r="AC55" s="344">
        <v>2</v>
      </c>
      <c r="AG55" s="67"/>
      <c r="AH55" s="68"/>
      <c r="AL55" s="338">
        <v>2</v>
      </c>
      <c r="AM55" s="339">
        <v>5</v>
      </c>
      <c r="AN55" s="340">
        <v>2</v>
      </c>
      <c r="AO55" s="339">
        <v>1</v>
      </c>
      <c r="AP55" s="339">
        <v>1</v>
      </c>
      <c r="AQ55" s="340">
        <v>0</v>
      </c>
    </row>
    <row r="56" spans="1:43">
      <c r="A56">
        <v>46</v>
      </c>
      <c r="B56" s="428"/>
      <c r="C56" s="428"/>
      <c r="E56" s="89"/>
      <c r="F56" s="430">
        <v>100</v>
      </c>
      <c r="H56" s="431">
        <v>100</v>
      </c>
      <c r="I56">
        <v>100</v>
      </c>
      <c r="K56" s="432">
        <v>100</v>
      </c>
      <c r="L56" s="429">
        <v>100</v>
      </c>
      <c r="M56" s="424">
        <v>100</v>
      </c>
      <c r="O56" s="67"/>
      <c r="P56" s="67"/>
      <c r="T56" s="362"/>
      <c r="U56" s="346"/>
      <c r="V56" s="326"/>
      <c r="W56" s="345"/>
      <c r="X56" s="345"/>
      <c r="Y56" s="346"/>
      <c r="Z56" s="326"/>
      <c r="AA56" s="347"/>
      <c r="AB56" s="345"/>
      <c r="AC56" s="345"/>
    </row>
    <row r="57" spans="1:43" ht="15.75" thickBot="1">
      <c r="A57">
        <v>47</v>
      </c>
      <c r="B57" s="428"/>
      <c r="C57" s="428"/>
      <c r="E57" s="89"/>
      <c r="F57" s="430">
        <v>100</v>
      </c>
      <c r="H57" s="431">
        <v>100</v>
      </c>
      <c r="I57">
        <v>100</v>
      </c>
      <c r="K57" s="432">
        <v>100</v>
      </c>
      <c r="L57" s="429">
        <v>100</v>
      </c>
      <c r="M57" s="424">
        <v>100</v>
      </c>
      <c r="O57" s="124"/>
      <c r="P57" s="124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300"/>
      <c r="AB57" s="125"/>
      <c r="AC57" s="125"/>
      <c r="AD57" s="125"/>
      <c r="AE57" s="125"/>
      <c r="AF57" s="125"/>
      <c r="AG57" s="125"/>
      <c r="AH57" s="125"/>
      <c r="AI57" s="125"/>
      <c r="AJ57" s="125"/>
    </row>
    <row r="58" spans="1:43" ht="16.5" thickBot="1">
      <c r="A58">
        <v>48</v>
      </c>
      <c r="B58" s="428"/>
      <c r="C58" s="428"/>
      <c r="E58" s="89"/>
      <c r="F58" s="430">
        <v>100</v>
      </c>
      <c r="H58" s="431">
        <v>100</v>
      </c>
      <c r="I58">
        <v>100</v>
      </c>
      <c r="K58" s="432">
        <v>100</v>
      </c>
      <c r="L58" s="429">
        <v>100</v>
      </c>
      <c r="M58" s="424">
        <v>100</v>
      </c>
      <c r="O58" s="301" t="s">
        <v>103</v>
      </c>
      <c r="P58" s="301"/>
      <c r="Q58" s="301"/>
      <c r="R58" s="301"/>
      <c r="T58" s="341"/>
      <c r="U58" s="342"/>
      <c r="V58" s="343"/>
      <c r="W58" s="341"/>
      <c r="X58" s="342"/>
      <c r="Y58" s="341"/>
      <c r="Z58" s="341"/>
      <c r="AA58" s="342"/>
      <c r="AB58" s="341"/>
      <c r="AE58" s="301" t="s">
        <v>246</v>
      </c>
      <c r="AF58" s="301"/>
      <c r="AG58" s="301"/>
      <c r="AH58" s="301"/>
    </row>
    <row r="59" spans="1:43" ht="15.75" thickBot="1">
      <c r="A59">
        <v>49</v>
      </c>
      <c r="B59" s="428"/>
      <c r="C59" s="428"/>
      <c r="E59" s="89"/>
      <c r="F59" s="430">
        <v>100</v>
      </c>
      <c r="H59" s="431">
        <v>100</v>
      </c>
      <c r="I59">
        <v>100</v>
      </c>
      <c r="K59" s="432">
        <v>100</v>
      </c>
      <c r="L59" s="429">
        <v>100</v>
      </c>
      <c r="M59" s="424">
        <v>100</v>
      </c>
      <c r="O59" s="348" t="s">
        <v>110</v>
      </c>
      <c r="P59" s="348"/>
      <c r="Q59" s="67"/>
      <c r="R59" s="68"/>
      <c r="T59" s="320" t="s">
        <v>227</v>
      </c>
      <c r="U59" s="321" t="s">
        <v>10</v>
      </c>
      <c r="V59" s="321" t="s">
        <v>228</v>
      </c>
      <c r="W59" s="322" t="s">
        <v>229</v>
      </c>
      <c r="X59" s="321" t="s">
        <v>10</v>
      </c>
      <c r="Y59" s="321" t="s">
        <v>230</v>
      </c>
      <c r="Z59" s="322" t="s">
        <v>231</v>
      </c>
      <c r="AA59" s="321" t="s">
        <v>10</v>
      </c>
      <c r="AB59" s="323" t="s">
        <v>232</v>
      </c>
      <c r="AC59" s="324" t="s">
        <v>233</v>
      </c>
      <c r="AL59" s="325">
        <v>0</v>
      </c>
      <c r="AM59" s="326">
        <v>0</v>
      </c>
      <c r="AN59" s="327">
        <v>0</v>
      </c>
      <c r="AO59" s="68"/>
      <c r="AP59" s="68"/>
      <c r="AQ59" s="68"/>
    </row>
    <row r="60" spans="1:43">
      <c r="A60">
        <v>50</v>
      </c>
      <c r="B60" s="428"/>
      <c r="C60" s="428"/>
      <c r="E60" s="89"/>
      <c r="F60" s="430">
        <v>100</v>
      </c>
      <c r="H60" s="431">
        <v>100</v>
      </c>
      <c r="I60">
        <v>100</v>
      </c>
      <c r="K60" s="432">
        <v>100</v>
      </c>
      <c r="L60" s="429">
        <v>100</v>
      </c>
      <c r="M60" s="424">
        <v>100</v>
      </c>
      <c r="O60" s="349" t="s">
        <v>242</v>
      </c>
      <c r="P60" s="329">
        <v>11511000652</v>
      </c>
      <c r="Q60" s="329" t="s">
        <v>158</v>
      </c>
      <c r="R60" s="350" t="s">
        <v>83</v>
      </c>
      <c r="S60" s="331"/>
      <c r="T60" s="332">
        <v>5.8289999999999997</v>
      </c>
      <c r="U60" s="333"/>
      <c r="V60" s="332">
        <v>5.8289999999999997</v>
      </c>
      <c r="W60" s="332">
        <v>5.7439999999999998</v>
      </c>
      <c r="X60" s="333">
        <v>0</v>
      </c>
      <c r="Y60" s="332">
        <v>5.7439999999999998</v>
      </c>
      <c r="Z60" s="332"/>
      <c r="AA60" s="333"/>
      <c r="AB60" s="332">
        <v>0</v>
      </c>
      <c r="AC60" s="334">
        <v>2</v>
      </c>
      <c r="AG60" s="67"/>
      <c r="AH60" s="68"/>
      <c r="AL60" s="325">
        <v>5</v>
      </c>
      <c r="AM60" s="326">
        <v>2</v>
      </c>
      <c r="AN60" s="327">
        <v>5</v>
      </c>
      <c r="AO60" s="326">
        <v>1</v>
      </c>
      <c r="AP60" s="326">
        <v>1</v>
      </c>
      <c r="AQ60" s="327">
        <v>0</v>
      </c>
    </row>
    <row r="61" spans="1:43" ht="15.75" thickBot="1">
      <c r="A61">
        <v>51</v>
      </c>
      <c r="B61" s="428"/>
      <c r="C61" s="428"/>
      <c r="E61" s="89"/>
      <c r="F61" s="430">
        <v>100</v>
      </c>
      <c r="H61" s="431">
        <v>100</v>
      </c>
      <c r="I61">
        <v>100</v>
      </c>
      <c r="K61" s="432">
        <v>100</v>
      </c>
      <c r="L61" s="429">
        <v>100</v>
      </c>
      <c r="M61" s="424">
        <v>100</v>
      </c>
      <c r="O61" s="351" t="s">
        <v>243</v>
      </c>
      <c r="P61" s="352">
        <v>11511102195</v>
      </c>
      <c r="Q61" s="352" t="s">
        <v>153</v>
      </c>
      <c r="R61" s="353" t="s">
        <v>83</v>
      </c>
      <c r="S61" s="331"/>
      <c r="T61" s="332">
        <v>100</v>
      </c>
      <c r="U61" s="333"/>
      <c r="V61" s="332">
        <v>100</v>
      </c>
      <c r="W61" s="332">
        <v>5.8029999999999999</v>
      </c>
      <c r="X61" s="333">
        <v>1</v>
      </c>
      <c r="Y61" s="332">
        <v>6.0030000000000001</v>
      </c>
      <c r="Z61" s="332"/>
      <c r="AA61" s="333"/>
      <c r="AB61" s="332">
        <v>0</v>
      </c>
      <c r="AC61" s="337">
        <v>0</v>
      </c>
      <c r="AE61" s="319" t="s">
        <v>111</v>
      </c>
      <c r="AF61" s="319"/>
      <c r="AG61" s="67"/>
      <c r="AH61" s="68"/>
      <c r="AL61" s="338">
        <v>2</v>
      </c>
      <c r="AM61" s="339">
        <v>5</v>
      </c>
      <c r="AN61" s="340">
        <v>2</v>
      </c>
      <c r="AO61" s="339">
        <v>0</v>
      </c>
      <c r="AP61" s="339">
        <v>0</v>
      </c>
      <c r="AQ61" s="340">
        <v>0</v>
      </c>
    </row>
    <row r="62" spans="1:43" ht="15.75" thickBot="1">
      <c r="A62">
        <v>52</v>
      </c>
      <c r="B62" s="428"/>
      <c r="C62" s="428"/>
      <c r="E62" s="89"/>
      <c r="F62" s="430">
        <v>100</v>
      </c>
      <c r="H62" s="431">
        <v>100</v>
      </c>
      <c r="I62">
        <v>100</v>
      </c>
      <c r="K62" s="432">
        <v>100</v>
      </c>
      <c r="L62" s="429">
        <v>100</v>
      </c>
      <c r="M62" s="424">
        <v>100</v>
      </c>
      <c r="O62" s="67"/>
      <c r="P62" s="67"/>
      <c r="Q62" s="67"/>
      <c r="R62" s="68"/>
      <c r="T62" s="341"/>
      <c r="U62" s="342"/>
      <c r="V62" s="343"/>
      <c r="W62" s="341"/>
      <c r="X62" s="342"/>
      <c r="Y62" s="341"/>
      <c r="Z62" s="341"/>
      <c r="AA62" s="342"/>
      <c r="AB62" s="341"/>
      <c r="AE62" s="328" t="s">
        <v>114</v>
      </c>
      <c r="AF62" s="329">
        <v>11511000652</v>
      </c>
      <c r="AG62" s="329" t="s">
        <v>158</v>
      </c>
      <c r="AH62" s="330" t="s">
        <v>83</v>
      </c>
      <c r="AL62" s="68"/>
      <c r="AM62" s="68"/>
      <c r="AN62" s="68"/>
      <c r="AO62" s="68"/>
      <c r="AP62" s="68"/>
      <c r="AQ62" s="68"/>
    </row>
    <row r="63" spans="1:43" ht="15.75" thickBot="1">
      <c r="A63">
        <v>53</v>
      </c>
      <c r="B63" s="428"/>
      <c r="C63" s="428"/>
      <c r="E63" s="89"/>
      <c r="F63" s="430">
        <v>100</v>
      </c>
      <c r="H63" s="431">
        <v>100</v>
      </c>
      <c r="I63">
        <v>100</v>
      </c>
      <c r="K63" s="432">
        <v>100</v>
      </c>
      <c r="L63" s="429">
        <v>100</v>
      </c>
      <c r="M63" s="424">
        <v>100</v>
      </c>
      <c r="O63" s="348" t="s">
        <v>125</v>
      </c>
      <c r="P63" s="348"/>
      <c r="Q63" s="67"/>
      <c r="R63" s="68"/>
      <c r="T63" s="320" t="s">
        <v>227</v>
      </c>
      <c r="U63" s="321" t="s">
        <v>10</v>
      </c>
      <c r="V63" s="321" t="s">
        <v>228</v>
      </c>
      <c r="W63" s="322" t="s">
        <v>229</v>
      </c>
      <c r="X63" s="321" t="s">
        <v>10</v>
      </c>
      <c r="Y63" s="321" t="s">
        <v>230</v>
      </c>
      <c r="Z63" s="322" t="s">
        <v>231</v>
      </c>
      <c r="AA63" s="321" t="s">
        <v>10</v>
      </c>
      <c r="AB63" s="323" t="s">
        <v>232</v>
      </c>
      <c r="AC63" s="324" t="s">
        <v>233</v>
      </c>
      <c r="AE63" s="335" t="s">
        <v>116</v>
      </c>
      <c r="AF63" s="336">
        <v>11511000620</v>
      </c>
      <c r="AG63" s="336" t="s">
        <v>160</v>
      </c>
      <c r="AH63" s="92" t="s">
        <v>83</v>
      </c>
      <c r="AL63" s="325">
        <v>0</v>
      </c>
      <c r="AM63" s="326">
        <v>0</v>
      </c>
      <c r="AN63" s="327">
        <v>0</v>
      </c>
      <c r="AO63" s="68"/>
      <c r="AP63" s="68"/>
      <c r="AQ63" s="68"/>
    </row>
    <row r="64" spans="1:43">
      <c r="A64">
        <v>54</v>
      </c>
      <c r="B64" s="428"/>
      <c r="C64" s="428"/>
      <c r="E64" s="89"/>
      <c r="F64" s="430">
        <v>100</v>
      </c>
      <c r="H64" s="431">
        <v>100</v>
      </c>
      <c r="I64">
        <v>100</v>
      </c>
      <c r="K64" s="432">
        <v>100</v>
      </c>
      <c r="L64" s="429">
        <v>100</v>
      </c>
      <c r="M64" s="424">
        <v>100</v>
      </c>
      <c r="O64" s="354" t="s">
        <v>244</v>
      </c>
      <c r="P64" s="355">
        <v>11511000725</v>
      </c>
      <c r="Q64" s="355" t="s">
        <v>156</v>
      </c>
      <c r="R64" s="356" t="s">
        <v>83</v>
      </c>
      <c r="S64" s="331"/>
      <c r="T64" s="332">
        <v>6.1050000000000004</v>
      </c>
      <c r="U64" s="333"/>
      <c r="V64" s="332">
        <v>6.1050000000000004</v>
      </c>
      <c r="W64" s="332">
        <v>5.8719999999999999</v>
      </c>
      <c r="X64" s="333">
        <v>3</v>
      </c>
      <c r="Y64" s="332">
        <v>6.4719999999999995</v>
      </c>
      <c r="Z64" s="332"/>
      <c r="AA64" s="333"/>
      <c r="AB64" s="332">
        <v>0</v>
      </c>
      <c r="AC64" s="334">
        <v>0</v>
      </c>
      <c r="AL64" s="325">
        <v>5</v>
      </c>
      <c r="AM64" s="326">
        <v>2</v>
      </c>
      <c r="AN64" s="327">
        <v>5</v>
      </c>
      <c r="AO64" s="326">
        <v>0</v>
      </c>
      <c r="AP64" s="326">
        <v>0</v>
      </c>
      <c r="AQ64" s="327">
        <v>0</v>
      </c>
    </row>
    <row r="65" spans="1:43" ht="15.75" thickBot="1">
      <c r="A65">
        <v>55</v>
      </c>
      <c r="B65" s="428"/>
      <c r="C65" s="428"/>
      <c r="E65" s="89"/>
      <c r="F65" s="430">
        <v>100</v>
      </c>
      <c r="H65" s="431">
        <v>100</v>
      </c>
      <c r="I65">
        <v>100</v>
      </c>
      <c r="K65" s="432">
        <v>100</v>
      </c>
      <c r="L65" s="429">
        <v>100</v>
      </c>
      <c r="M65" s="424">
        <v>100</v>
      </c>
      <c r="O65" s="357" t="s">
        <v>245</v>
      </c>
      <c r="P65" s="358">
        <v>11511000620</v>
      </c>
      <c r="Q65" s="358" t="s">
        <v>160</v>
      </c>
      <c r="R65" s="359" t="s">
        <v>83</v>
      </c>
      <c r="S65" s="331"/>
      <c r="T65" s="332">
        <v>5.9809999999999999</v>
      </c>
      <c r="U65" s="333"/>
      <c r="V65" s="332">
        <v>5.9809999999999999</v>
      </c>
      <c r="W65" s="332">
        <v>5.7770000000000001</v>
      </c>
      <c r="X65" s="333">
        <v>3</v>
      </c>
      <c r="Y65" s="332">
        <v>6.3770000000000007</v>
      </c>
      <c r="Z65" s="332"/>
      <c r="AA65" s="333"/>
      <c r="AB65" s="332">
        <v>0</v>
      </c>
      <c r="AC65" s="344">
        <v>2</v>
      </c>
      <c r="AE65" s="319" t="s">
        <v>186</v>
      </c>
      <c r="AF65" s="319"/>
      <c r="AG65" s="67"/>
      <c r="AH65" s="68"/>
      <c r="AL65" s="338">
        <v>2</v>
      </c>
      <c r="AM65" s="339">
        <v>5</v>
      </c>
      <c r="AN65" s="340">
        <v>2</v>
      </c>
      <c r="AO65" s="339">
        <v>1</v>
      </c>
      <c r="AP65" s="339">
        <v>1</v>
      </c>
      <c r="AQ65" s="340">
        <v>0</v>
      </c>
    </row>
    <row r="66" spans="1:43">
      <c r="A66">
        <v>56</v>
      </c>
      <c r="B66" s="428"/>
      <c r="C66" s="428"/>
      <c r="E66" s="89"/>
      <c r="F66" s="430">
        <v>100</v>
      </c>
      <c r="H66" s="431">
        <v>100</v>
      </c>
      <c r="I66">
        <v>100</v>
      </c>
      <c r="K66" s="432">
        <v>100</v>
      </c>
      <c r="L66" s="429">
        <v>100</v>
      </c>
      <c r="M66" s="424">
        <v>100</v>
      </c>
      <c r="O66" s="67"/>
      <c r="P66" s="67"/>
      <c r="T66" s="362"/>
      <c r="U66" s="346"/>
      <c r="V66" s="326"/>
      <c r="W66" s="345"/>
      <c r="X66" s="345"/>
      <c r="Y66" s="346"/>
      <c r="Z66" s="326"/>
      <c r="AA66" s="347"/>
      <c r="AB66" s="345"/>
      <c r="AC66" s="345"/>
      <c r="AE66" s="328" t="s">
        <v>119</v>
      </c>
      <c r="AF66" s="329">
        <v>11511102195</v>
      </c>
      <c r="AG66" s="329" t="s">
        <v>153</v>
      </c>
      <c r="AH66" s="330" t="s">
        <v>83</v>
      </c>
    </row>
    <row r="67" spans="1:43">
      <c r="A67">
        <v>57</v>
      </c>
      <c r="B67" s="428"/>
      <c r="C67" s="428"/>
      <c r="E67" s="89"/>
      <c r="F67" s="430">
        <v>100</v>
      </c>
      <c r="H67" s="431">
        <v>100</v>
      </c>
      <c r="I67">
        <v>100</v>
      </c>
      <c r="K67" s="432">
        <v>100</v>
      </c>
      <c r="L67" s="429">
        <v>100</v>
      </c>
      <c r="M67" s="424">
        <v>100</v>
      </c>
      <c r="O67" s="67"/>
      <c r="P67" s="67"/>
      <c r="AE67" s="335" t="s">
        <v>121</v>
      </c>
      <c r="AF67" s="336">
        <v>11511000725</v>
      </c>
      <c r="AG67" s="336" t="s">
        <v>156</v>
      </c>
      <c r="AH67" s="92" t="s">
        <v>83</v>
      </c>
    </row>
    <row r="68" spans="1:43">
      <c r="A68">
        <v>58</v>
      </c>
      <c r="B68" s="428"/>
      <c r="C68" s="428"/>
      <c r="E68" s="89"/>
      <c r="F68" s="430">
        <v>100</v>
      </c>
      <c r="H68" s="431">
        <v>100</v>
      </c>
      <c r="I68">
        <v>100</v>
      </c>
      <c r="K68" s="432">
        <v>100</v>
      </c>
      <c r="L68" s="429">
        <v>100</v>
      </c>
      <c r="M68" s="424">
        <v>100</v>
      </c>
      <c r="O68" s="67"/>
      <c r="P68" s="67"/>
      <c r="AE68" s="335"/>
      <c r="AF68" s="363"/>
      <c r="AG68" s="336"/>
      <c r="AH68" s="92"/>
    </row>
    <row r="69" spans="1:43">
      <c r="A69">
        <v>59</v>
      </c>
      <c r="B69" s="428"/>
      <c r="C69" s="428"/>
      <c r="E69" s="89"/>
      <c r="F69" s="430">
        <v>100</v>
      </c>
      <c r="H69" s="431">
        <v>100</v>
      </c>
      <c r="I69">
        <v>100</v>
      </c>
      <c r="K69" s="432">
        <v>100</v>
      </c>
      <c r="L69" s="429">
        <v>100</v>
      </c>
      <c r="M69" s="424">
        <v>100</v>
      </c>
      <c r="O69" s="124"/>
      <c r="P69" s="124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300"/>
      <c r="AB69" s="125"/>
      <c r="AC69" s="125"/>
      <c r="AD69" s="125"/>
      <c r="AE69" s="125"/>
      <c r="AF69" s="125"/>
      <c r="AG69" s="125"/>
      <c r="AH69" s="125"/>
      <c r="AI69" s="125"/>
    </row>
    <row r="70" spans="1:43" ht="15.75">
      <c r="A70">
        <v>60</v>
      </c>
      <c r="B70" s="428"/>
      <c r="C70" s="428"/>
      <c r="E70" s="89"/>
      <c r="F70" s="430">
        <v>100</v>
      </c>
      <c r="H70" s="431">
        <v>100</v>
      </c>
      <c r="I70">
        <v>100</v>
      </c>
      <c r="K70" s="432">
        <v>100</v>
      </c>
      <c r="L70" s="429">
        <v>100</v>
      </c>
      <c r="M70" s="424">
        <v>100</v>
      </c>
      <c r="O70" s="364"/>
      <c r="P70" s="364"/>
      <c r="Q70" s="84"/>
      <c r="R70" s="84"/>
      <c r="S70" s="84"/>
      <c r="T70" s="192"/>
      <c r="U70" s="192"/>
      <c r="V70" s="192"/>
      <c r="W70" s="192"/>
      <c r="X70" s="192"/>
      <c r="Y70" s="192"/>
      <c r="Z70" s="192"/>
      <c r="AA70" s="365"/>
      <c r="AB70" s="192"/>
      <c r="AC70" s="84"/>
      <c r="AD70" s="84"/>
      <c r="AE70" s="366" t="s">
        <v>247</v>
      </c>
      <c r="AF70" s="366"/>
      <c r="AG70" s="366"/>
      <c r="AH70" s="366"/>
      <c r="AI70" s="84"/>
      <c r="AJ70" s="84"/>
    </row>
    <row r="71" spans="1:43" ht="16.5" thickBot="1">
      <c r="A71">
        <v>61</v>
      </c>
      <c r="B71" s="428"/>
      <c r="C71" s="428"/>
      <c r="E71" s="89"/>
      <c r="F71" s="430">
        <v>100</v>
      </c>
      <c r="H71" s="431">
        <v>100</v>
      </c>
      <c r="I71">
        <v>100</v>
      </c>
      <c r="K71" s="432">
        <v>100</v>
      </c>
      <c r="L71" s="429">
        <v>100</v>
      </c>
      <c r="M71" s="424">
        <v>100</v>
      </c>
      <c r="O71" s="301" t="s">
        <v>248</v>
      </c>
      <c r="P71" s="301"/>
      <c r="Q71" s="301"/>
      <c r="R71" s="301"/>
      <c r="T71" s="367"/>
      <c r="U71" s="368"/>
      <c r="V71" s="369"/>
      <c r="W71" s="367"/>
      <c r="X71" s="368"/>
      <c r="Y71" s="367"/>
      <c r="Z71" s="367"/>
      <c r="AA71" s="368"/>
      <c r="AB71" s="367"/>
      <c r="AE71" s="370" t="s">
        <v>106</v>
      </c>
      <c r="AF71" s="371"/>
      <c r="AG71" s="372" t="s">
        <v>8</v>
      </c>
      <c r="AH71" s="373" t="s">
        <v>76</v>
      </c>
    </row>
    <row r="72" spans="1:43" ht="15.75" thickBot="1">
      <c r="A72">
        <v>62</v>
      </c>
      <c r="B72" s="428"/>
      <c r="C72" s="428"/>
      <c r="E72" s="89"/>
      <c r="F72" s="430">
        <v>100</v>
      </c>
      <c r="H72" s="431">
        <v>100</v>
      </c>
      <c r="I72">
        <v>100</v>
      </c>
      <c r="K72" s="432">
        <v>100</v>
      </c>
      <c r="L72" s="429">
        <v>100</v>
      </c>
      <c r="M72" s="424">
        <v>100</v>
      </c>
      <c r="Q72" s="67"/>
      <c r="R72" s="68"/>
      <c r="T72" s="320" t="s">
        <v>227</v>
      </c>
      <c r="U72" s="321" t="s">
        <v>10</v>
      </c>
      <c r="V72" s="321" t="s">
        <v>228</v>
      </c>
      <c r="W72" s="322" t="s">
        <v>229</v>
      </c>
      <c r="X72" s="321" t="s">
        <v>10</v>
      </c>
      <c r="Y72" s="321" t="s">
        <v>230</v>
      </c>
      <c r="Z72" s="322" t="s">
        <v>231</v>
      </c>
      <c r="AA72" s="321" t="s">
        <v>10</v>
      </c>
      <c r="AB72" s="323" t="s">
        <v>232</v>
      </c>
      <c r="AC72" s="324" t="s">
        <v>233</v>
      </c>
      <c r="AE72" s="374">
        <v>1</v>
      </c>
      <c r="AF72" s="375">
        <v>11511000652</v>
      </c>
      <c r="AG72" s="375" t="s">
        <v>158</v>
      </c>
      <c r="AH72" s="376" t="s">
        <v>83</v>
      </c>
      <c r="AL72" s="325">
        <v>0</v>
      </c>
      <c r="AM72" s="326">
        <v>0</v>
      </c>
      <c r="AN72" s="327">
        <v>0</v>
      </c>
      <c r="AO72" s="68"/>
      <c r="AP72" s="68"/>
      <c r="AQ72" s="68"/>
    </row>
    <row r="73" spans="1:43">
      <c r="A73">
        <v>63</v>
      </c>
      <c r="B73" s="428"/>
      <c r="C73" s="428"/>
      <c r="E73" s="89"/>
      <c r="F73" s="430">
        <v>100</v>
      </c>
      <c r="H73" s="431">
        <v>100</v>
      </c>
      <c r="I73">
        <v>100</v>
      </c>
      <c r="K73" s="432">
        <v>100</v>
      </c>
      <c r="L73" s="429">
        <v>100</v>
      </c>
      <c r="M73" s="424">
        <v>100</v>
      </c>
      <c r="O73" s="349" t="s">
        <v>119</v>
      </c>
      <c r="P73" s="329">
        <v>11511102195</v>
      </c>
      <c r="Q73" s="329" t="s">
        <v>153</v>
      </c>
      <c r="R73" s="350" t="s">
        <v>83</v>
      </c>
      <c r="S73" s="331"/>
      <c r="T73" s="332">
        <v>5.7389999999999999</v>
      </c>
      <c r="U73" s="333"/>
      <c r="V73" s="332">
        <v>5.7389999999999999</v>
      </c>
      <c r="W73" s="332">
        <v>5.9630000000000001</v>
      </c>
      <c r="X73" s="333">
        <v>3</v>
      </c>
      <c r="Y73" s="332">
        <v>6.5630000000000006</v>
      </c>
      <c r="Z73" s="332">
        <v>5.8470000000000004</v>
      </c>
      <c r="AA73" s="333">
        <v>1</v>
      </c>
      <c r="AB73" s="332">
        <v>6.0470000000000006</v>
      </c>
      <c r="AC73" s="334">
        <v>2</v>
      </c>
      <c r="AE73" s="374">
        <v>2</v>
      </c>
      <c r="AF73" s="375">
        <v>11511000620</v>
      </c>
      <c r="AG73" s="375" t="s">
        <v>160</v>
      </c>
      <c r="AH73" s="376" t="s">
        <v>83</v>
      </c>
      <c r="AL73" s="325">
        <v>5</v>
      </c>
      <c r="AM73" s="326">
        <v>2</v>
      </c>
      <c r="AN73" s="327">
        <v>5</v>
      </c>
      <c r="AO73" s="326">
        <v>1</v>
      </c>
      <c r="AP73" s="326">
        <v>0</v>
      </c>
      <c r="AQ73" s="327">
        <v>1</v>
      </c>
    </row>
    <row r="74" spans="1:43" ht="15.75" thickBot="1">
      <c r="A74">
        <v>64</v>
      </c>
      <c r="B74" s="428"/>
      <c r="C74" s="428"/>
      <c r="E74" s="89"/>
      <c r="F74" s="430">
        <v>100</v>
      </c>
      <c r="H74" s="431">
        <v>100</v>
      </c>
      <c r="I74">
        <v>100</v>
      </c>
      <c r="K74" s="432">
        <v>100</v>
      </c>
      <c r="L74" s="429">
        <v>100</v>
      </c>
      <c r="M74" s="424">
        <v>100</v>
      </c>
      <c r="O74" s="351" t="s">
        <v>121</v>
      </c>
      <c r="P74" s="352">
        <v>11511000725</v>
      </c>
      <c r="Q74" s="352" t="s">
        <v>156</v>
      </c>
      <c r="R74" s="353" t="s">
        <v>83</v>
      </c>
      <c r="S74" s="331"/>
      <c r="T74" s="332">
        <v>5.8739999999999997</v>
      </c>
      <c r="U74" s="333"/>
      <c r="V74" s="332">
        <v>5.8739999999999997</v>
      </c>
      <c r="W74" s="332">
        <v>6.008</v>
      </c>
      <c r="X74" s="333"/>
      <c r="Y74" s="332">
        <v>6.008</v>
      </c>
      <c r="Z74" s="332">
        <v>5.8570000000000002</v>
      </c>
      <c r="AA74" s="333">
        <v>1</v>
      </c>
      <c r="AB74" s="332">
        <v>6.0570000000000004</v>
      </c>
      <c r="AC74" s="344">
        <v>1</v>
      </c>
      <c r="AE74" s="374">
        <v>3</v>
      </c>
      <c r="AF74" s="375">
        <v>11511102195</v>
      </c>
      <c r="AG74" s="375" t="s">
        <v>153</v>
      </c>
      <c r="AH74" s="376" t="s">
        <v>83</v>
      </c>
      <c r="AL74" s="338">
        <v>2</v>
      </c>
      <c r="AM74" s="339">
        <v>5</v>
      </c>
      <c r="AN74" s="340">
        <v>2</v>
      </c>
      <c r="AO74" s="339">
        <v>0</v>
      </c>
      <c r="AP74" s="339">
        <v>1</v>
      </c>
      <c r="AQ74" s="340">
        <v>0</v>
      </c>
    </row>
    <row r="75" spans="1:43">
      <c r="A75">
        <v>65</v>
      </c>
      <c r="B75" s="428"/>
      <c r="C75" s="428"/>
      <c r="E75" s="89"/>
      <c r="F75" s="430">
        <v>100</v>
      </c>
      <c r="H75" s="431">
        <v>100</v>
      </c>
      <c r="I75">
        <v>100</v>
      </c>
      <c r="K75" s="432">
        <v>100</v>
      </c>
      <c r="L75" s="429">
        <v>100</v>
      </c>
      <c r="M75" s="424">
        <v>100</v>
      </c>
      <c r="O75" s="361"/>
      <c r="P75" s="361"/>
      <c r="Q75" s="361"/>
      <c r="R75" s="361"/>
      <c r="T75" s="362"/>
      <c r="U75" s="346"/>
      <c r="V75" s="326"/>
      <c r="W75" s="345"/>
      <c r="X75" s="345"/>
      <c r="Y75" s="346"/>
      <c r="Z75" s="326"/>
      <c r="AA75" s="347"/>
      <c r="AB75" s="345"/>
      <c r="AC75" s="345"/>
      <c r="AE75" s="374">
        <v>4</v>
      </c>
      <c r="AF75" s="375">
        <v>11511000725</v>
      </c>
      <c r="AG75" s="375" t="s">
        <v>156</v>
      </c>
      <c r="AH75" s="376" t="s">
        <v>83</v>
      </c>
      <c r="AI75" s="377" t="s">
        <v>249</v>
      </c>
    </row>
    <row r="76" spans="1:43" ht="16.5" thickBot="1">
      <c r="A76">
        <v>66</v>
      </c>
      <c r="B76" s="428"/>
      <c r="C76" s="428"/>
      <c r="E76" s="89"/>
      <c r="F76" s="430">
        <v>100</v>
      </c>
      <c r="H76" s="431">
        <v>100</v>
      </c>
      <c r="I76">
        <v>100</v>
      </c>
      <c r="K76" s="432">
        <v>100</v>
      </c>
      <c r="L76" s="429">
        <v>100</v>
      </c>
      <c r="M76" s="424">
        <v>100</v>
      </c>
      <c r="O76" s="301" t="s">
        <v>250</v>
      </c>
      <c r="P76" s="301"/>
      <c r="Q76" s="301"/>
      <c r="R76" s="301"/>
      <c r="T76" s="367"/>
      <c r="U76" s="368"/>
      <c r="V76" s="369"/>
      <c r="W76" s="367"/>
      <c r="X76" s="368"/>
      <c r="Y76" s="367"/>
      <c r="Z76" s="367"/>
      <c r="AA76" s="368"/>
      <c r="AB76" s="367"/>
      <c r="AE76" s="378">
        <v>4</v>
      </c>
      <c r="AF76" s="379" t="s">
        <v>25</v>
      </c>
      <c r="AG76" s="379" t="s">
        <v>25</v>
      </c>
      <c r="AH76" s="380" t="s">
        <v>25</v>
      </c>
      <c r="AI76" s="381" t="s">
        <v>25</v>
      </c>
    </row>
    <row r="77" spans="1:43" ht="15.75" thickBot="1">
      <c r="A77">
        <v>67</v>
      </c>
      <c r="B77" s="428"/>
      <c r="C77" s="428"/>
      <c r="E77" s="89"/>
      <c r="F77" s="430">
        <v>100</v>
      </c>
      <c r="H77" s="431">
        <v>100</v>
      </c>
      <c r="I77">
        <v>100</v>
      </c>
      <c r="K77" s="432">
        <v>100</v>
      </c>
      <c r="L77" s="429">
        <v>100</v>
      </c>
      <c r="M77" s="424">
        <v>100</v>
      </c>
      <c r="Q77" s="67"/>
      <c r="R77" s="68"/>
      <c r="T77" s="320" t="s">
        <v>227</v>
      </c>
      <c r="U77" s="321" t="s">
        <v>10</v>
      </c>
      <c r="V77" s="321" t="s">
        <v>228</v>
      </c>
      <c r="W77" s="322" t="s">
        <v>229</v>
      </c>
      <c r="X77" s="321" t="s">
        <v>10</v>
      </c>
      <c r="Y77" s="321" t="s">
        <v>230</v>
      </c>
      <c r="Z77" s="322" t="s">
        <v>231</v>
      </c>
      <c r="AA77" s="321" t="s">
        <v>10</v>
      </c>
      <c r="AB77" s="323" t="s">
        <v>232</v>
      </c>
      <c r="AC77" s="324" t="s">
        <v>233</v>
      </c>
      <c r="AE77" s="382">
        <v>4</v>
      </c>
      <c r="AF77" s="375" t="s">
        <v>25</v>
      </c>
      <c r="AG77" s="375" t="s">
        <v>25</v>
      </c>
      <c r="AH77" s="376" t="s">
        <v>25</v>
      </c>
      <c r="AI77" s="383" t="s">
        <v>25</v>
      </c>
      <c r="AL77" s="325">
        <v>0</v>
      </c>
      <c r="AM77" s="326">
        <v>0</v>
      </c>
      <c r="AN77" s="327">
        <v>0</v>
      </c>
      <c r="AO77" s="68"/>
      <c r="AP77" s="68"/>
      <c r="AQ77" s="68"/>
    </row>
    <row r="78" spans="1:43">
      <c r="A78">
        <v>68</v>
      </c>
      <c r="B78" s="428"/>
      <c r="C78" s="428"/>
      <c r="E78" s="89"/>
      <c r="F78" s="430">
        <v>100</v>
      </c>
      <c r="H78" s="431">
        <v>100</v>
      </c>
      <c r="I78">
        <v>100</v>
      </c>
      <c r="K78" s="432">
        <v>100</v>
      </c>
      <c r="L78" s="429">
        <v>100</v>
      </c>
      <c r="M78" s="424">
        <v>100</v>
      </c>
      <c r="O78" s="354" t="s">
        <v>114</v>
      </c>
      <c r="P78" s="355">
        <v>11511000652</v>
      </c>
      <c r="Q78" s="355" t="s">
        <v>158</v>
      </c>
      <c r="R78" s="356" t="s">
        <v>83</v>
      </c>
      <c r="S78" s="331"/>
      <c r="T78" s="332">
        <v>5.7169999999999996</v>
      </c>
      <c r="U78" s="333"/>
      <c r="V78" s="332">
        <v>5.7169999999999996</v>
      </c>
      <c r="W78" s="332">
        <v>5.6070000000000002</v>
      </c>
      <c r="X78" s="333"/>
      <c r="Y78" s="332">
        <v>5.6070000000000002</v>
      </c>
      <c r="Z78" s="332"/>
      <c r="AA78" s="333"/>
      <c r="AB78" s="332">
        <v>0</v>
      </c>
      <c r="AC78" s="334">
        <v>2</v>
      </c>
      <c r="AE78" s="382">
        <v>4</v>
      </c>
      <c r="AF78" s="375" t="s">
        <v>25</v>
      </c>
      <c r="AG78" s="375" t="s">
        <v>25</v>
      </c>
      <c r="AH78" s="376" t="s">
        <v>25</v>
      </c>
      <c r="AI78" s="383" t="s">
        <v>25</v>
      </c>
      <c r="AL78" s="325">
        <v>5</v>
      </c>
      <c r="AM78" s="326">
        <v>2</v>
      </c>
      <c r="AN78" s="327">
        <v>5</v>
      </c>
      <c r="AO78" s="326">
        <v>1</v>
      </c>
      <c r="AP78" s="326">
        <v>1</v>
      </c>
      <c r="AQ78" s="327">
        <v>0</v>
      </c>
    </row>
    <row r="79" spans="1:43" ht="15.75" thickBot="1">
      <c r="A79">
        <v>69</v>
      </c>
      <c r="B79" s="428"/>
      <c r="C79" s="428"/>
      <c r="E79" s="89"/>
      <c r="F79" s="430">
        <v>100</v>
      </c>
      <c r="H79" s="431">
        <v>100</v>
      </c>
      <c r="I79">
        <v>100</v>
      </c>
      <c r="K79" s="432">
        <v>100</v>
      </c>
      <c r="L79" s="429">
        <v>100</v>
      </c>
      <c r="M79" s="424">
        <v>100</v>
      </c>
      <c r="O79" s="357" t="s">
        <v>116</v>
      </c>
      <c r="P79" s="358">
        <v>11511000620</v>
      </c>
      <c r="Q79" s="358" t="s">
        <v>160</v>
      </c>
      <c r="R79" s="359" t="s">
        <v>83</v>
      </c>
      <c r="S79" s="331"/>
      <c r="T79" s="332">
        <v>5.8150000000000004</v>
      </c>
      <c r="U79" s="333">
        <v>1</v>
      </c>
      <c r="V79" s="332">
        <v>6.0150000000000006</v>
      </c>
      <c r="W79" s="332">
        <v>100</v>
      </c>
      <c r="X79" s="333"/>
      <c r="Y79" s="332">
        <v>100</v>
      </c>
      <c r="Z79" s="332"/>
      <c r="AA79" s="333"/>
      <c r="AB79" s="332">
        <v>0</v>
      </c>
      <c r="AC79" s="344">
        <v>0</v>
      </c>
      <c r="AE79" s="382">
        <v>4</v>
      </c>
      <c r="AF79" s="375" t="s">
        <v>25</v>
      </c>
      <c r="AG79" s="375" t="s">
        <v>25</v>
      </c>
      <c r="AH79" s="376" t="s">
        <v>25</v>
      </c>
      <c r="AI79" s="383" t="s">
        <v>25</v>
      </c>
      <c r="AL79" s="338">
        <v>2</v>
      </c>
      <c r="AM79" s="339">
        <v>5</v>
      </c>
      <c r="AN79" s="340">
        <v>2</v>
      </c>
      <c r="AO79" s="339">
        <v>0</v>
      </c>
      <c r="AP79" s="339">
        <v>0</v>
      </c>
      <c r="AQ79" s="340">
        <v>0</v>
      </c>
    </row>
    <row r="80" spans="1:43">
      <c r="A80">
        <v>70</v>
      </c>
      <c r="B80" s="428"/>
      <c r="C80" s="428"/>
      <c r="E80" s="89"/>
      <c r="F80" s="430">
        <v>100</v>
      </c>
      <c r="H80" s="431">
        <v>100</v>
      </c>
      <c r="I80">
        <v>100</v>
      </c>
      <c r="K80" s="432">
        <v>100</v>
      </c>
      <c r="L80" s="429">
        <v>100</v>
      </c>
      <c r="M80" s="424">
        <v>100</v>
      </c>
      <c r="O80" s="67"/>
      <c r="P80" s="67"/>
      <c r="T80" s="362"/>
      <c r="U80" s="346"/>
      <c r="V80" s="326"/>
      <c r="W80" s="345"/>
      <c r="X80" s="345"/>
      <c r="Y80" s="346"/>
      <c r="Z80" s="326"/>
      <c r="AA80" s="347"/>
      <c r="AB80" s="345"/>
      <c r="AC80" s="345"/>
      <c r="AE80" s="382">
        <v>5</v>
      </c>
      <c r="AF80" s="375">
        <v>11511102202</v>
      </c>
      <c r="AG80" s="375" t="s">
        <v>163</v>
      </c>
      <c r="AH80" s="376" t="s">
        <v>83</v>
      </c>
      <c r="AI80" s="383">
        <v>5.1820000000000004</v>
      </c>
    </row>
    <row r="81" spans="1:35">
      <c r="A81">
        <v>71</v>
      </c>
      <c r="B81" s="428"/>
      <c r="C81" s="428"/>
      <c r="E81" s="89"/>
      <c r="F81" s="430">
        <v>100</v>
      </c>
      <c r="H81" s="431">
        <v>100</v>
      </c>
      <c r="I81">
        <v>100</v>
      </c>
      <c r="K81" s="432">
        <v>100</v>
      </c>
      <c r="L81" s="429">
        <v>100</v>
      </c>
      <c r="M81" s="424">
        <v>100</v>
      </c>
      <c r="O81" s="67"/>
      <c r="P81" s="67"/>
      <c r="Y81" s="67"/>
      <c r="Z81" s="68"/>
      <c r="AE81" s="382">
        <v>6</v>
      </c>
      <c r="AF81" s="375">
        <v>11511000645</v>
      </c>
      <c r="AG81" s="375" t="s">
        <v>161</v>
      </c>
      <c r="AH81" s="376" t="s">
        <v>83</v>
      </c>
      <c r="AI81" s="383">
        <v>5.282</v>
      </c>
    </row>
    <row r="82" spans="1:35">
      <c r="A82">
        <v>72</v>
      </c>
      <c r="B82" s="428"/>
      <c r="C82" s="428"/>
      <c r="E82" s="89"/>
      <c r="F82" s="430">
        <v>100</v>
      </c>
      <c r="H82" s="431">
        <v>100</v>
      </c>
      <c r="I82">
        <v>100</v>
      </c>
      <c r="K82" s="432">
        <v>100</v>
      </c>
      <c r="L82" s="429">
        <v>100</v>
      </c>
      <c r="M82" s="424">
        <v>100</v>
      </c>
      <c r="O82" s="67"/>
      <c r="P82" s="67"/>
      <c r="U82" s="67"/>
      <c r="V82" s="68"/>
      <c r="Y82" s="67"/>
      <c r="Z82" s="68"/>
      <c r="AE82" s="382">
        <v>7</v>
      </c>
      <c r="AF82" s="375">
        <v>10181000653</v>
      </c>
      <c r="AG82" s="375" t="s">
        <v>157</v>
      </c>
      <c r="AH82" s="376" t="s">
        <v>90</v>
      </c>
      <c r="AI82" s="383">
        <v>5.5179999999999998</v>
      </c>
    </row>
    <row r="83" spans="1:35">
      <c r="A83">
        <v>73</v>
      </c>
      <c r="B83" s="428"/>
      <c r="C83" s="428"/>
      <c r="E83" s="89"/>
      <c r="F83" s="430">
        <v>100</v>
      </c>
      <c r="H83" s="431">
        <v>100</v>
      </c>
      <c r="I83">
        <v>100</v>
      </c>
      <c r="K83" s="432">
        <v>100</v>
      </c>
      <c r="L83" s="429">
        <v>100</v>
      </c>
      <c r="M83" s="424">
        <v>100</v>
      </c>
      <c r="O83" s="67"/>
      <c r="P83" s="67"/>
      <c r="U83" s="67"/>
      <c r="V83" s="68"/>
      <c r="Y83" s="67"/>
      <c r="Z83" s="68"/>
      <c r="AE83" s="382">
        <v>8</v>
      </c>
      <c r="AF83" s="375">
        <v>10181000028</v>
      </c>
      <c r="AG83" s="375" t="s">
        <v>166</v>
      </c>
      <c r="AH83" s="376" t="s">
        <v>90</v>
      </c>
      <c r="AI83" s="383">
        <v>5.7069999999999999</v>
      </c>
    </row>
    <row r="84" spans="1:35">
      <c r="A84">
        <v>74</v>
      </c>
      <c r="B84" s="428"/>
      <c r="C84" s="428"/>
      <c r="E84" s="89"/>
      <c r="F84" s="430">
        <v>100</v>
      </c>
      <c r="H84" s="431">
        <v>100</v>
      </c>
      <c r="I84">
        <v>100</v>
      </c>
      <c r="K84" s="432">
        <v>100</v>
      </c>
      <c r="L84" s="429">
        <v>100</v>
      </c>
      <c r="M84" s="424">
        <v>100</v>
      </c>
      <c r="O84" s="67"/>
      <c r="P84" s="67"/>
      <c r="U84" s="67"/>
      <c r="V84" s="68"/>
      <c r="Y84" s="67"/>
      <c r="Z84" s="68"/>
      <c r="AE84" s="382">
        <v>9</v>
      </c>
      <c r="AF84" s="375">
        <v>10181102217</v>
      </c>
      <c r="AG84" s="375" t="s">
        <v>162</v>
      </c>
      <c r="AH84" s="376" t="s">
        <v>90</v>
      </c>
      <c r="AI84" s="383">
        <v>5.7130000000000001</v>
      </c>
    </row>
    <row r="85" spans="1:35">
      <c r="A85">
        <v>75</v>
      </c>
      <c r="B85" s="428"/>
      <c r="C85" s="428"/>
      <c r="E85" s="89"/>
      <c r="F85" s="430">
        <v>100</v>
      </c>
      <c r="H85" s="431">
        <v>100</v>
      </c>
      <c r="I85">
        <v>100</v>
      </c>
      <c r="K85" s="432">
        <v>100</v>
      </c>
      <c r="L85" s="429">
        <v>100</v>
      </c>
      <c r="M85" s="424">
        <v>100</v>
      </c>
      <c r="O85" s="67"/>
      <c r="P85" s="67"/>
      <c r="U85" s="67"/>
      <c r="V85" s="68"/>
      <c r="Y85" s="67"/>
      <c r="Z85" s="68"/>
      <c r="AE85" s="382">
        <v>10</v>
      </c>
      <c r="AF85" s="375">
        <v>11511101222</v>
      </c>
      <c r="AG85" s="375" t="s">
        <v>165</v>
      </c>
      <c r="AH85" s="376" t="s">
        <v>83</v>
      </c>
      <c r="AI85" s="383">
        <v>5.74</v>
      </c>
    </row>
    <row r="86" spans="1:35">
      <c r="A86">
        <v>76</v>
      </c>
      <c r="B86" s="428"/>
      <c r="C86" s="428"/>
      <c r="E86" s="89"/>
      <c r="F86" s="430">
        <v>100</v>
      </c>
      <c r="H86" s="431">
        <v>100</v>
      </c>
      <c r="I86">
        <v>100</v>
      </c>
      <c r="K86" s="432">
        <v>100</v>
      </c>
      <c r="L86" s="429">
        <v>100</v>
      </c>
      <c r="M86" s="424">
        <v>100</v>
      </c>
      <c r="O86" s="67"/>
      <c r="P86" s="67"/>
      <c r="U86" s="67"/>
      <c r="V86" s="68"/>
      <c r="Y86" s="67"/>
      <c r="Z86" s="68"/>
      <c r="AE86" s="382">
        <v>10</v>
      </c>
      <c r="AF86" s="375">
        <v>11511000791</v>
      </c>
      <c r="AG86" s="375" t="s">
        <v>167</v>
      </c>
      <c r="AH86" s="376" t="s">
        <v>83</v>
      </c>
      <c r="AI86" s="383">
        <v>5.74</v>
      </c>
    </row>
    <row r="87" spans="1:35">
      <c r="A87">
        <v>77</v>
      </c>
      <c r="B87" s="428"/>
      <c r="C87" s="428"/>
      <c r="E87" s="89"/>
      <c r="F87" s="430">
        <v>100</v>
      </c>
      <c r="H87" s="431">
        <v>100</v>
      </c>
      <c r="I87">
        <v>100</v>
      </c>
      <c r="K87" s="432">
        <v>100</v>
      </c>
      <c r="L87" s="429">
        <v>100</v>
      </c>
      <c r="M87" s="424">
        <v>100</v>
      </c>
      <c r="O87" s="67"/>
      <c r="P87" s="67"/>
      <c r="AE87" s="382">
        <v>11</v>
      </c>
      <c r="AF87" s="375" t="s">
        <v>48</v>
      </c>
      <c r="AG87" s="375" t="s">
        <v>184</v>
      </c>
      <c r="AH87" s="376" t="s">
        <v>90</v>
      </c>
      <c r="AI87" s="383">
        <v>5.7930000000000001</v>
      </c>
    </row>
    <row r="88" spans="1:35">
      <c r="A88">
        <v>78</v>
      </c>
      <c r="B88" s="428"/>
      <c r="C88" s="428"/>
      <c r="E88" s="89"/>
      <c r="F88" s="430">
        <v>100</v>
      </c>
      <c r="H88" s="431">
        <v>100</v>
      </c>
      <c r="I88">
        <v>100</v>
      </c>
      <c r="K88" s="432">
        <v>100</v>
      </c>
      <c r="L88" s="429">
        <v>100</v>
      </c>
      <c r="M88" s="424">
        <v>100</v>
      </c>
      <c r="O88" s="67"/>
      <c r="P88" s="67"/>
      <c r="AE88" s="382">
        <v>12</v>
      </c>
      <c r="AF88" s="375">
        <v>11511102194</v>
      </c>
      <c r="AG88" s="375" t="s">
        <v>155</v>
      </c>
      <c r="AH88" s="376" t="s">
        <v>83</v>
      </c>
      <c r="AI88" s="383">
        <v>5.8079999999999998</v>
      </c>
    </row>
    <row r="89" spans="1:35">
      <c r="A89">
        <v>79</v>
      </c>
      <c r="B89" s="428"/>
      <c r="C89" s="428"/>
      <c r="E89" s="89"/>
      <c r="F89" s="430">
        <v>100</v>
      </c>
      <c r="H89" s="431">
        <v>100</v>
      </c>
      <c r="I89">
        <v>100</v>
      </c>
      <c r="K89" s="432">
        <v>100</v>
      </c>
      <c r="L89" s="429">
        <v>100</v>
      </c>
      <c r="M89" s="424">
        <v>100</v>
      </c>
      <c r="O89" s="67"/>
      <c r="P89" s="67"/>
      <c r="AE89" s="382">
        <v>13</v>
      </c>
      <c r="AF89" s="375">
        <v>10181101837</v>
      </c>
      <c r="AG89" s="375" t="s">
        <v>168</v>
      </c>
      <c r="AH89" s="376" t="s">
        <v>90</v>
      </c>
      <c r="AI89" s="383">
        <v>5.8689999999999998</v>
      </c>
    </row>
    <row r="90" spans="1:35">
      <c r="A90">
        <v>80</v>
      </c>
      <c r="B90" s="428"/>
      <c r="C90" s="428"/>
      <c r="E90" s="89"/>
      <c r="F90" s="430">
        <v>100</v>
      </c>
      <c r="H90" s="431">
        <v>100</v>
      </c>
      <c r="I90">
        <v>100</v>
      </c>
      <c r="K90" s="432">
        <v>100</v>
      </c>
      <c r="L90" s="429">
        <v>100</v>
      </c>
      <c r="M90" s="424">
        <v>100</v>
      </c>
      <c r="O90" s="67"/>
      <c r="P90" s="67"/>
      <c r="AE90" s="382">
        <v>14</v>
      </c>
      <c r="AF90" s="375">
        <v>11511101589</v>
      </c>
      <c r="AG90" s="375" t="s">
        <v>174</v>
      </c>
      <c r="AH90" s="376" t="s">
        <v>83</v>
      </c>
      <c r="AI90" s="383">
        <v>6.0070000000000006</v>
      </c>
    </row>
    <row r="91" spans="1:35">
      <c r="A91">
        <v>81</v>
      </c>
      <c r="B91" s="428"/>
      <c r="C91" s="428"/>
      <c r="E91" s="89"/>
      <c r="F91" s="430">
        <v>100</v>
      </c>
      <c r="H91" s="431">
        <v>100</v>
      </c>
      <c r="I91">
        <v>100</v>
      </c>
      <c r="K91" s="432">
        <v>100</v>
      </c>
      <c r="L91" s="429">
        <v>100</v>
      </c>
      <c r="M91" s="424">
        <v>100</v>
      </c>
      <c r="O91" s="67"/>
      <c r="P91" s="67"/>
      <c r="AE91" s="382">
        <v>15</v>
      </c>
      <c r="AF91" s="375">
        <v>11891101885</v>
      </c>
      <c r="AG91" s="375" t="s">
        <v>171</v>
      </c>
      <c r="AH91" s="376" t="s">
        <v>79</v>
      </c>
      <c r="AI91" s="383">
        <v>6.0750000000000002</v>
      </c>
    </row>
    <row r="92" spans="1:35">
      <c r="A92">
        <v>82</v>
      </c>
      <c r="B92" s="428"/>
      <c r="C92" s="428"/>
      <c r="E92" s="89"/>
      <c r="F92" s="430">
        <v>100</v>
      </c>
      <c r="H92" s="431">
        <v>100</v>
      </c>
      <c r="I92">
        <v>100</v>
      </c>
      <c r="K92" s="432">
        <v>100</v>
      </c>
      <c r="L92" s="429">
        <v>100</v>
      </c>
      <c r="M92" s="424">
        <v>100</v>
      </c>
      <c r="O92" s="67"/>
      <c r="P92" s="67"/>
      <c r="AE92" s="382">
        <v>16</v>
      </c>
      <c r="AF92" s="375">
        <v>11511000315</v>
      </c>
      <c r="AG92" s="375" t="s">
        <v>154</v>
      </c>
      <c r="AH92" s="376" t="s">
        <v>83</v>
      </c>
      <c r="AI92" s="383">
        <v>6.1259999999999994</v>
      </c>
    </row>
    <row r="93" spans="1:35">
      <c r="A93">
        <v>83</v>
      </c>
      <c r="B93" s="428"/>
      <c r="C93" s="428"/>
      <c r="E93" s="89"/>
      <c r="F93" s="430">
        <v>100</v>
      </c>
      <c r="H93" s="431">
        <v>100</v>
      </c>
      <c r="I93">
        <v>100</v>
      </c>
      <c r="K93" s="432">
        <v>100</v>
      </c>
      <c r="L93" s="429">
        <v>100</v>
      </c>
      <c r="M93" s="424">
        <v>100</v>
      </c>
      <c r="O93" s="67"/>
      <c r="P93" s="67"/>
      <c r="AE93" s="382">
        <v>17</v>
      </c>
      <c r="AF93" s="375">
        <v>11511303279</v>
      </c>
      <c r="AG93" s="375" t="s">
        <v>169</v>
      </c>
      <c r="AH93" s="376" t="s">
        <v>83</v>
      </c>
      <c r="AI93" s="383">
        <v>6.22</v>
      </c>
    </row>
    <row r="94" spans="1:35">
      <c r="A94">
        <v>84</v>
      </c>
      <c r="B94" s="428"/>
      <c r="C94" s="428"/>
      <c r="E94" s="89"/>
      <c r="F94" s="430">
        <v>100</v>
      </c>
      <c r="H94" s="431">
        <v>100</v>
      </c>
      <c r="I94">
        <v>100</v>
      </c>
      <c r="K94" s="432">
        <v>100</v>
      </c>
      <c r="L94" s="429">
        <v>100</v>
      </c>
      <c r="M94" s="424">
        <v>100</v>
      </c>
      <c r="O94" s="67"/>
      <c r="P94" s="67"/>
      <c r="AE94" s="382">
        <v>18</v>
      </c>
      <c r="AF94" s="375">
        <v>11511203140</v>
      </c>
      <c r="AG94" s="375" t="s">
        <v>200</v>
      </c>
      <c r="AH94" s="376" t="s">
        <v>83</v>
      </c>
      <c r="AI94" s="383">
        <v>6.2710000000000008</v>
      </c>
    </row>
    <row r="95" spans="1:35">
      <c r="A95">
        <v>85</v>
      </c>
      <c r="B95" s="428"/>
      <c r="C95" s="428"/>
      <c r="E95" s="89"/>
      <c r="F95" s="430">
        <v>100</v>
      </c>
      <c r="H95" s="431">
        <v>100</v>
      </c>
      <c r="I95">
        <v>100</v>
      </c>
      <c r="K95" s="432">
        <v>100</v>
      </c>
      <c r="L95" s="429">
        <v>100</v>
      </c>
      <c r="M95" s="424">
        <v>100</v>
      </c>
      <c r="O95" s="67"/>
      <c r="P95" s="67"/>
      <c r="U95" s="67"/>
      <c r="V95" s="68"/>
      <c r="Y95" s="67"/>
      <c r="Z95" s="68"/>
      <c r="AE95" s="382">
        <v>19</v>
      </c>
      <c r="AF95" s="375">
        <v>11511101221</v>
      </c>
      <c r="AG95" s="375" t="s">
        <v>170</v>
      </c>
      <c r="AH95" s="376" t="s">
        <v>83</v>
      </c>
      <c r="AI95" s="383">
        <v>6.47</v>
      </c>
    </row>
    <row r="96" spans="1:35">
      <c r="A96">
        <v>86</v>
      </c>
      <c r="B96" s="428"/>
      <c r="C96" s="428"/>
      <c r="E96" s="89"/>
      <c r="F96" s="430">
        <v>100</v>
      </c>
      <c r="H96" s="431">
        <v>100</v>
      </c>
      <c r="I96">
        <v>100</v>
      </c>
      <c r="K96" s="432">
        <v>100</v>
      </c>
      <c r="L96" s="429">
        <v>100</v>
      </c>
      <c r="M96" s="424">
        <v>100</v>
      </c>
      <c r="AE96" s="382">
        <v>20</v>
      </c>
      <c r="AF96" s="375" t="s">
        <v>251</v>
      </c>
      <c r="AG96" s="375" t="s">
        <v>252</v>
      </c>
      <c r="AH96" s="376" t="s">
        <v>90</v>
      </c>
      <c r="AI96" s="383">
        <v>6.5620000000000003</v>
      </c>
    </row>
    <row r="97" spans="1:35">
      <c r="A97">
        <v>87</v>
      </c>
      <c r="B97" s="428"/>
      <c r="C97" s="428"/>
      <c r="E97" s="89"/>
      <c r="F97" s="430">
        <v>100</v>
      </c>
      <c r="H97" s="431">
        <v>100</v>
      </c>
      <c r="I97">
        <v>100</v>
      </c>
      <c r="K97" s="432">
        <v>100</v>
      </c>
      <c r="L97" s="429">
        <v>100</v>
      </c>
      <c r="M97" s="424">
        <v>100</v>
      </c>
      <c r="AE97" s="382">
        <v>21</v>
      </c>
      <c r="AF97" s="375">
        <v>11511102197</v>
      </c>
      <c r="AG97" s="375" t="s">
        <v>175</v>
      </c>
      <c r="AH97" s="376" t="s">
        <v>83</v>
      </c>
      <c r="AI97" s="383">
        <v>6.7009999999999996</v>
      </c>
    </row>
    <row r="98" spans="1:35">
      <c r="A98">
        <v>88</v>
      </c>
      <c r="B98" s="428"/>
      <c r="C98" s="428"/>
      <c r="E98" s="89"/>
      <c r="F98" s="430">
        <v>100</v>
      </c>
      <c r="H98" s="431">
        <v>100</v>
      </c>
      <c r="I98">
        <v>100</v>
      </c>
      <c r="K98" s="432">
        <v>100</v>
      </c>
      <c r="L98" s="429">
        <v>100</v>
      </c>
      <c r="M98" s="424">
        <v>100</v>
      </c>
      <c r="AE98" s="382">
        <v>22</v>
      </c>
      <c r="AF98" s="375">
        <v>10181202978</v>
      </c>
      <c r="AG98" s="375" t="s">
        <v>177</v>
      </c>
      <c r="AH98" s="376" t="s">
        <v>90</v>
      </c>
      <c r="AI98" s="383">
        <v>6.7230000000000008</v>
      </c>
    </row>
    <row r="99" spans="1:35">
      <c r="A99">
        <v>89</v>
      </c>
      <c r="B99" s="428"/>
      <c r="C99" s="428"/>
      <c r="E99" s="89"/>
      <c r="F99" s="430">
        <v>100</v>
      </c>
      <c r="H99" s="431">
        <v>100</v>
      </c>
      <c r="I99">
        <v>100</v>
      </c>
      <c r="K99" s="432">
        <v>100</v>
      </c>
      <c r="L99" s="429">
        <v>100</v>
      </c>
      <c r="M99" s="424">
        <v>100</v>
      </c>
      <c r="AE99" s="382">
        <v>23</v>
      </c>
      <c r="AF99" s="375">
        <v>10181101839</v>
      </c>
      <c r="AG99" s="375" t="s">
        <v>173</v>
      </c>
      <c r="AH99" s="376" t="s">
        <v>90</v>
      </c>
      <c r="AI99" s="383">
        <v>6.899</v>
      </c>
    </row>
    <row r="100" spans="1:35">
      <c r="A100">
        <v>90</v>
      </c>
      <c r="B100" s="428"/>
      <c r="C100" s="428"/>
      <c r="E100" s="89"/>
      <c r="F100" s="430">
        <v>100</v>
      </c>
      <c r="H100" s="431">
        <v>100</v>
      </c>
      <c r="I100">
        <v>100</v>
      </c>
      <c r="K100" s="432">
        <v>100</v>
      </c>
      <c r="L100" s="429">
        <v>100</v>
      </c>
      <c r="M100" s="424">
        <v>100</v>
      </c>
      <c r="AE100" s="382">
        <v>24</v>
      </c>
      <c r="AF100" s="375" t="s">
        <v>181</v>
      </c>
      <c r="AG100" s="375" t="s">
        <v>182</v>
      </c>
      <c r="AH100" s="376" t="s">
        <v>90</v>
      </c>
      <c r="AI100" s="383">
        <v>7.133</v>
      </c>
    </row>
    <row r="101" spans="1:35">
      <c r="A101">
        <v>91</v>
      </c>
      <c r="B101" s="428"/>
      <c r="C101" s="428"/>
      <c r="E101" s="89"/>
      <c r="F101" s="430">
        <v>100</v>
      </c>
      <c r="H101" s="431">
        <v>100</v>
      </c>
      <c r="I101">
        <v>100</v>
      </c>
      <c r="K101" s="432">
        <v>100</v>
      </c>
      <c r="L101" s="429">
        <v>100</v>
      </c>
      <c r="M101" s="424">
        <v>100</v>
      </c>
      <c r="AE101" s="382">
        <v>25</v>
      </c>
      <c r="AF101" s="375">
        <v>11511202629</v>
      </c>
      <c r="AG101" s="375" t="s">
        <v>179</v>
      </c>
      <c r="AH101" s="376" t="s">
        <v>83</v>
      </c>
      <c r="AI101" s="383">
        <v>7.5410000000000004</v>
      </c>
    </row>
    <row r="102" spans="1:35">
      <c r="A102">
        <v>92</v>
      </c>
      <c r="B102" s="428"/>
      <c r="C102" s="428"/>
      <c r="E102" s="89"/>
      <c r="F102" s="430">
        <v>100</v>
      </c>
      <c r="H102" s="431">
        <v>100</v>
      </c>
      <c r="I102">
        <v>100</v>
      </c>
      <c r="K102" s="432">
        <v>100</v>
      </c>
      <c r="L102" s="429">
        <v>100</v>
      </c>
      <c r="M102" s="424">
        <v>100</v>
      </c>
      <c r="AE102" s="382">
        <v>26</v>
      </c>
      <c r="AF102" s="375" t="s">
        <v>253</v>
      </c>
      <c r="AG102" s="375" t="s">
        <v>254</v>
      </c>
      <c r="AH102" s="376" t="s">
        <v>90</v>
      </c>
      <c r="AI102" s="383">
        <v>7.5449999999999999</v>
      </c>
    </row>
    <row r="103" spans="1:35">
      <c r="A103">
        <v>93</v>
      </c>
      <c r="B103" s="428"/>
      <c r="C103" s="428"/>
      <c r="E103" s="89"/>
      <c r="F103" s="430">
        <v>100</v>
      </c>
      <c r="H103" s="431">
        <v>100</v>
      </c>
      <c r="I103">
        <v>100</v>
      </c>
      <c r="K103" s="432">
        <v>100</v>
      </c>
      <c r="L103" s="429">
        <v>100</v>
      </c>
      <c r="M103" s="424">
        <v>100</v>
      </c>
      <c r="AE103" s="382">
        <v>27</v>
      </c>
      <c r="AF103" s="375">
        <v>10181202991</v>
      </c>
      <c r="AG103" s="375" t="s">
        <v>178</v>
      </c>
      <c r="AH103" s="376" t="s">
        <v>90</v>
      </c>
      <c r="AI103" s="383">
        <v>7.6180000000000003</v>
      </c>
    </row>
    <row r="104" spans="1:35">
      <c r="A104">
        <v>94</v>
      </c>
      <c r="B104" s="428"/>
      <c r="C104" s="428"/>
      <c r="E104" s="89"/>
      <c r="F104" s="430">
        <v>100</v>
      </c>
      <c r="H104" s="431">
        <v>100</v>
      </c>
      <c r="I104">
        <v>100</v>
      </c>
      <c r="K104" s="432">
        <v>100</v>
      </c>
      <c r="L104" s="429">
        <v>100</v>
      </c>
      <c r="M104" s="424">
        <v>100</v>
      </c>
      <c r="AE104" s="382">
        <v>27</v>
      </c>
      <c r="AF104" s="375" t="s">
        <v>25</v>
      </c>
      <c r="AG104" s="375" t="s">
        <v>25</v>
      </c>
      <c r="AH104" s="376" t="s">
        <v>25</v>
      </c>
      <c r="AI104" s="383" t="s">
        <v>25</v>
      </c>
    </row>
    <row r="105" spans="1:35">
      <c r="A105">
        <v>95</v>
      </c>
      <c r="B105" s="428"/>
      <c r="C105" s="428"/>
      <c r="E105" s="89"/>
      <c r="F105" s="430">
        <v>100</v>
      </c>
      <c r="H105" s="431">
        <v>100</v>
      </c>
      <c r="I105">
        <v>100</v>
      </c>
      <c r="K105" s="432">
        <v>100</v>
      </c>
      <c r="L105" s="429">
        <v>100</v>
      </c>
      <c r="M105" s="424">
        <v>100</v>
      </c>
      <c r="AE105" s="382">
        <v>27</v>
      </c>
      <c r="AF105" s="375" t="s">
        <v>25</v>
      </c>
      <c r="AG105" s="375" t="s">
        <v>25</v>
      </c>
      <c r="AH105" s="376" t="s">
        <v>25</v>
      </c>
      <c r="AI105" s="383" t="s">
        <v>25</v>
      </c>
    </row>
    <row r="106" spans="1:35">
      <c r="A106">
        <v>96</v>
      </c>
      <c r="B106" s="428"/>
      <c r="C106" s="428"/>
      <c r="E106" s="89"/>
      <c r="F106" s="430">
        <v>100</v>
      </c>
      <c r="H106" s="431">
        <v>100</v>
      </c>
      <c r="I106">
        <v>100</v>
      </c>
      <c r="K106" s="432">
        <v>100</v>
      </c>
      <c r="L106" s="429">
        <v>100</v>
      </c>
      <c r="M106" s="424">
        <v>100</v>
      </c>
      <c r="AE106" s="382">
        <v>27</v>
      </c>
      <c r="AF106" s="375" t="s">
        <v>25</v>
      </c>
      <c r="AG106" s="375" t="s">
        <v>25</v>
      </c>
      <c r="AH106" s="376" t="s">
        <v>25</v>
      </c>
      <c r="AI106" s="383" t="s">
        <v>25</v>
      </c>
    </row>
    <row r="107" spans="1:35">
      <c r="A107">
        <v>97</v>
      </c>
      <c r="B107" s="428"/>
      <c r="C107" s="428"/>
      <c r="E107" s="89"/>
      <c r="F107" s="430">
        <v>100</v>
      </c>
      <c r="H107" s="431">
        <v>100</v>
      </c>
      <c r="I107">
        <v>100</v>
      </c>
      <c r="K107" s="432">
        <v>100</v>
      </c>
      <c r="L107" s="429">
        <v>100</v>
      </c>
      <c r="M107" s="424">
        <v>100</v>
      </c>
      <c r="AE107" s="382">
        <v>27</v>
      </c>
      <c r="AF107" s="375" t="s">
        <v>25</v>
      </c>
      <c r="AG107" s="375" t="s">
        <v>25</v>
      </c>
      <c r="AH107" s="376" t="s">
        <v>25</v>
      </c>
      <c r="AI107" s="383" t="s">
        <v>25</v>
      </c>
    </row>
    <row r="108" spans="1:35">
      <c r="A108">
        <v>98</v>
      </c>
      <c r="B108" s="428"/>
      <c r="C108" s="428"/>
      <c r="E108" s="89"/>
      <c r="F108" s="430">
        <v>100</v>
      </c>
      <c r="H108" s="431">
        <v>100</v>
      </c>
      <c r="I108">
        <v>100</v>
      </c>
      <c r="K108" s="432">
        <v>100</v>
      </c>
      <c r="L108" s="429">
        <v>100</v>
      </c>
      <c r="M108" s="424">
        <v>100</v>
      </c>
      <c r="AE108" s="382">
        <v>27</v>
      </c>
      <c r="AF108" s="375" t="s">
        <v>25</v>
      </c>
      <c r="AG108" s="375" t="s">
        <v>25</v>
      </c>
      <c r="AH108" s="376" t="s">
        <v>25</v>
      </c>
      <c r="AI108" s="383" t="s">
        <v>25</v>
      </c>
    </row>
    <row r="109" spans="1:35">
      <c r="A109">
        <v>99</v>
      </c>
      <c r="B109" s="428"/>
      <c r="C109" s="428"/>
      <c r="E109" s="89"/>
      <c r="F109" s="430">
        <v>100</v>
      </c>
      <c r="H109" s="431">
        <v>100</v>
      </c>
      <c r="I109">
        <v>100</v>
      </c>
      <c r="K109" s="432">
        <v>100</v>
      </c>
      <c r="L109" s="429">
        <v>100</v>
      </c>
      <c r="M109" s="424">
        <v>100</v>
      </c>
      <c r="AE109" s="382">
        <v>27</v>
      </c>
      <c r="AF109" s="375" t="s">
        <v>25</v>
      </c>
      <c r="AG109" s="375" t="s">
        <v>25</v>
      </c>
      <c r="AH109" s="376" t="s">
        <v>25</v>
      </c>
      <c r="AI109" s="383" t="s">
        <v>25</v>
      </c>
    </row>
    <row r="110" spans="1:35">
      <c r="A110">
        <v>100</v>
      </c>
      <c r="B110" s="335"/>
      <c r="C110" s="335"/>
      <c r="D110" s="91"/>
      <c r="E110" s="92"/>
      <c r="F110" s="394">
        <v>100</v>
      </c>
      <c r="G110" s="91"/>
      <c r="H110" s="433">
        <v>100</v>
      </c>
      <c r="I110" s="363">
        <v>100</v>
      </c>
      <c r="J110" s="91"/>
      <c r="K110" s="363">
        <v>100</v>
      </c>
      <c r="L110" s="335">
        <v>100</v>
      </c>
      <c r="M110" s="434">
        <v>100</v>
      </c>
      <c r="AE110" s="382">
        <v>27</v>
      </c>
      <c r="AF110" s="375" t="s">
        <v>25</v>
      </c>
      <c r="AG110" s="375" t="s">
        <v>25</v>
      </c>
      <c r="AH110" s="376" t="s">
        <v>25</v>
      </c>
      <c r="AI110" s="383" t="s">
        <v>25</v>
      </c>
    </row>
    <row r="111" spans="1:35">
      <c r="AE111" s="384">
        <v>27</v>
      </c>
      <c r="AF111" s="385" t="s">
        <v>25</v>
      </c>
      <c r="AG111" s="385" t="s">
        <v>25</v>
      </c>
      <c r="AH111" s="386" t="s">
        <v>25</v>
      </c>
      <c r="AI111" s="387" t="s">
        <v>25</v>
      </c>
    </row>
  </sheetData>
  <mergeCells count="1">
    <mergeCell ref="C6:E6"/>
  </mergeCells>
  <conditionalFormatting sqref="AE76:AE111">
    <cfRule type="expression" dxfId="839" priority="834" stopIfTrue="1">
      <formula>$AG76=""</formula>
    </cfRule>
  </conditionalFormatting>
  <conditionalFormatting sqref="T8:V8 T36:V37 T40:V41">
    <cfRule type="expression" dxfId="838" priority="827" stopIfTrue="1">
      <formula>$AL8=7</formula>
    </cfRule>
    <cfRule type="expression" dxfId="837" priority="828" stopIfTrue="1">
      <formula>$AL8=6</formula>
    </cfRule>
    <cfRule type="expression" dxfId="836" priority="829" stopIfTrue="1">
      <formula>$AL8=3</formula>
    </cfRule>
    <cfRule type="expression" dxfId="835" priority="830" stopIfTrue="1">
      <formula>$AL8=4</formula>
    </cfRule>
    <cfRule type="expression" dxfId="834" priority="831" stopIfTrue="1">
      <formula>$AL8=2</formula>
    </cfRule>
    <cfRule type="expression" dxfId="833" priority="832" stopIfTrue="1">
      <formula>$AL8=5</formula>
    </cfRule>
    <cfRule type="expression" dxfId="832" priority="833" stopIfTrue="1">
      <formula>$AL8=1</formula>
    </cfRule>
  </conditionalFormatting>
  <conditionalFormatting sqref="V8 V36 V40">
    <cfRule type="cellIs" dxfId="831" priority="826" operator="lessThan">
      <formula>$V9</formula>
    </cfRule>
  </conditionalFormatting>
  <conditionalFormatting sqref="W8:Y8 W36:W37 W40:W41">
    <cfRule type="expression" dxfId="830" priority="819" stopIfTrue="1">
      <formula>$AM8=7</formula>
    </cfRule>
    <cfRule type="expression" dxfId="829" priority="820" stopIfTrue="1">
      <formula>$AM8=6</formula>
    </cfRule>
    <cfRule type="expression" dxfId="828" priority="821" stopIfTrue="1">
      <formula>$AM8=3</formula>
    </cfRule>
    <cfRule type="expression" dxfId="827" priority="822" stopIfTrue="1">
      <formula>$AM8=4</formula>
    </cfRule>
    <cfRule type="expression" dxfId="826" priority="823" stopIfTrue="1">
      <formula>$AM8=2</formula>
    </cfRule>
    <cfRule type="expression" dxfId="825" priority="824" stopIfTrue="1">
      <formula>$AM8=5</formula>
    </cfRule>
    <cfRule type="expression" dxfId="824" priority="825" stopIfTrue="1">
      <formula>$AM8=1</formula>
    </cfRule>
  </conditionalFormatting>
  <conditionalFormatting sqref="Y8">
    <cfRule type="cellIs" dxfId="823" priority="818" operator="lessThan">
      <formula>$Y9</formula>
    </cfRule>
  </conditionalFormatting>
  <conditionalFormatting sqref="T9:V9">
    <cfRule type="expression" dxfId="822" priority="811" stopIfTrue="1">
      <formula>$AL9=7</formula>
    </cfRule>
    <cfRule type="expression" dxfId="821" priority="812" stopIfTrue="1">
      <formula>$AL9=6</formula>
    </cfRule>
    <cfRule type="expression" dxfId="820" priority="813" stopIfTrue="1">
      <formula>$AL9=3</formula>
    </cfRule>
    <cfRule type="expression" dxfId="819" priority="814" stopIfTrue="1">
      <formula>$AL9=4</formula>
    </cfRule>
    <cfRule type="expression" dxfId="818" priority="815" stopIfTrue="1">
      <formula>$AL9=2</formula>
    </cfRule>
    <cfRule type="expression" dxfId="817" priority="816" stopIfTrue="1">
      <formula>$AL9=5</formula>
    </cfRule>
    <cfRule type="expression" dxfId="816" priority="817" stopIfTrue="1">
      <formula>$AL9=1</formula>
    </cfRule>
  </conditionalFormatting>
  <conditionalFormatting sqref="V9 V37 V41">
    <cfRule type="cellIs" dxfId="815" priority="810" operator="lessThan">
      <formula>$V8</formula>
    </cfRule>
  </conditionalFormatting>
  <conditionalFormatting sqref="W9:Y9">
    <cfRule type="expression" dxfId="814" priority="803" stopIfTrue="1">
      <formula>$AM9=7</formula>
    </cfRule>
    <cfRule type="expression" dxfId="813" priority="804" stopIfTrue="1">
      <formula>$AM9=6</formula>
    </cfRule>
    <cfRule type="expression" dxfId="812" priority="805" stopIfTrue="1">
      <formula>$AM9=3</formula>
    </cfRule>
    <cfRule type="expression" dxfId="811" priority="806" stopIfTrue="1">
      <formula>$AM9=4</formula>
    </cfRule>
    <cfRule type="expression" dxfId="810" priority="807" stopIfTrue="1">
      <formula>$AM9=2</formula>
    </cfRule>
    <cfRule type="expression" dxfId="809" priority="808" stopIfTrue="1">
      <formula>$AM9=5</formula>
    </cfRule>
    <cfRule type="expression" dxfId="808" priority="809" stopIfTrue="1">
      <formula>$AM9=1</formula>
    </cfRule>
  </conditionalFormatting>
  <conditionalFormatting sqref="Y9">
    <cfRule type="cellIs" dxfId="807" priority="802" operator="lessThan">
      <formula>$Y8</formula>
    </cfRule>
  </conditionalFormatting>
  <conditionalFormatting sqref="Z8:AB8">
    <cfRule type="expression" dxfId="806" priority="794" stopIfTrue="1">
      <formula>AND(OR($AC8=2,$AC9=2),$AC8+$AC9=2)</formula>
    </cfRule>
    <cfRule type="expression" dxfId="805" priority="795" stopIfTrue="1">
      <formula>$AN8=7</formula>
    </cfRule>
    <cfRule type="expression" dxfId="804" priority="796" stopIfTrue="1">
      <formula>$AN8=6</formula>
    </cfRule>
    <cfRule type="expression" dxfId="803" priority="797" stopIfTrue="1">
      <formula>$AN8=3</formula>
    </cfRule>
    <cfRule type="expression" dxfId="802" priority="798" stopIfTrue="1">
      <formula>$AN8=4</formula>
    </cfRule>
    <cfRule type="expression" dxfId="801" priority="799" stopIfTrue="1">
      <formula>$AN8=2</formula>
    </cfRule>
    <cfRule type="expression" dxfId="800" priority="800" stopIfTrue="1">
      <formula>$AN8=5</formula>
    </cfRule>
    <cfRule type="expression" dxfId="799" priority="801" stopIfTrue="1">
      <formula>$AN8=1</formula>
    </cfRule>
  </conditionalFormatting>
  <conditionalFormatting sqref="AB8">
    <cfRule type="cellIs" dxfId="798" priority="793" operator="lessThan">
      <formula>$AB9</formula>
    </cfRule>
  </conditionalFormatting>
  <conditionalFormatting sqref="Z9:AB9">
    <cfRule type="expression" dxfId="797" priority="785" stopIfTrue="1">
      <formula>AND(OR($AC8=2,$AC9=2),$AC8+$AC9=2)</formula>
    </cfRule>
    <cfRule type="expression" dxfId="796" priority="786" stopIfTrue="1">
      <formula>$AN9=7</formula>
    </cfRule>
    <cfRule type="expression" dxfId="795" priority="787" stopIfTrue="1">
      <formula>$AN9=6</formula>
    </cfRule>
    <cfRule type="expression" dxfId="794" priority="788" stopIfTrue="1">
      <formula>$AN9=3</formula>
    </cfRule>
    <cfRule type="expression" dxfId="793" priority="789" stopIfTrue="1">
      <formula>$AN9=4</formula>
    </cfRule>
    <cfRule type="expression" dxfId="792" priority="790" stopIfTrue="1">
      <formula>$AN9=2</formula>
    </cfRule>
    <cfRule type="expression" dxfId="791" priority="791" stopIfTrue="1">
      <formula>$AN9=5</formula>
    </cfRule>
    <cfRule type="expression" dxfId="790" priority="792" stopIfTrue="1">
      <formula>$AN9=1</formula>
    </cfRule>
  </conditionalFormatting>
  <conditionalFormatting sqref="AB9">
    <cfRule type="cellIs" dxfId="789" priority="784" operator="lessThan">
      <formula>$AB8</formula>
    </cfRule>
  </conditionalFormatting>
  <conditionalFormatting sqref="T12:V12">
    <cfRule type="expression" dxfId="788" priority="777" stopIfTrue="1">
      <formula>$AL12=7</formula>
    </cfRule>
    <cfRule type="expression" dxfId="787" priority="778" stopIfTrue="1">
      <formula>$AL12=6</formula>
    </cfRule>
    <cfRule type="expression" dxfId="786" priority="779" stopIfTrue="1">
      <formula>$AL12=3</formula>
    </cfRule>
    <cfRule type="expression" dxfId="785" priority="780" stopIfTrue="1">
      <formula>$AL12=4</formula>
    </cfRule>
    <cfRule type="expression" dxfId="784" priority="781" stopIfTrue="1">
      <formula>$AL12=2</formula>
    </cfRule>
    <cfRule type="expression" dxfId="783" priority="782" stopIfTrue="1">
      <formula>$AL12=5</formula>
    </cfRule>
    <cfRule type="expression" dxfId="782" priority="783" stopIfTrue="1">
      <formula>$AL12=1</formula>
    </cfRule>
  </conditionalFormatting>
  <conditionalFormatting sqref="V12">
    <cfRule type="cellIs" dxfId="781" priority="776" operator="lessThan">
      <formula>$V13</formula>
    </cfRule>
  </conditionalFormatting>
  <conditionalFormatting sqref="W12:Y12">
    <cfRule type="expression" dxfId="780" priority="769" stopIfTrue="1">
      <formula>$AM12=7</formula>
    </cfRule>
    <cfRule type="expression" dxfId="779" priority="770" stopIfTrue="1">
      <formula>$AM12=6</formula>
    </cfRule>
    <cfRule type="expression" dxfId="778" priority="771" stopIfTrue="1">
      <formula>$AM12=3</formula>
    </cfRule>
    <cfRule type="expression" dxfId="777" priority="772" stopIfTrue="1">
      <formula>$AM12=4</formula>
    </cfRule>
    <cfRule type="expression" dxfId="776" priority="773" stopIfTrue="1">
      <formula>$AM12=2</formula>
    </cfRule>
    <cfRule type="expression" dxfId="775" priority="774" stopIfTrue="1">
      <formula>$AM12=5</formula>
    </cfRule>
    <cfRule type="expression" dxfId="774" priority="775" stopIfTrue="1">
      <formula>$AM12=1</formula>
    </cfRule>
  </conditionalFormatting>
  <conditionalFormatting sqref="Y12">
    <cfRule type="cellIs" dxfId="773" priority="768" operator="lessThan">
      <formula>$Y13</formula>
    </cfRule>
  </conditionalFormatting>
  <conditionalFormatting sqref="T13:V13">
    <cfRule type="expression" dxfId="772" priority="761" stopIfTrue="1">
      <formula>$AL13=7</formula>
    </cfRule>
    <cfRule type="expression" dxfId="771" priority="762" stopIfTrue="1">
      <formula>$AL13=6</formula>
    </cfRule>
    <cfRule type="expression" dxfId="770" priority="763" stopIfTrue="1">
      <formula>$AL13=3</formula>
    </cfRule>
    <cfRule type="expression" dxfId="769" priority="764" stopIfTrue="1">
      <formula>$AL13=4</formula>
    </cfRule>
    <cfRule type="expression" dxfId="768" priority="765" stopIfTrue="1">
      <formula>$AL13=2</formula>
    </cfRule>
    <cfRule type="expression" dxfId="767" priority="766" stopIfTrue="1">
      <formula>$AL13=5</formula>
    </cfRule>
    <cfRule type="expression" dxfId="766" priority="767" stopIfTrue="1">
      <formula>$AL13=1</formula>
    </cfRule>
  </conditionalFormatting>
  <conditionalFormatting sqref="V13">
    <cfRule type="cellIs" dxfId="765" priority="760" operator="lessThan">
      <formula>$V12</formula>
    </cfRule>
  </conditionalFormatting>
  <conditionalFormatting sqref="W13:Y13">
    <cfRule type="expression" dxfId="764" priority="753" stopIfTrue="1">
      <formula>$AM13=7</formula>
    </cfRule>
    <cfRule type="expression" dxfId="763" priority="754" stopIfTrue="1">
      <formula>$AM13=6</formula>
    </cfRule>
    <cfRule type="expression" dxfId="762" priority="755" stopIfTrue="1">
      <formula>$AM13=3</formula>
    </cfRule>
    <cfRule type="expression" dxfId="761" priority="756" stopIfTrue="1">
      <formula>$AM13=4</formula>
    </cfRule>
    <cfRule type="expression" dxfId="760" priority="757" stopIfTrue="1">
      <formula>$AM13=2</formula>
    </cfRule>
    <cfRule type="expression" dxfId="759" priority="758" stopIfTrue="1">
      <formula>$AM13=5</formula>
    </cfRule>
    <cfRule type="expression" dxfId="758" priority="759" stopIfTrue="1">
      <formula>$AM13=1</formula>
    </cfRule>
  </conditionalFormatting>
  <conditionalFormatting sqref="Y13">
    <cfRule type="cellIs" dxfId="757" priority="752" operator="lessThan">
      <formula>$Y12</formula>
    </cfRule>
  </conditionalFormatting>
  <conditionalFormatting sqref="Z12:AB12">
    <cfRule type="expression" dxfId="756" priority="744" stopIfTrue="1">
      <formula>AND(OR($AC12=2,$AC13=2),$AC12+$AC13=2)</formula>
    </cfRule>
    <cfRule type="expression" dxfId="755" priority="745" stopIfTrue="1">
      <formula>$AN12=7</formula>
    </cfRule>
    <cfRule type="expression" dxfId="754" priority="746" stopIfTrue="1">
      <formula>$AN12=6</formula>
    </cfRule>
    <cfRule type="expression" dxfId="753" priority="747" stopIfTrue="1">
      <formula>$AN12=3</formula>
    </cfRule>
    <cfRule type="expression" dxfId="752" priority="748" stopIfTrue="1">
      <formula>$AN12=4</formula>
    </cfRule>
    <cfRule type="expression" dxfId="751" priority="749" stopIfTrue="1">
      <formula>$AN12=2</formula>
    </cfRule>
    <cfRule type="expression" dxfId="750" priority="750" stopIfTrue="1">
      <formula>$AN12=5</formula>
    </cfRule>
    <cfRule type="expression" dxfId="749" priority="751" stopIfTrue="1">
      <formula>$AN12=1</formula>
    </cfRule>
  </conditionalFormatting>
  <conditionalFormatting sqref="AB12">
    <cfRule type="cellIs" dxfId="748" priority="743" operator="lessThan">
      <formula>$AB13</formula>
    </cfRule>
  </conditionalFormatting>
  <conditionalFormatting sqref="Z13:AB13">
    <cfRule type="expression" dxfId="747" priority="735" stopIfTrue="1">
      <formula>AND(OR($AC12=2,$AC13=2),$AC12+$AC13=2)</formula>
    </cfRule>
    <cfRule type="expression" dxfId="746" priority="736" stopIfTrue="1">
      <formula>$AN13=7</formula>
    </cfRule>
    <cfRule type="expression" dxfId="745" priority="737" stopIfTrue="1">
      <formula>$AN13=6</formula>
    </cfRule>
    <cfRule type="expression" dxfId="744" priority="738" stopIfTrue="1">
      <formula>$AN13=3</formula>
    </cfRule>
    <cfRule type="expression" dxfId="743" priority="739" stopIfTrue="1">
      <formula>$AN13=4</formula>
    </cfRule>
    <cfRule type="expression" dxfId="742" priority="740" stopIfTrue="1">
      <formula>$AN13=2</formula>
    </cfRule>
    <cfRule type="expression" dxfId="741" priority="741" stopIfTrue="1">
      <formula>$AN13=5</formula>
    </cfRule>
    <cfRule type="expression" dxfId="740" priority="742" stopIfTrue="1">
      <formula>$AN13=1</formula>
    </cfRule>
  </conditionalFormatting>
  <conditionalFormatting sqref="AB13">
    <cfRule type="cellIs" dxfId="739" priority="734" operator="lessThan">
      <formula>$AB12</formula>
    </cfRule>
  </conditionalFormatting>
  <conditionalFormatting sqref="T16:V16">
    <cfRule type="expression" dxfId="738" priority="727" stopIfTrue="1">
      <formula>$AL16=7</formula>
    </cfRule>
    <cfRule type="expression" dxfId="737" priority="728" stopIfTrue="1">
      <formula>$AL16=6</formula>
    </cfRule>
    <cfRule type="expression" dxfId="736" priority="729" stopIfTrue="1">
      <formula>$AL16=3</formula>
    </cfRule>
    <cfRule type="expression" dxfId="735" priority="730" stopIfTrue="1">
      <formula>$AL16=4</formula>
    </cfRule>
    <cfRule type="expression" dxfId="734" priority="731" stopIfTrue="1">
      <formula>$AL16=2</formula>
    </cfRule>
    <cfRule type="expression" dxfId="733" priority="732" stopIfTrue="1">
      <formula>$AL16=5</formula>
    </cfRule>
    <cfRule type="expression" dxfId="732" priority="733" stopIfTrue="1">
      <formula>$AL16=1</formula>
    </cfRule>
  </conditionalFormatting>
  <conditionalFormatting sqref="V16">
    <cfRule type="cellIs" dxfId="731" priority="726" operator="lessThan">
      <formula>$V17</formula>
    </cfRule>
  </conditionalFormatting>
  <conditionalFormatting sqref="W16:Y16">
    <cfRule type="expression" dxfId="730" priority="719" stopIfTrue="1">
      <formula>$AM16=7</formula>
    </cfRule>
    <cfRule type="expression" dxfId="729" priority="720" stopIfTrue="1">
      <formula>$AM16=6</formula>
    </cfRule>
    <cfRule type="expression" dxfId="728" priority="721" stopIfTrue="1">
      <formula>$AM16=3</formula>
    </cfRule>
    <cfRule type="expression" dxfId="727" priority="722" stopIfTrue="1">
      <formula>$AM16=4</formula>
    </cfRule>
    <cfRule type="expression" dxfId="726" priority="723" stopIfTrue="1">
      <formula>$AM16=2</formula>
    </cfRule>
    <cfRule type="expression" dxfId="725" priority="724" stopIfTrue="1">
      <formula>$AM16=5</formula>
    </cfRule>
    <cfRule type="expression" dxfId="724" priority="725" stopIfTrue="1">
      <formula>$AM16=1</formula>
    </cfRule>
  </conditionalFormatting>
  <conditionalFormatting sqref="Y16">
    <cfRule type="cellIs" dxfId="723" priority="718" operator="lessThan">
      <formula>$Y17</formula>
    </cfRule>
  </conditionalFormatting>
  <conditionalFormatting sqref="T17:V17">
    <cfRule type="expression" dxfId="722" priority="711" stopIfTrue="1">
      <formula>$AL17=7</formula>
    </cfRule>
    <cfRule type="expression" dxfId="721" priority="712" stopIfTrue="1">
      <formula>$AL17=6</formula>
    </cfRule>
    <cfRule type="expression" dxfId="720" priority="713" stopIfTrue="1">
      <formula>$AL17=3</formula>
    </cfRule>
    <cfRule type="expression" dxfId="719" priority="714" stopIfTrue="1">
      <formula>$AL17=4</formula>
    </cfRule>
    <cfRule type="expression" dxfId="718" priority="715" stopIfTrue="1">
      <formula>$AL17=2</formula>
    </cfRule>
    <cfRule type="expression" dxfId="717" priority="716" stopIfTrue="1">
      <formula>$AL17=5</formula>
    </cfRule>
    <cfRule type="expression" dxfId="716" priority="717" stopIfTrue="1">
      <formula>$AL17=1</formula>
    </cfRule>
  </conditionalFormatting>
  <conditionalFormatting sqref="V17">
    <cfRule type="cellIs" dxfId="715" priority="710" operator="lessThan">
      <formula>$V16</formula>
    </cfRule>
  </conditionalFormatting>
  <conditionalFormatting sqref="W17:Y17">
    <cfRule type="expression" dxfId="714" priority="703" stopIfTrue="1">
      <formula>$AM17=7</formula>
    </cfRule>
    <cfRule type="expression" dxfId="713" priority="704" stopIfTrue="1">
      <formula>$AM17=6</formula>
    </cfRule>
    <cfRule type="expression" dxfId="712" priority="705" stopIfTrue="1">
      <formula>$AM17=3</formula>
    </cfRule>
    <cfRule type="expression" dxfId="711" priority="706" stopIfTrue="1">
      <formula>$AM17=4</formula>
    </cfRule>
    <cfRule type="expression" dxfId="710" priority="707" stopIfTrue="1">
      <formula>$AM17=2</formula>
    </cfRule>
    <cfRule type="expression" dxfId="709" priority="708" stopIfTrue="1">
      <formula>$AM17=5</formula>
    </cfRule>
    <cfRule type="expression" dxfId="708" priority="709" stopIfTrue="1">
      <formula>$AM17=1</formula>
    </cfRule>
  </conditionalFormatting>
  <conditionalFormatting sqref="Y17">
    <cfRule type="cellIs" dxfId="707" priority="702" operator="lessThan">
      <formula>$Y16</formula>
    </cfRule>
  </conditionalFormatting>
  <conditionalFormatting sqref="Z16:AB16">
    <cfRule type="expression" dxfId="706" priority="694" stopIfTrue="1">
      <formula>AND(OR($AC16=2,$AC17=2),$AC16+$AC17=2)</formula>
    </cfRule>
    <cfRule type="expression" dxfId="705" priority="695" stopIfTrue="1">
      <formula>$AN16=7</formula>
    </cfRule>
    <cfRule type="expression" dxfId="704" priority="696" stopIfTrue="1">
      <formula>$AN16=6</formula>
    </cfRule>
    <cfRule type="expression" dxfId="703" priority="697" stopIfTrue="1">
      <formula>$AN16=3</formula>
    </cfRule>
    <cfRule type="expression" dxfId="702" priority="698" stopIfTrue="1">
      <formula>$AN16=4</formula>
    </cfRule>
    <cfRule type="expression" dxfId="701" priority="699" stopIfTrue="1">
      <formula>$AN16=2</formula>
    </cfRule>
    <cfRule type="expression" dxfId="700" priority="700" stopIfTrue="1">
      <formula>$AN16=5</formula>
    </cfRule>
    <cfRule type="expression" dxfId="699" priority="701" stopIfTrue="1">
      <formula>$AN16=1</formula>
    </cfRule>
  </conditionalFormatting>
  <conditionalFormatting sqref="AB16">
    <cfRule type="cellIs" dxfId="698" priority="693" operator="lessThan">
      <formula>$AB17</formula>
    </cfRule>
  </conditionalFormatting>
  <conditionalFormatting sqref="Z17:AB17">
    <cfRule type="expression" dxfId="697" priority="685" stopIfTrue="1">
      <formula>AND(OR($AC16=2,$AC17=2),$AC16+$AC17=2)</formula>
    </cfRule>
    <cfRule type="expression" dxfId="696" priority="686" stopIfTrue="1">
      <formula>$AN17=7</formula>
    </cfRule>
    <cfRule type="expression" dxfId="695" priority="687" stopIfTrue="1">
      <formula>$AN17=6</formula>
    </cfRule>
    <cfRule type="expression" dxfId="694" priority="688" stopIfTrue="1">
      <formula>$AN17=3</formula>
    </cfRule>
    <cfRule type="expression" dxfId="693" priority="689" stopIfTrue="1">
      <formula>$AN17=4</formula>
    </cfRule>
    <cfRule type="expression" dxfId="692" priority="690" stopIfTrue="1">
      <formula>$AN17=2</formula>
    </cfRule>
    <cfRule type="expression" dxfId="691" priority="691" stopIfTrue="1">
      <formula>$AN17=5</formula>
    </cfRule>
    <cfRule type="expression" dxfId="690" priority="692" stopIfTrue="1">
      <formula>$AN17=1</formula>
    </cfRule>
  </conditionalFormatting>
  <conditionalFormatting sqref="AB17">
    <cfRule type="cellIs" dxfId="689" priority="684" operator="lessThan">
      <formula>$AB16</formula>
    </cfRule>
  </conditionalFormatting>
  <conditionalFormatting sqref="T20:V20">
    <cfRule type="expression" dxfId="688" priority="677" stopIfTrue="1">
      <formula>$AL20=7</formula>
    </cfRule>
    <cfRule type="expression" dxfId="687" priority="678" stopIfTrue="1">
      <formula>$AL20=6</formula>
    </cfRule>
    <cfRule type="expression" dxfId="686" priority="679" stopIfTrue="1">
      <formula>$AL20=3</formula>
    </cfRule>
    <cfRule type="expression" dxfId="685" priority="680" stopIfTrue="1">
      <formula>$AL20=4</formula>
    </cfRule>
    <cfRule type="expression" dxfId="684" priority="681" stopIfTrue="1">
      <formula>$AL20=2</formula>
    </cfRule>
    <cfRule type="expression" dxfId="683" priority="682" stopIfTrue="1">
      <formula>$AL20=5</formula>
    </cfRule>
    <cfRule type="expression" dxfId="682" priority="683" stopIfTrue="1">
      <formula>$AL20=1</formula>
    </cfRule>
  </conditionalFormatting>
  <conditionalFormatting sqref="V20">
    <cfRule type="cellIs" dxfId="681" priority="676" operator="lessThan">
      <formula>$V21</formula>
    </cfRule>
  </conditionalFormatting>
  <conditionalFormatting sqref="W20:Y20">
    <cfRule type="expression" dxfId="680" priority="669" stopIfTrue="1">
      <formula>$AM20=7</formula>
    </cfRule>
    <cfRule type="expression" dxfId="679" priority="670" stopIfTrue="1">
      <formula>$AM20=6</formula>
    </cfRule>
    <cfRule type="expression" dxfId="678" priority="671" stopIfTrue="1">
      <formula>$AM20=3</formula>
    </cfRule>
    <cfRule type="expression" dxfId="677" priority="672" stopIfTrue="1">
      <formula>$AM20=4</formula>
    </cfRule>
    <cfRule type="expression" dxfId="676" priority="673" stopIfTrue="1">
      <formula>$AM20=2</formula>
    </cfRule>
    <cfRule type="expression" dxfId="675" priority="674" stopIfTrue="1">
      <formula>$AM20=5</formula>
    </cfRule>
    <cfRule type="expression" dxfId="674" priority="675" stopIfTrue="1">
      <formula>$AM20=1</formula>
    </cfRule>
  </conditionalFormatting>
  <conditionalFormatting sqref="Y20">
    <cfRule type="cellIs" dxfId="673" priority="668" operator="lessThan">
      <formula>$Y21</formula>
    </cfRule>
  </conditionalFormatting>
  <conditionalFormatting sqref="T21:V21">
    <cfRule type="expression" dxfId="672" priority="661" stopIfTrue="1">
      <formula>$AL21=7</formula>
    </cfRule>
    <cfRule type="expression" dxfId="671" priority="662" stopIfTrue="1">
      <formula>$AL21=6</formula>
    </cfRule>
    <cfRule type="expression" dxfId="670" priority="663" stopIfTrue="1">
      <formula>$AL21=3</formula>
    </cfRule>
    <cfRule type="expression" dxfId="669" priority="664" stopIfTrue="1">
      <formula>$AL21=4</formula>
    </cfRule>
    <cfRule type="expression" dxfId="668" priority="665" stopIfTrue="1">
      <formula>$AL21=2</formula>
    </cfRule>
    <cfRule type="expression" dxfId="667" priority="666" stopIfTrue="1">
      <formula>$AL21=5</formula>
    </cfRule>
    <cfRule type="expression" dxfId="666" priority="667" stopIfTrue="1">
      <formula>$AL21=1</formula>
    </cfRule>
  </conditionalFormatting>
  <conditionalFormatting sqref="V21">
    <cfRule type="cellIs" dxfId="665" priority="660" operator="lessThan">
      <formula>$V20</formula>
    </cfRule>
  </conditionalFormatting>
  <conditionalFormatting sqref="W21:Y21">
    <cfRule type="expression" dxfId="664" priority="653" stopIfTrue="1">
      <formula>$AM21=7</formula>
    </cfRule>
    <cfRule type="expression" dxfId="663" priority="654" stopIfTrue="1">
      <formula>$AM21=6</formula>
    </cfRule>
    <cfRule type="expression" dxfId="662" priority="655" stopIfTrue="1">
      <formula>$AM21=3</formula>
    </cfRule>
    <cfRule type="expression" dxfId="661" priority="656" stopIfTrue="1">
      <formula>$AM21=4</formula>
    </cfRule>
    <cfRule type="expression" dxfId="660" priority="657" stopIfTrue="1">
      <formula>$AM21=2</formula>
    </cfRule>
    <cfRule type="expression" dxfId="659" priority="658" stopIfTrue="1">
      <formula>$AM21=5</formula>
    </cfRule>
    <cfRule type="expression" dxfId="658" priority="659" stopIfTrue="1">
      <formula>$AM21=1</formula>
    </cfRule>
  </conditionalFormatting>
  <conditionalFormatting sqref="Y21">
    <cfRule type="cellIs" dxfId="657" priority="652" operator="lessThan">
      <formula>$Y20</formula>
    </cfRule>
  </conditionalFormatting>
  <conditionalFormatting sqref="Z20:AB20">
    <cfRule type="expression" dxfId="656" priority="644" stopIfTrue="1">
      <formula>AND(OR($AC20=2,$AC21=2),$AC20+$AC21=2)</formula>
    </cfRule>
    <cfRule type="expression" dxfId="655" priority="645" stopIfTrue="1">
      <formula>$AN20=7</formula>
    </cfRule>
    <cfRule type="expression" dxfId="654" priority="646" stopIfTrue="1">
      <formula>$AN20=6</formula>
    </cfRule>
    <cfRule type="expression" dxfId="653" priority="647" stopIfTrue="1">
      <formula>$AN20=3</formula>
    </cfRule>
    <cfRule type="expression" dxfId="652" priority="648" stopIfTrue="1">
      <formula>$AN20=4</formula>
    </cfRule>
    <cfRule type="expression" dxfId="651" priority="649" stopIfTrue="1">
      <formula>$AN20=2</formula>
    </cfRule>
    <cfRule type="expression" dxfId="650" priority="650" stopIfTrue="1">
      <formula>$AN20=5</formula>
    </cfRule>
    <cfRule type="expression" dxfId="649" priority="651" stopIfTrue="1">
      <formula>$AN20=1</formula>
    </cfRule>
  </conditionalFormatting>
  <conditionalFormatting sqref="AB20">
    <cfRule type="cellIs" dxfId="648" priority="643" operator="lessThan">
      <formula>$AB21</formula>
    </cfRule>
  </conditionalFormatting>
  <conditionalFormatting sqref="Z21:AB21">
    <cfRule type="expression" dxfId="647" priority="635" stopIfTrue="1">
      <formula>AND(OR($AC20=2,$AC21=2),$AC20+$AC21=2)</formula>
    </cfRule>
    <cfRule type="expression" dxfId="646" priority="636" stopIfTrue="1">
      <formula>$AN21=7</formula>
    </cfRule>
    <cfRule type="expression" dxfId="645" priority="637" stopIfTrue="1">
      <formula>$AN21=6</formula>
    </cfRule>
    <cfRule type="expression" dxfId="644" priority="638" stopIfTrue="1">
      <formula>$AN21=3</formula>
    </cfRule>
    <cfRule type="expression" dxfId="643" priority="639" stopIfTrue="1">
      <formula>$AN21=4</formula>
    </cfRule>
    <cfRule type="expression" dxfId="642" priority="640" stopIfTrue="1">
      <formula>$AN21=2</formula>
    </cfRule>
    <cfRule type="expression" dxfId="641" priority="641" stopIfTrue="1">
      <formula>$AN21=5</formula>
    </cfRule>
    <cfRule type="expression" dxfId="640" priority="642" stopIfTrue="1">
      <formula>$AN21=1</formula>
    </cfRule>
  </conditionalFormatting>
  <conditionalFormatting sqref="AB21">
    <cfRule type="cellIs" dxfId="639" priority="634" operator="lessThan">
      <formula>$AB20</formula>
    </cfRule>
  </conditionalFormatting>
  <conditionalFormatting sqref="T24:V24">
    <cfRule type="expression" dxfId="638" priority="627" stopIfTrue="1">
      <formula>$AL24=7</formula>
    </cfRule>
    <cfRule type="expression" dxfId="637" priority="628" stopIfTrue="1">
      <formula>$AL24=6</formula>
    </cfRule>
    <cfRule type="expression" dxfId="636" priority="629" stopIfTrue="1">
      <formula>$AL24=3</formula>
    </cfRule>
    <cfRule type="expression" dxfId="635" priority="630" stopIfTrue="1">
      <formula>$AL24=4</formula>
    </cfRule>
    <cfRule type="expression" dxfId="634" priority="631" stopIfTrue="1">
      <formula>$AL24=2</formula>
    </cfRule>
    <cfRule type="expression" dxfId="633" priority="632" stopIfTrue="1">
      <formula>$AL24=5</formula>
    </cfRule>
    <cfRule type="expression" dxfId="632" priority="633" stopIfTrue="1">
      <formula>$AL24=1</formula>
    </cfRule>
  </conditionalFormatting>
  <conditionalFormatting sqref="V24">
    <cfRule type="cellIs" dxfId="631" priority="626" operator="lessThan">
      <formula>$V25</formula>
    </cfRule>
  </conditionalFormatting>
  <conditionalFormatting sqref="W24:Y24">
    <cfRule type="expression" dxfId="630" priority="619" stopIfTrue="1">
      <formula>$AM24=7</formula>
    </cfRule>
    <cfRule type="expression" dxfId="629" priority="620" stopIfTrue="1">
      <formula>$AM24=6</formula>
    </cfRule>
    <cfRule type="expression" dxfId="628" priority="621" stopIfTrue="1">
      <formula>$AM24=3</formula>
    </cfRule>
    <cfRule type="expression" dxfId="627" priority="622" stopIfTrue="1">
      <formula>$AM24=4</formula>
    </cfRule>
    <cfRule type="expression" dxfId="626" priority="623" stopIfTrue="1">
      <formula>$AM24=2</formula>
    </cfRule>
    <cfRule type="expression" dxfId="625" priority="624" stopIfTrue="1">
      <formula>$AM24=5</formula>
    </cfRule>
    <cfRule type="expression" dxfId="624" priority="625" stopIfTrue="1">
      <formula>$AM24=1</formula>
    </cfRule>
  </conditionalFormatting>
  <conditionalFormatting sqref="Y24">
    <cfRule type="cellIs" dxfId="623" priority="618" operator="lessThan">
      <formula>$Y25</formula>
    </cfRule>
  </conditionalFormatting>
  <conditionalFormatting sqref="T25:V25">
    <cfRule type="expression" dxfId="622" priority="611" stopIfTrue="1">
      <formula>$AL25=7</formula>
    </cfRule>
    <cfRule type="expression" dxfId="621" priority="612" stopIfTrue="1">
      <formula>$AL25=6</formula>
    </cfRule>
    <cfRule type="expression" dxfId="620" priority="613" stopIfTrue="1">
      <formula>$AL25=3</formula>
    </cfRule>
    <cfRule type="expression" dxfId="619" priority="614" stopIfTrue="1">
      <formula>$AL25=4</formula>
    </cfRule>
    <cfRule type="expression" dxfId="618" priority="615" stopIfTrue="1">
      <formula>$AL25=2</formula>
    </cfRule>
    <cfRule type="expression" dxfId="617" priority="616" stopIfTrue="1">
      <formula>$AL25=5</formula>
    </cfRule>
    <cfRule type="expression" dxfId="616" priority="617" stopIfTrue="1">
      <formula>$AL25=1</formula>
    </cfRule>
  </conditionalFormatting>
  <conditionalFormatting sqref="V25">
    <cfRule type="cellIs" dxfId="615" priority="610" operator="lessThan">
      <formula>$V24</formula>
    </cfRule>
  </conditionalFormatting>
  <conditionalFormatting sqref="W25:Y25">
    <cfRule type="expression" dxfId="614" priority="603" stopIfTrue="1">
      <formula>$AM25=7</formula>
    </cfRule>
    <cfRule type="expression" dxfId="613" priority="604" stopIfTrue="1">
      <formula>$AM25=6</formula>
    </cfRule>
    <cfRule type="expression" dxfId="612" priority="605" stopIfTrue="1">
      <formula>$AM25=3</formula>
    </cfRule>
    <cfRule type="expression" dxfId="611" priority="606" stopIfTrue="1">
      <formula>$AM25=4</formula>
    </cfRule>
    <cfRule type="expression" dxfId="610" priority="607" stopIfTrue="1">
      <formula>$AM25=2</formula>
    </cfRule>
    <cfRule type="expression" dxfId="609" priority="608" stopIfTrue="1">
      <formula>$AM25=5</formula>
    </cfRule>
    <cfRule type="expression" dxfId="608" priority="609" stopIfTrue="1">
      <formula>$AM25=1</formula>
    </cfRule>
  </conditionalFormatting>
  <conditionalFormatting sqref="Y25">
    <cfRule type="cellIs" dxfId="607" priority="602" operator="lessThan">
      <formula>$Y24</formula>
    </cfRule>
  </conditionalFormatting>
  <conditionalFormatting sqref="Z24:AB24">
    <cfRule type="expression" dxfId="606" priority="594" stopIfTrue="1">
      <formula>AND(OR($AC24=2,$AC25=2),$AC24+$AC25=2)</formula>
    </cfRule>
    <cfRule type="expression" dxfId="605" priority="595" stopIfTrue="1">
      <formula>$AN24=7</formula>
    </cfRule>
    <cfRule type="expression" dxfId="604" priority="596" stopIfTrue="1">
      <formula>$AN24=6</formula>
    </cfRule>
    <cfRule type="expression" dxfId="603" priority="597" stopIfTrue="1">
      <formula>$AN24=3</formula>
    </cfRule>
    <cfRule type="expression" dxfId="602" priority="598" stopIfTrue="1">
      <formula>$AN24=4</formula>
    </cfRule>
    <cfRule type="expression" dxfId="601" priority="599" stopIfTrue="1">
      <formula>$AN24=2</formula>
    </cfRule>
    <cfRule type="expression" dxfId="600" priority="600" stopIfTrue="1">
      <formula>$AN24=5</formula>
    </cfRule>
    <cfRule type="expression" dxfId="599" priority="601" stopIfTrue="1">
      <formula>$AN24=1</formula>
    </cfRule>
  </conditionalFormatting>
  <conditionalFormatting sqref="AB24">
    <cfRule type="cellIs" dxfId="598" priority="593" operator="lessThan">
      <formula>$AB25</formula>
    </cfRule>
  </conditionalFormatting>
  <conditionalFormatting sqref="Z25:AB25">
    <cfRule type="expression" dxfId="597" priority="585" stopIfTrue="1">
      <formula>AND(OR($AC24=2,$AC25=2),$AC24+$AC25=2)</formula>
    </cfRule>
    <cfRule type="expression" dxfId="596" priority="586" stopIfTrue="1">
      <formula>$AN25=7</formula>
    </cfRule>
    <cfRule type="expression" dxfId="595" priority="587" stopIfTrue="1">
      <formula>$AN25=6</formula>
    </cfRule>
    <cfRule type="expression" dxfId="594" priority="588" stopIfTrue="1">
      <formula>$AN25=3</formula>
    </cfRule>
    <cfRule type="expression" dxfId="593" priority="589" stopIfTrue="1">
      <formula>$AN25=4</formula>
    </cfRule>
    <cfRule type="expression" dxfId="592" priority="590" stopIfTrue="1">
      <formula>$AN25=2</formula>
    </cfRule>
    <cfRule type="expression" dxfId="591" priority="591" stopIfTrue="1">
      <formula>$AN25=5</formula>
    </cfRule>
    <cfRule type="expression" dxfId="590" priority="592" stopIfTrue="1">
      <formula>$AN25=1</formula>
    </cfRule>
  </conditionalFormatting>
  <conditionalFormatting sqref="AB25">
    <cfRule type="cellIs" dxfId="589" priority="584" operator="lessThan">
      <formula>$AB24</formula>
    </cfRule>
  </conditionalFormatting>
  <conditionalFormatting sqref="T28:V28">
    <cfRule type="expression" dxfId="588" priority="577" stopIfTrue="1">
      <formula>$AL28=7</formula>
    </cfRule>
    <cfRule type="expression" dxfId="587" priority="578" stopIfTrue="1">
      <formula>$AL28=6</formula>
    </cfRule>
    <cfRule type="expression" dxfId="586" priority="579" stopIfTrue="1">
      <formula>$AL28=3</formula>
    </cfRule>
    <cfRule type="expression" dxfId="585" priority="580" stopIfTrue="1">
      <formula>$AL28=4</formula>
    </cfRule>
    <cfRule type="expression" dxfId="584" priority="581" stopIfTrue="1">
      <formula>$AL28=2</formula>
    </cfRule>
    <cfRule type="expression" dxfId="583" priority="582" stopIfTrue="1">
      <formula>$AL28=5</formula>
    </cfRule>
    <cfRule type="expression" dxfId="582" priority="583" stopIfTrue="1">
      <formula>$AL28=1</formula>
    </cfRule>
  </conditionalFormatting>
  <conditionalFormatting sqref="V28">
    <cfRule type="cellIs" dxfId="581" priority="576" operator="lessThan">
      <formula>$V29</formula>
    </cfRule>
  </conditionalFormatting>
  <conditionalFormatting sqref="W28:Y28">
    <cfRule type="expression" dxfId="580" priority="569" stopIfTrue="1">
      <formula>$AM28=7</formula>
    </cfRule>
    <cfRule type="expression" dxfId="579" priority="570" stopIfTrue="1">
      <formula>$AM28=6</formula>
    </cfRule>
    <cfRule type="expression" dxfId="578" priority="571" stopIfTrue="1">
      <formula>$AM28=3</formula>
    </cfRule>
    <cfRule type="expression" dxfId="577" priority="572" stopIfTrue="1">
      <formula>$AM28=4</formula>
    </cfRule>
    <cfRule type="expression" dxfId="576" priority="573" stopIfTrue="1">
      <formula>$AM28=2</formula>
    </cfRule>
    <cfRule type="expression" dxfId="575" priority="574" stopIfTrue="1">
      <formula>$AM28=5</formula>
    </cfRule>
    <cfRule type="expression" dxfId="574" priority="575" stopIfTrue="1">
      <formula>$AM28=1</formula>
    </cfRule>
  </conditionalFormatting>
  <conditionalFormatting sqref="Y28">
    <cfRule type="cellIs" dxfId="573" priority="568" operator="lessThan">
      <formula>$Y29</formula>
    </cfRule>
  </conditionalFormatting>
  <conditionalFormatting sqref="T29:V29">
    <cfRule type="expression" dxfId="572" priority="561" stopIfTrue="1">
      <formula>$AL29=7</formula>
    </cfRule>
    <cfRule type="expression" dxfId="571" priority="562" stopIfTrue="1">
      <formula>$AL29=6</formula>
    </cfRule>
    <cfRule type="expression" dxfId="570" priority="563" stopIfTrue="1">
      <formula>$AL29=3</formula>
    </cfRule>
    <cfRule type="expression" dxfId="569" priority="564" stopIfTrue="1">
      <formula>$AL29=4</formula>
    </cfRule>
    <cfRule type="expression" dxfId="568" priority="565" stopIfTrue="1">
      <formula>$AL29=2</formula>
    </cfRule>
    <cfRule type="expression" dxfId="567" priority="566" stopIfTrue="1">
      <formula>$AL29=5</formula>
    </cfRule>
    <cfRule type="expression" dxfId="566" priority="567" stopIfTrue="1">
      <formula>$AL29=1</formula>
    </cfRule>
  </conditionalFormatting>
  <conditionalFormatting sqref="V29">
    <cfRule type="cellIs" dxfId="565" priority="560" operator="lessThan">
      <formula>$V28</formula>
    </cfRule>
  </conditionalFormatting>
  <conditionalFormatting sqref="W29:Y29">
    <cfRule type="expression" dxfId="564" priority="553" stopIfTrue="1">
      <formula>$AM29=7</formula>
    </cfRule>
    <cfRule type="expression" dxfId="563" priority="554" stopIfTrue="1">
      <formula>$AM29=6</formula>
    </cfRule>
    <cfRule type="expression" dxfId="562" priority="555" stopIfTrue="1">
      <formula>$AM29=3</formula>
    </cfRule>
    <cfRule type="expression" dxfId="561" priority="556" stopIfTrue="1">
      <formula>$AM29=4</formula>
    </cfRule>
    <cfRule type="expression" dxfId="560" priority="557" stopIfTrue="1">
      <formula>$AM29=2</formula>
    </cfRule>
    <cfRule type="expression" dxfId="559" priority="558" stopIfTrue="1">
      <formula>$AM29=5</formula>
    </cfRule>
    <cfRule type="expression" dxfId="558" priority="559" stopIfTrue="1">
      <formula>$AM29=1</formula>
    </cfRule>
  </conditionalFormatting>
  <conditionalFormatting sqref="Y29">
    <cfRule type="cellIs" dxfId="557" priority="552" operator="lessThan">
      <formula>$Y28</formula>
    </cfRule>
  </conditionalFormatting>
  <conditionalFormatting sqref="Z28:AB28">
    <cfRule type="expression" dxfId="556" priority="544" stopIfTrue="1">
      <formula>AND(OR($AC28=2,$AC29=2),$AC28+$AC29=2)</formula>
    </cfRule>
    <cfRule type="expression" dxfId="555" priority="545" stopIfTrue="1">
      <formula>$AN28=7</formula>
    </cfRule>
    <cfRule type="expression" dxfId="554" priority="546" stopIfTrue="1">
      <formula>$AN28=6</formula>
    </cfRule>
    <cfRule type="expression" dxfId="553" priority="547" stopIfTrue="1">
      <formula>$AN28=3</formula>
    </cfRule>
    <cfRule type="expression" dxfId="552" priority="548" stopIfTrue="1">
      <formula>$AN28=4</formula>
    </cfRule>
    <cfRule type="expression" dxfId="551" priority="549" stopIfTrue="1">
      <formula>$AN28=2</formula>
    </cfRule>
    <cfRule type="expression" dxfId="550" priority="550" stopIfTrue="1">
      <formula>$AN28=5</formula>
    </cfRule>
    <cfRule type="expression" dxfId="549" priority="551" stopIfTrue="1">
      <formula>$AN28=1</formula>
    </cfRule>
  </conditionalFormatting>
  <conditionalFormatting sqref="AB28">
    <cfRule type="cellIs" dxfId="548" priority="543" operator="lessThan">
      <formula>$AB29</formula>
    </cfRule>
  </conditionalFormatting>
  <conditionalFormatting sqref="Z29:AB29">
    <cfRule type="expression" dxfId="547" priority="535" stopIfTrue="1">
      <formula>AND(OR($AC28=2,$AC29=2),$AC28+$AC29=2)</formula>
    </cfRule>
    <cfRule type="expression" dxfId="546" priority="536" stopIfTrue="1">
      <formula>$AN29=7</formula>
    </cfRule>
    <cfRule type="expression" dxfId="545" priority="537" stopIfTrue="1">
      <formula>$AN29=6</formula>
    </cfRule>
    <cfRule type="expression" dxfId="544" priority="538" stopIfTrue="1">
      <formula>$AN29=3</formula>
    </cfRule>
    <cfRule type="expression" dxfId="543" priority="539" stopIfTrue="1">
      <formula>$AN29=4</formula>
    </cfRule>
    <cfRule type="expression" dxfId="542" priority="540" stopIfTrue="1">
      <formula>$AN29=2</formula>
    </cfRule>
    <cfRule type="expression" dxfId="541" priority="541" stopIfTrue="1">
      <formula>$AN29=5</formula>
    </cfRule>
    <cfRule type="expression" dxfId="540" priority="542" stopIfTrue="1">
      <formula>$AN29=1</formula>
    </cfRule>
  </conditionalFormatting>
  <conditionalFormatting sqref="AB29">
    <cfRule type="cellIs" dxfId="539" priority="534" operator="lessThan">
      <formula>$AB28</formula>
    </cfRule>
  </conditionalFormatting>
  <conditionalFormatting sqref="T32:V32">
    <cfRule type="expression" dxfId="538" priority="527" stopIfTrue="1">
      <formula>$AL32=7</formula>
    </cfRule>
    <cfRule type="expression" dxfId="537" priority="528" stopIfTrue="1">
      <formula>$AL32=6</formula>
    </cfRule>
    <cfRule type="expression" dxfId="536" priority="529" stopIfTrue="1">
      <formula>$AL32=3</formula>
    </cfRule>
    <cfRule type="expression" dxfId="535" priority="530" stopIfTrue="1">
      <formula>$AL32=4</formula>
    </cfRule>
    <cfRule type="expression" dxfId="534" priority="531" stopIfTrue="1">
      <formula>$AL32=2</formula>
    </cfRule>
    <cfRule type="expression" dxfId="533" priority="532" stopIfTrue="1">
      <formula>$AL32=5</formula>
    </cfRule>
    <cfRule type="expression" dxfId="532" priority="533" stopIfTrue="1">
      <formula>$AL32=1</formula>
    </cfRule>
  </conditionalFormatting>
  <conditionalFormatting sqref="V32">
    <cfRule type="cellIs" dxfId="531" priority="526" operator="lessThan">
      <formula>$V33</formula>
    </cfRule>
  </conditionalFormatting>
  <conditionalFormatting sqref="W32:Y32">
    <cfRule type="expression" dxfId="530" priority="519" stopIfTrue="1">
      <formula>$AM32=7</formula>
    </cfRule>
    <cfRule type="expression" dxfId="529" priority="520" stopIfTrue="1">
      <formula>$AM32=6</formula>
    </cfRule>
    <cfRule type="expression" dxfId="528" priority="521" stopIfTrue="1">
      <formula>$AM32=3</formula>
    </cfRule>
    <cfRule type="expression" dxfId="527" priority="522" stopIfTrue="1">
      <formula>$AM32=4</formula>
    </cfRule>
    <cfRule type="expression" dxfId="526" priority="523" stopIfTrue="1">
      <formula>$AM32=2</formula>
    </cfRule>
    <cfRule type="expression" dxfId="525" priority="524" stopIfTrue="1">
      <formula>$AM32=5</formula>
    </cfRule>
    <cfRule type="expression" dxfId="524" priority="525" stopIfTrue="1">
      <formula>$AM32=1</formula>
    </cfRule>
  </conditionalFormatting>
  <conditionalFormatting sqref="Y32">
    <cfRule type="cellIs" dxfId="523" priority="518" operator="lessThan">
      <formula>$Y33</formula>
    </cfRule>
  </conditionalFormatting>
  <conditionalFormatting sqref="T33:V33">
    <cfRule type="expression" dxfId="522" priority="511" stopIfTrue="1">
      <formula>$AL33=7</formula>
    </cfRule>
    <cfRule type="expression" dxfId="521" priority="512" stopIfTrue="1">
      <formula>$AL33=6</formula>
    </cfRule>
    <cfRule type="expression" dxfId="520" priority="513" stopIfTrue="1">
      <formula>$AL33=3</formula>
    </cfRule>
    <cfRule type="expression" dxfId="519" priority="514" stopIfTrue="1">
      <formula>$AL33=4</formula>
    </cfRule>
    <cfRule type="expression" dxfId="518" priority="515" stopIfTrue="1">
      <formula>$AL33=2</formula>
    </cfRule>
    <cfRule type="expression" dxfId="517" priority="516" stopIfTrue="1">
      <formula>$AL33=5</formula>
    </cfRule>
    <cfRule type="expression" dxfId="516" priority="517" stopIfTrue="1">
      <formula>$AL33=1</formula>
    </cfRule>
  </conditionalFormatting>
  <conditionalFormatting sqref="V33">
    <cfRule type="cellIs" dxfId="515" priority="510" operator="lessThan">
      <formula>$V32</formula>
    </cfRule>
  </conditionalFormatting>
  <conditionalFormatting sqref="W33:Y33">
    <cfRule type="expression" dxfId="514" priority="503" stopIfTrue="1">
      <formula>$AM33=7</formula>
    </cfRule>
    <cfRule type="expression" dxfId="513" priority="504" stopIfTrue="1">
      <formula>$AM33=6</formula>
    </cfRule>
    <cfRule type="expression" dxfId="512" priority="505" stopIfTrue="1">
      <formula>$AM33=3</formula>
    </cfRule>
    <cfRule type="expression" dxfId="511" priority="506" stopIfTrue="1">
      <formula>$AM33=4</formula>
    </cfRule>
    <cfRule type="expression" dxfId="510" priority="507" stopIfTrue="1">
      <formula>$AM33=2</formula>
    </cfRule>
    <cfRule type="expression" dxfId="509" priority="508" stopIfTrue="1">
      <formula>$AM33=5</formula>
    </cfRule>
    <cfRule type="expression" dxfId="508" priority="509" stopIfTrue="1">
      <formula>$AM33=1</formula>
    </cfRule>
  </conditionalFormatting>
  <conditionalFormatting sqref="Y33">
    <cfRule type="cellIs" dxfId="507" priority="502" operator="lessThan">
      <formula>$Y32</formula>
    </cfRule>
  </conditionalFormatting>
  <conditionalFormatting sqref="Z32:AB32">
    <cfRule type="expression" dxfId="506" priority="494" stopIfTrue="1">
      <formula>AND(OR($AC32=2,$AC33=2),$AC32+$AC33=2)</formula>
    </cfRule>
    <cfRule type="expression" dxfId="505" priority="495" stopIfTrue="1">
      <formula>$AN32=7</formula>
    </cfRule>
    <cfRule type="expression" dxfId="504" priority="496" stopIfTrue="1">
      <formula>$AN32=6</formula>
    </cfRule>
    <cfRule type="expression" dxfId="503" priority="497" stopIfTrue="1">
      <formula>$AN32=3</formula>
    </cfRule>
    <cfRule type="expression" dxfId="502" priority="498" stopIfTrue="1">
      <formula>$AN32=4</formula>
    </cfRule>
    <cfRule type="expression" dxfId="501" priority="499" stopIfTrue="1">
      <formula>$AN32=2</formula>
    </cfRule>
    <cfRule type="expression" dxfId="500" priority="500" stopIfTrue="1">
      <formula>$AN32=5</formula>
    </cfRule>
    <cfRule type="expression" dxfId="499" priority="501" stopIfTrue="1">
      <formula>$AN32=1</formula>
    </cfRule>
  </conditionalFormatting>
  <conditionalFormatting sqref="AB32">
    <cfRule type="cellIs" dxfId="498" priority="493" operator="lessThan">
      <formula>$AB33</formula>
    </cfRule>
  </conditionalFormatting>
  <conditionalFormatting sqref="Z33:AB33">
    <cfRule type="expression" dxfId="497" priority="485" stopIfTrue="1">
      <formula>AND(OR($AC32=2,$AC33=2),$AC32+$AC33=2)</formula>
    </cfRule>
    <cfRule type="expression" dxfId="496" priority="486" stopIfTrue="1">
      <formula>$AN33=7</formula>
    </cfRule>
    <cfRule type="expression" dxfId="495" priority="487" stopIfTrue="1">
      <formula>$AN33=6</formula>
    </cfRule>
    <cfRule type="expression" dxfId="494" priority="488" stopIfTrue="1">
      <formula>$AN33=3</formula>
    </cfRule>
    <cfRule type="expression" dxfId="493" priority="489" stopIfTrue="1">
      <formula>$AN33=4</formula>
    </cfRule>
    <cfRule type="expression" dxfId="492" priority="490" stopIfTrue="1">
      <formula>$AN33=2</formula>
    </cfRule>
    <cfRule type="expression" dxfId="491" priority="491" stopIfTrue="1">
      <formula>$AN33=5</formula>
    </cfRule>
    <cfRule type="expression" dxfId="490" priority="492" stopIfTrue="1">
      <formula>$AN33=1</formula>
    </cfRule>
  </conditionalFormatting>
  <conditionalFormatting sqref="AB33">
    <cfRule type="cellIs" dxfId="489" priority="484" operator="lessThan">
      <formula>$AB32</formula>
    </cfRule>
  </conditionalFormatting>
  <conditionalFormatting sqref="T36:V36">
    <cfRule type="expression" dxfId="488" priority="477" stopIfTrue="1">
      <formula>$AL36=7</formula>
    </cfRule>
    <cfRule type="expression" dxfId="487" priority="478" stopIfTrue="1">
      <formula>$AL36=6</formula>
    </cfRule>
    <cfRule type="expression" dxfId="486" priority="479" stopIfTrue="1">
      <formula>$AL36=3</formula>
    </cfRule>
    <cfRule type="expression" dxfId="485" priority="480" stopIfTrue="1">
      <formula>$AL36=4</formula>
    </cfRule>
    <cfRule type="expression" dxfId="484" priority="481" stopIfTrue="1">
      <formula>$AL36=2</formula>
    </cfRule>
    <cfRule type="expression" dxfId="483" priority="482" stopIfTrue="1">
      <formula>$AL36=5</formula>
    </cfRule>
    <cfRule type="expression" dxfId="482" priority="483" stopIfTrue="1">
      <formula>$AL36=1</formula>
    </cfRule>
  </conditionalFormatting>
  <conditionalFormatting sqref="V36">
    <cfRule type="cellIs" dxfId="481" priority="476" operator="lessThan">
      <formula>$V37</formula>
    </cfRule>
  </conditionalFormatting>
  <conditionalFormatting sqref="W36:Y36">
    <cfRule type="expression" dxfId="480" priority="469" stopIfTrue="1">
      <formula>$AM36=7</formula>
    </cfRule>
    <cfRule type="expression" dxfId="479" priority="470" stopIfTrue="1">
      <formula>$AM36=6</formula>
    </cfRule>
    <cfRule type="expression" dxfId="478" priority="471" stopIfTrue="1">
      <formula>$AM36=3</formula>
    </cfRule>
    <cfRule type="expression" dxfId="477" priority="472" stopIfTrue="1">
      <formula>$AM36=4</formula>
    </cfRule>
    <cfRule type="expression" dxfId="476" priority="473" stopIfTrue="1">
      <formula>$AM36=2</formula>
    </cfRule>
    <cfRule type="expression" dxfId="475" priority="474" stopIfTrue="1">
      <formula>$AM36=5</formula>
    </cfRule>
    <cfRule type="expression" dxfId="474" priority="475" stopIfTrue="1">
      <formula>$AM36=1</formula>
    </cfRule>
  </conditionalFormatting>
  <conditionalFormatting sqref="Y36">
    <cfRule type="cellIs" dxfId="473" priority="468" operator="lessThan">
      <formula>$Y37</formula>
    </cfRule>
  </conditionalFormatting>
  <conditionalFormatting sqref="T37:V37">
    <cfRule type="expression" dxfId="472" priority="461" stopIfTrue="1">
      <formula>$AL37=7</formula>
    </cfRule>
    <cfRule type="expression" dxfId="471" priority="462" stopIfTrue="1">
      <formula>$AL37=6</formula>
    </cfRule>
    <cfRule type="expression" dxfId="470" priority="463" stopIfTrue="1">
      <formula>$AL37=3</formula>
    </cfRule>
    <cfRule type="expression" dxfId="469" priority="464" stopIfTrue="1">
      <formula>$AL37=4</formula>
    </cfRule>
    <cfRule type="expression" dxfId="468" priority="465" stopIfTrue="1">
      <formula>$AL37=2</formula>
    </cfRule>
    <cfRule type="expression" dxfId="467" priority="466" stopIfTrue="1">
      <formula>$AL37=5</formula>
    </cfRule>
    <cfRule type="expression" dxfId="466" priority="467" stopIfTrue="1">
      <formula>$AL37=1</formula>
    </cfRule>
  </conditionalFormatting>
  <conditionalFormatting sqref="V37">
    <cfRule type="cellIs" dxfId="465" priority="460" operator="lessThan">
      <formula>$V36</formula>
    </cfRule>
  </conditionalFormatting>
  <conditionalFormatting sqref="W37:Y37">
    <cfRule type="expression" dxfId="464" priority="453" stopIfTrue="1">
      <formula>$AM37=7</formula>
    </cfRule>
    <cfRule type="expression" dxfId="463" priority="454" stopIfTrue="1">
      <formula>$AM37=6</formula>
    </cfRule>
    <cfRule type="expression" dxfId="462" priority="455" stopIfTrue="1">
      <formula>$AM37=3</formula>
    </cfRule>
    <cfRule type="expression" dxfId="461" priority="456" stopIfTrue="1">
      <formula>$AM37=4</formula>
    </cfRule>
    <cfRule type="expression" dxfId="460" priority="457" stopIfTrue="1">
      <formula>$AM37=2</formula>
    </cfRule>
    <cfRule type="expression" dxfId="459" priority="458" stopIfTrue="1">
      <formula>$AM37=5</formula>
    </cfRule>
    <cfRule type="expression" dxfId="458" priority="459" stopIfTrue="1">
      <formula>$AM37=1</formula>
    </cfRule>
  </conditionalFormatting>
  <conditionalFormatting sqref="Y37">
    <cfRule type="cellIs" dxfId="457" priority="452" operator="lessThan">
      <formula>$Y36</formula>
    </cfRule>
  </conditionalFormatting>
  <conditionalFormatting sqref="Z36:AB36">
    <cfRule type="expression" dxfId="456" priority="444" stopIfTrue="1">
      <formula>AND(OR($AC36=2,$AC37=2),$AC36+$AC37=2)</formula>
    </cfRule>
    <cfRule type="expression" dxfId="455" priority="445" stopIfTrue="1">
      <formula>$AN36=7</formula>
    </cfRule>
    <cfRule type="expression" dxfId="454" priority="446" stopIfTrue="1">
      <formula>$AN36=6</formula>
    </cfRule>
    <cfRule type="expression" dxfId="453" priority="447" stopIfTrue="1">
      <formula>$AN36=3</formula>
    </cfRule>
    <cfRule type="expression" dxfId="452" priority="448" stopIfTrue="1">
      <formula>$AN36=4</formula>
    </cfRule>
    <cfRule type="expression" dxfId="451" priority="449" stopIfTrue="1">
      <formula>$AN36=2</formula>
    </cfRule>
    <cfRule type="expression" dxfId="450" priority="450" stopIfTrue="1">
      <formula>$AN36=5</formula>
    </cfRule>
    <cfRule type="expression" dxfId="449" priority="451" stopIfTrue="1">
      <formula>$AN36=1</formula>
    </cfRule>
  </conditionalFormatting>
  <conditionalFormatting sqref="AB36">
    <cfRule type="cellIs" dxfId="448" priority="443" operator="lessThan">
      <formula>$AB37</formula>
    </cfRule>
  </conditionalFormatting>
  <conditionalFormatting sqref="Z37:AB37">
    <cfRule type="expression" dxfId="447" priority="435" stopIfTrue="1">
      <formula>AND(OR($AC36=2,$AC37=2),$AC36+$AC37=2)</formula>
    </cfRule>
    <cfRule type="expression" dxfId="446" priority="436" stopIfTrue="1">
      <formula>$AN37=7</formula>
    </cfRule>
    <cfRule type="expression" dxfId="445" priority="437" stopIfTrue="1">
      <formula>$AN37=6</formula>
    </cfRule>
    <cfRule type="expression" dxfId="444" priority="438" stopIfTrue="1">
      <formula>$AN37=3</formula>
    </cfRule>
    <cfRule type="expression" dxfId="443" priority="439" stopIfTrue="1">
      <formula>$AN37=4</formula>
    </cfRule>
    <cfRule type="expression" dxfId="442" priority="440" stopIfTrue="1">
      <formula>$AN37=2</formula>
    </cfRule>
    <cfRule type="expression" dxfId="441" priority="441" stopIfTrue="1">
      <formula>$AN37=5</formula>
    </cfRule>
    <cfRule type="expression" dxfId="440" priority="442" stopIfTrue="1">
      <formula>$AN37=1</formula>
    </cfRule>
  </conditionalFormatting>
  <conditionalFormatting sqref="AB37">
    <cfRule type="cellIs" dxfId="439" priority="434" operator="lessThan">
      <formula>$AB36</formula>
    </cfRule>
  </conditionalFormatting>
  <conditionalFormatting sqref="T42:V42">
    <cfRule type="expression" dxfId="438" priority="427" stopIfTrue="1">
      <formula>$AL42=7</formula>
    </cfRule>
    <cfRule type="expression" dxfId="437" priority="428" stopIfTrue="1">
      <formula>$AL42=6</formula>
    </cfRule>
    <cfRule type="expression" dxfId="436" priority="429" stopIfTrue="1">
      <formula>$AL42=3</formula>
    </cfRule>
    <cfRule type="expression" dxfId="435" priority="430" stopIfTrue="1">
      <formula>$AL42=4</formula>
    </cfRule>
    <cfRule type="expression" dxfId="434" priority="431" stopIfTrue="1">
      <formula>$AL42=2</formula>
    </cfRule>
    <cfRule type="expression" dxfId="433" priority="432" stopIfTrue="1">
      <formula>$AL42=5</formula>
    </cfRule>
    <cfRule type="expression" dxfId="432" priority="433" stopIfTrue="1">
      <formula>$AL42=1</formula>
    </cfRule>
  </conditionalFormatting>
  <conditionalFormatting sqref="V42">
    <cfRule type="cellIs" dxfId="431" priority="426" operator="lessThan">
      <formula>$V43</formula>
    </cfRule>
  </conditionalFormatting>
  <conditionalFormatting sqref="W42:Y42">
    <cfRule type="expression" dxfId="430" priority="419" stopIfTrue="1">
      <formula>$AM42=7</formula>
    </cfRule>
    <cfRule type="expression" dxfId="429" priority="420" stopIfTrue="1">
      <formula>$AM42=6</formula>
    </cfRule>
    <cfRule type="expression" dxfId="428" priority="421" stopIfTrue="1">
      <formula>$AM42=3</formula>
    </cfRule>
    <cfRule type="expression" dxfId="427" priority="422" stopIfTrue="1">
      <formula>$AM42=4</formula>
    </cfRule>
    <cfRule type="expression" dxfId="426" priority="423" stopIfTrue="1">
      <formula>$AM42=2</formula>
    </cfRule>
    <cfRule type="expression" dxfId="425" priority="424" stopIfTrue="1">
      <formula>$AM42=5</formula>
    </cfRule>
    <cfRule type="expression" dxfId="424" priority="425" stopIfTrue="1">
      <formula>$AM42=1</formula>
    </cfRule>
  </conditionalFormatting>
  <conditionalFormatting sqref="Y42">
    <cfRule type="cellIs" dxfId="423" priority="418" operator="lessThan">
      <formula>$Y43</formula>
    </cfRule>
  </conditionalFormatting>
  <conditionalFormatting sqref="T43:V43">
    <cfRule type="expression" dxfId="422" priority="411" stopIfTrue="1">
      <formula>$AL43=7</formula>
    </cfRule>
    <cfRule type="expression" dxfId="421" priority="412" stopIfTrue="1">
      <formula>$AL43=6</formula>
    </cfRule>
    <cfRule type="expression" dxfId="420" priority="413" stopIfTrue="1">
      <formula>$AL43=3</formula>
    </cfRule>
    <cfRule type="expression" dxfId="419" priority="414" stopIfTrue="1">
      <formula>$AL43=4</formula>
    </cfRule>
    <cfRule type="expression" dxfId="418" priority="415" stopIfTrue="1">
      <formula>$AL43=2</formula>
    </cfRule>
    <cfRule type="expression" dxfId="417" priority="416" stopIfTrue="1">
      <formula>$AL43=5</formula>
    </cfRule>
    <cfRule type="expression" dxfId="416" priority="417" stopIfTrue="1">
      <formula>$AL43=1</formula>
    </cfRule>
  </conditionalFormatting>
  <conditionalFormatting sqref="V43">
    <cfRule type="cellIs" dxfId="415" priority="410" operator="lessThan">
      <formula>$V42</formula>
    </cfRule>
  </conditionalFormatting>
  <conditionalFormatting sqref="W43:Y43">
    <cfRule type="expression" dxfId="414" priority="403" stopIfTrue="1">
      <formula>$AM43=7</formula>
    </cfRule>
    <cfRule type="expression" dxfId="413" priority="404" stopIfTrue="1">
      <formula>$AM43=6</formula>
    </cfRule>
    <cfRule type="expression" dxfId="412" priority="405" stopIfTrue="1">
      <formula>$AM43=3</formula>
    </cfRule>
    <cfRule type="expression" dxfId="411" priority="406" stopIfTrue="1">
      <formula>$AM43=4</formula>
    </cfRule>
    <cfRule type="expression" dxfId="410" priority="407" stopIfTrue="1">
      <formula>$AM43=2</formula>
    </cfRule>
    <cfRule type="expression" dxfId="409" priority="408" stopIfTrue="1">
      <formula>$AM43=5</formula>
    </cfRule>
    <cfRule type="expression" dxfId="408" priority="409" stopIfTrue="1">
      <formula>$AM43=1</formula>
    </cfRule>
  </conditionalFormatting>
  <conditionalFormatting sqref="Y43">
    <cfRule type="cellIs" dxfId="407" priority="402" operator="lessThan">
      <formula>$Y42</formula>
    </cfRule>
  </conditionalFormatting>
  <conditionalFormatting sqref="Z42:AB42">
    <cfRule type="expression" dxfId="406" priority="394" stopIfTrue="1">
      <formula>AND(OR($AC42=2,$AC43=2),$AC42+$AC43=2)</formula>
    </cfRule>
    <cfRule type="expression" dxfId="405" priority="395" stopIfTrue="1">
      <formula>$AN42=7</formula>
    </cfRule>
    <cfRule type="expression" dxfId="404" priority="396" stopIfTrue="1">
      <formula>$AN42=6</formula>
    </cfRule>
    <cfRule type="expression" dxfId="403" priority="397" stopIfTrue="1">
      <formula>$AN42=3</formula>
    </cfRule>
    <cfRule type="expression" dxfId="402" priority="398" stopIfTrue="1">
      <formula>$AN42=4</formula>
    </cfRule>
    <cfRule type="expression" dxfId="401" priority="399" stopIfTrue="1">
      <formula>$AN42=2</formula>
    </cfRule>
    <cfRule type="expression" dxfId="400" priority="400" stopIfTrue="1">
      <formula>$AN42=5</formula>
    </cfRule>
    <cfRule type="expression" dxfId="399" priority="401" stopIfTrue="1">
      <formula>$AN42=1</formula>
    </cfRule>
  </conditionalFormatting>
  <conditionalFormatting sqref="AB42">
    <cfRule type="cellIs" dxfId="398" priority="393" operator="lessThan">
      <formula>$AB43</formula>
    </cfRule>
  </conditionalFormatting>
  <conditionalFormatting sqref="Z43:AB43">
    <cfRule type="expression" dxfId="397" priority="385" stopIfTrue="1">
      <formula>AND(OR($AC42=2,$AC43=2),$AC42+$AC43=2)</formula>
    </cfRule>
    <cfRule type="expression" dxfId="396" priority="386" stopIfTrue="1">
      <formula>$AN43=7</formula>
    </cfRule>
    <cfRule type="expression" dxfId="395" priority="387" stopIfTrue="1">
      <formula>$AN43=6</formula>
    </cfRule>
    <cfRule type="expression" dxfId="394" priority="388" stopIfTrue="1">
      <formula>$AN43=3</formula>
    </cfRule>
    <cfRule type="expression" dxfId="393" priority="389" stopIfTrue="1">
      <formula>$AN43=4</formula>
    </cfRule>
    <cfRule type="expression" dxfId="392" priority="390" stopIfTrue="1">
      <formula>$AN43=2</formula>
    </cfRule>
    <cfRule type="expression" dxfId="391" priority="391" stopIfTrue="1">
      <formula>$AN43=5</formula>
    </cfRule>
    <cfRule type="expression" dxfId="390" priority="392" stopIfTrue="1">
      <formula>$AN43=1</formula>
    </cfRule>
  </conditionalFormatting>
  <conditionalFormatting sqref="AB43">
    <cfRule type="cellIs" dxfId="389" priority="384" operator="lessThan">
      <formula>$AB42</formula>
    </cfRule>
  </conditionalFormatting>
  <conditionalFormatting sqref="T46:V46">
    <cfRule type="expression" dxfId="388" priority="377" stopIfTrue="1">
      <formula>$AL46=7</formula>
    </cfRule>
    <cfRule type="expression" dxfId="387" priority="378" stopIfTrue="1">
      <formula>$AL46=6</formula>
    </cfRule>
    <cfRule type="expression" dxfId="386" priority="379" stopIfTrue="1">
      <formula>$AL46=3</formula>
    </cfRule>
    <cfRule type="expression" dxfId="385" priority="380" stopIfTrue="1">
      <formula>$AL46=4</formula>
    </cfRule>
    <cfRule type="expression" dxfId="384" priority="381" stopIfTrue="1">
      <formula>$AL46=2</formula>
    </cfRule>
    <cfRule type="expression" dxfId="383" priority="382" stopIfTrue="1">
      <formula>$AL46=5</formula>
    </cfRule>
    <cfRule type="expression" dxfId="382" priority="383" stopIfTrue="1">
      <formula>$AL46=1</formula>
    </cfRule>
  </conditionalFormatting>
  <conditionalFormatting sqref="V46">
    <cfRule type="cellIs" dxfId="381" priority="376" operator="lessThan">
      <formula>$V47</formula>
    </cfRule>
  </conditionalFormatting>
  <conditionalFormatting sqref="W46:Y46">
    <cfRule type="expression" dxfId="380" priority="369" stopIfTrue="1">
      <formula>$AM46=7</formula>
    </cfRule>
    <cfRule type="expression" dxfId="379" priority="370" stopIfTrue="1">
      <formula>$AM46=6</formula>
    </cfRule>
    <cfRule type="expression" dxfId="378" priority="371" stopIfTrue="1">
      <formula>$AM46=3</formula>
    </cfRule>
    <cfRule type="expression" dxfId="377" priority="372" stopIfTrue="1">
      <formula>$AM46=4</formula>
    </cfRule>
    <cfRule type="expression" dxfId="376" priority="373" stopIfTrue="1">
      <formula>$AM46=2</formula>
    </cfRule>
    <cfRule type="expression" dxfId="375" priority="374" stopIfTrue="1">
      <formula>$AM46=5</formula>
    </cfRule>
    <cfRule type="expression" dxfId="374" priority="375" stopIfTrue="1">
      <formula>$AM46=1</formula>
    </cfRule>
  </conditionalFormatting>
  <conditionalFormatting sqref="Y46">
    <cfRule type="cellIs" dxfId="373" priority="368" operator="lessThan">
      <formula>$Y47</formula>
    </cfRule>
  </conditionalFormatting>
  <conditionalFormatting sqref="T47:V47">
    <cfRule type="expression" dxfId="372" priority="361" stopIfTrue="1">
      <formula>$AL47=7</formula>
    </cfRule>
    <cfRule type="expression" dxfId="371" priority="362" stopIfTrue="1">
      <formula>$AL47=6</formula>
    </cfRule>
    <cfRule type="expression" dxfId="370" priority="363" stopIfTrue="1">
      <formula>$AL47=3</formula>
    </cfRule>
    <cfRule type="expression" dxfId="369" priority="364" stopIfTrue="1">
      <formula>$AL47=4</formula>
    </cfRule>
    <cfRule type="expression" dxfId="368" priority="365" stopIfTrue="1">
      <formula>$AL47=2</formula>
    </cfRule>
    <cfRule type="expression" dxfId="367" priority="366" stopIfTrue="1">
      <formula>$AL47=5</formula>
    </cfRule>
    <cfRule type="expression" dxfId="366" priority="367" stopIfTrue="1">
      <formula>$AL47=1</formula>
    </cfRule>
  </conditionalFormatting>
  <conditionalFormatting sqref="V47">
    <cfRule type="cellIs" dxfId="365" priority="360" operator="lessThan">
      <formula>$V46</formula>
    </cfRule>
  </conditionalFormatting>
  <conditionalFormatting sqref="W47:Y47">
    <cfRule type="expression" dxfId="364" priority="353" stopIfTrue="1">
      <formula>$AM47=7</formula>
    </cfRule>
    <cfRule type="expression" dxfId="363" priority="354" stopIfTrue="1">
      <formula>$AM47=6</formula>
    </cfRule>
    <cfRule type="expression" dxfId="362" priority="355" stopIfTrue="1">
      <formula>$AM47=3</formula>
    </cfRule>
    <cfRule type="expression" dxfId="361" priority="356" stopIfTrue="1">
      <formula>$AM47=4</formula>
    </cfRule>
    <cfRule type="expression" dxfId="360" priority="357" stopIfTrue="1">
      <formula>$AM47=2</formula>
    </cfRule>
    <cfRule type="expression" dxfId="359" priority="358" stopIfTrue="1">
      <formula>$AM47=5</formula>
    </cfRule>
    <cfRule type="expression" dxfId="358" priority="359" stopIfTrue="1">
      <formula>$AM47=1</formula>
    </cfRule>
  </conditionalFormatting>
  <conditionalFormatting sqref="Y47">
    <cfRule type="cellIs" dxfId="357" priority="352" operator="lessThan">
      <formula>$Y46</formula>
    </cfRule>
  </conditionalFormatting>
  <conditionalFormatting sqref="Z46:AB46">
    <cfRule type="expression" dxfId="356" priority="344" stopIfTrue="1">
      <formula>AND(OR($AC46=2,$AC47=2),$AC46+$AC47=2)</formula>
    </cfRule>
    <cfRule type="expression" dxfId="355" priority="345" stopIfTrue="1">
      <formula>$AN46=7</formula>
    </cfRule>
    <cfRule type="expression" dxfId="354" priority="346" stopIfTrue="1">
      <formula>$AN46=6</formula>
    </cfRule>
    <cfRule type="expression" dxfId="353" priority="347" stopIfTrue="1">
      <formula>$AN46=3</formula>
    </cfRule>
    <cfRule type="expression" dxfId="352" priority="348" stopIfTrue="1">
      <formula>$AN46=4</formula>
    </cfRule>
    <cfRule type="expression" dxfId="351" priority="349" stopIfTrue="1">
      <formula>$AN46=2</formula>
    </cfRule>
    <cfRule type="expression" dxfId="350" priority="350" stopIfTrue="1">
      <formula>$AN46=5</formula>
    </cfRule>
    <cfRule type="expression" dxfId="349" priority="351" stopIfTrue="1">
      <formula>$AN46=1</formula>
    </cfRule>
  </conditionalFormatting>
  <conditionalFormatting sqref="AB46">
    <cfRule type="cellIs" dxfId="348" priority="343" operator="lessThan">
      <formula>$AB47</formula>
    </cfRule>
  </conditionalFormatting>
  <conditionalFormatting sqref="Z47:AB47">
    <cfRule type="expression" dxfId="347" priority="335" stopIfTrue="1">
      <formula>AND(OR($AC46=2,$AC47=2),$AC46+$AC47=2)</formula>
    </cfRule>
    <cfRule type="expression" dxfId="346" priority="336" stopIfTrue="1">
      <formula>$AN47=7</formula>
    </cfRule>
    <cfRule type="expression" dxfId="345" priority="337" stopIfTrue="1">
      <formula>$AN47=6</formula>
    </cfRule>
    <cfRule type="expression" dxfId="344" priority="338" stopIfTrue="1">
      <formula>$AN47=3</formula>
    </cfRule>
    <cfRule type="expression" dxfId="343" priority="339" stopIfTrue="1">
      <formula>$AN47=4</formula>
    </cfRule>
    <cfRule type="expression" dxfId="342" priority="340" stopIfTrue="1">
      <formula>$AN47=2</formula>
    </cfRule>
    <cfRule type="expression" dxfId="341" priority="341" stopIfTrue="1">
      <formula>$AN47=5</formula>
    </cfRule>
    <cfRule type="expression" dxfId="340" priority="342" stopIfTrue="1">
      <formula>$AN47=1</formula>
    </cfRule>
  </conditionalFormatting>
  <conditionalFormatting sqref="AB47">
    <cfRule type="cellIs" dxfId="339" priority="334" operator="lessThan">
      <formula>$AB46</formula>
    </cfRule>
  </conditionalFormatting>
  <conditionalFormatting sqref="T50:V50">
    <cfRule type="expression" dxfId="338" priority="327" stopIfTrue="1">
      <formula>$AL50=7</formula>
    </cfRule>
    <cfRule type="expression" dxfId="337" priority="328" stopIfTrue="1">
      <formula>$AL50=6</formula>
    </cfRule>
    <cfRule type="expression" dxfId="336" priority="329" stopIfTrue="1">
      <formula>$AL50=3</formula>
    </cfRule>
    <cfRule type="expression" dxfId="335" priority="330" stopIfTrue="1">
      <formula>$AL50=4</formula>
    </cfRule>
    <cfRule type="expression" dxfId="334" priority="331" stopIfTrue="1">
      <formula>$AL50=2</formula>
    </cfRule>
    <cfRule type="expression" dxfId="333" priority="332" stopIfTrue="1">
      <formula>$AL50=5</formula>
    </cfRule>
    <cfRule type="expression" dxfId="332" priority="333" stopIfTrue="1">
      <formula>$AL50=1</formula>
    </cfRule>
  </conditionalFormatting>
  <conditionalFormatting sqref="V50">
    <cfRule type="cellIs" dxfId="331" priority="326" operator="lessThan">
      <formula>$V51</formula>
    </cfRule>
  </conditionalFormatting>
  <conditionalFormatting sqref="W50:Y50">
    <cfRule type="expression" dxfId="330" priority="319" stopIfTrue="1">
      <formula>$AM50=7</formula>
    </cfRule>
    <cfRule type="expression" dxfId="329" priority="320" stopIfTrue="1">
      <formula>$AM50=6</formula>
    </cfRule>
    <cfRule type="expression" dxfId="328" priority="321" stopIfTrue="1">
      <formula>$AM50=3</formula>
    </cfRule>
    <cfRule type="expression" dxfId="327" priority="322" stopIfTrue="1">
      <formula>$AM50=4</formula>
    </cfRule>
    <cfRule type="expression" dxfId="326" priority="323" stopIfTrue="1">
      <formula>$AM50=2</formula>
    </cfRule>
    <cfRule type="expression" dxfId="325" priority="324" stopIfTrue="1">
      <formula>$AM50=5</formula>
    </cfRule>
    <cfRule type="expression" dxfId="324" priority="325" stopIfTrue="1">
      <formula>$AM50=1</formula>
    </cfRule>
  </conditionalFormatting>
  <conditionalFormatting sqref="Y50">
    <cfRule type="cellIs" dxfId="323" priority="318" operator="lessThan">
      <formula>$Y51</formula>
    </cfRule>
  </conditionalFormatting>
  <conditionalFormatting sqref="T51:V51">
    <cfRule type="expression" dxfId="322" priority="311" stopIfTrue="1">
      <formula>$AL51=7</formula>
    </cfRule>
    <cfRule type="expression" dxfId="321" priority="312" stopIfTrue="1">
      <formula>$AL51=6</formula>
    </cfRule>
    <cfRule type="expression" dxfId="320" priority="313" stopIfTrue="1">
      <formula>$AL51=3</formula>
    </cfRule>
    <cfRule type="expression" dxfId="319" priority="314" stopIfTrue="1">
      <formula>$AL51=4</formula>
    </cfRule>
    <cfRule type="expression" dxfId="318" priority="315" stopIfTrue="1">
      <formula>$AL51=2</formula>
    </cfRule>
    <cfRule type="expression" dxfId="317" priority="316" stopIfTrue="1">
      <formula>$AL51=5</formula>
    </cfRule>
    <cfRule type="expression" dxfId="316" priority="317" stopIfTrue="1">
      <formula>$AL51=1</formula>
    </cfRule>
  </conditionalFormatting>
  <conditionalFormatting sqref="V51">
    <cfRule type="cellIs" dxfId="315" priority="310" operator="lessThan">
      <formula>$V50</formula>
    </cfRule>
  </conditionalFormatting>
  <conditionalFormatting sqref="W51:Y51">
    <cfRule type="expression" dxfId="314" priority="303" stopIfTrue="1">
      <formula>$AM51=7</formula>
    </cfRule>
    <cfRule type="expression" dxfId="313" priority="304" stopIfTrue="1">
      <formula>$AM51=6</formula>
    </cfRule>
    <cfRule type="expression" dxfId="312" priority="305" stopIfTrue="1">
      <formula>$AM51=3</formula>
    </cfRule>
    <cfRule type="expression" dxfId="311" priority="306" stopIfTrue="1">
      <formula>$AM51=4</formula>
    </cfRule>
    <cfRule type="expression" dxfId="310" priority="307" stopIfTrue="1">
      <formula>$AM51=2</formula>
    </cfRule>
    <cfRule type="expression" dxfId="309" priority="308" stopIfTrue="1">
      <formula>$AM51=5</formula>
    </cfRule>
    <cfRule type="expression" dxfId="308" priority="309" stopIfTrue="1">
      <formula>$AM51=1</formula>
    </cfRule>
  </conditionalFormatting>
  <conditionalFormatting sqref="Y51">
    <cfRule type="cellIs" dxfId="307" priority="302" operator="lessThan">
      <formula>$Y50</formula>
    </cfRule>
  </conditionalFormatting>
  <conditionalFormatting sqref="Z50:AB50">
    <cfRule type="expression" dxfId="306" priority="294" stopIfTrue="1">
      <formula>AND(OR($AC50=2,$AC51=2),$AC50+$AC51=2)</formula>
    </cfRule>
    <cfRule type="expression" dxfId="305" priority="295" stopIfTrue="1">
      <formula>$AN50=7</formula>
    </cfRule>
    <cfRule type="expression" dxfId="304" priority="296" stopIfTrue="1">
      <formula>$AN50=6</formula>
    </cfRule>
    <cfRule type="expression" dxfId="303" priority="297" stopIfTrue="1">
      <formula>$AN50=3</formula>
    </cfRule>
    <cfRule type="expression" dxfId="302" priority="298" stopIfTrue="1">
      <formula>$AN50=4</formula>
    </cfRule>
    <cfRule type="expression" dxfId="301" priority="299" stopIfTrue="1">
      <formula>$AN50=2</formula>
    </cfRule>
    <cfRule type="expression" dxfId="300" priority="300" stopIfTrue="1">
      <formula>$AN50=5</formula>
    </cfRule>
    <cfRule type="expression" dxfId="299" priority="301" stopIfTrue="1">
      <formula>$AN50=1</formula>
    </cfRule>
  </conditionalFormatting>
  <conditionalFormatting sqref="AB50">
    <cfRule type="cellIs" dxfId="298" priority="293" operator="lessThan">
      <formula>$AB51</formula>
    </cfRule>
  </conditionalFormatting>
  <conditionalFormatting sqref="Z51:AB51">
    <cfRule type="expression" dxfId="297" priority="285" stopIfTrue="1">
      <formula>AND(OR($AC50=2,$AC51=2),$AC50+$AC51=2)</formula>
    </cfRule>
    <cfRule type="expression" dxfId="296" priority="286" stopIfTrue="1">
      <formula>$AN51=7</formula>
    </cfRule>
    <cfRule type="expression" dxfId="295" priority="287" stopIfTrue="1">
      <formula>$AN51=6</formula>
    </cfRule>
    <cfRule type="expression" dxfId="294" priority="288" stopIfTrue="1">
      <formula>$AN51=3</formula>
    </cfRule>
    <cfRule type="expression" dxfId="293" priority="289" stopIfTrue="1">
      <formula>$AN51=4</formula>
    </cfRule>
    <cfRule type="expression" dxfId="292" priority="290" stopIfTrue="1">
      <formula>$AN51=2</formula>
    </cfRule>
    <cfRule type="expression" dxfId="291" priority="291" stopIfTrue="1">
      <formula>$AN51=5</formula>
    </cfRule>
    <cfRule type="expression" dxfId="290" priority="292" stopIfTrue="1">
      <formula>$AN51=1</formula>
    </cfRule>
  </conditionalFormatting>
  <conditionalFormatting sqref="AB51">
    <cfRule type="cellIs" dxfId="289" priority="284" operator="lessThan">
      <formula>$AB50</formula>
    </cfRule>
  </conditionalFormatting>
  <conditionalFormatting sqref="T54:V54">
    <cfRule type="expression" dxfId="288" priority="277" stopIfTrue="1">
      <formula>$AL54=7</formula>
    </cfRule>
    <cfRule type="expression" dxfId="287" priority="278" stopIfTrue="1">
      <formula>$AL54=6</formula>
    </cfRule>
    <cfRule type="expression" dxfId="286" priority="279" stopIfTrue="1">
      <formula>$AL54=3</formula>
    </cfRule>
    <cfRule type="expression" dxfId="285" priority="280" stopIfTrue="1">
      <formula>$AL54=4</formula>
    </cfRule>
    <cfRule type="expression" dxfId="284" priority="281" stopIfTrue="1">
      <formula>$AL54=2</formula>
    </cfRule>
    <cfRule type="expression" dxfId="283" priority="282" stopIfTrue="1">
      <formula>$AL54=5</formula>
    </cfRule>
    <cfRule type="expression" dxfId="282" priority="283" stopIfTrue="1">
      <formula>$AL54=1</formula>
    </cfRule>
  </conditionalFormatting>
  <conditionalFormatting sqref="V54">
    <cfRule type="cellIs" dxfId="281" priority="276" operator="lessThan">
      <formula>$V55</formula>
    </cfRule>
  </conditionalFormatting>
  <conditionalFormatting sqref="W54:Y54">
    <cfRule type="expression" dxfId="280" priority="269" stopIfTrue="1">
      <formula>$AM54=7</formula>
    </cfRule>
    <cfRule type="expression" dxfId="279" priority="270" stopIfTrue="1">
      <formula>$AM54=6</formula>
    </cfRule>
    <cfRule type="expression" dxfId="278" priority="271" stopIfTrue="1">
      <formula>$AM54=3</formula>
    </cfRule>
    <cfRule type="expression" dxfId="277" priority="272" stopIfTrue="1">
      <formula>$AM54=4</formula>
    </cfRule>
    <cfRule type="expression" dxfId="276" priority="273" stopIfTrue="1">
      <formula>$AM54=2</formula>
    </cfRule>
    <cfRule type="expression" dxfId="275" priority="274" stopIfTrue="1">
      <formula>$AM54=5</formula>
    </cfRule>
    <cfRule type="expression" dxfId="274" priority="275" stopIfTrue="1">
      <formula>$AM54=1</formula>
    </cfRule>
  </conditionalFormatting>
  <conditionalFormatting sqref="Y54">
    <cfRule type="cellIs" dxfId="273" priority="268" operator="lessThan">
      <formula>$Y55</formula>
    </cfRule>
  </conditionalFormatting>
  <conditionalFormatting sqref="T55:V55">
    <cfRule type="expression" dxfId="272" priority="261" stopIfTrue="1">
      <formula>$AL55=7</formula>
    </cfRule>
    <cfRule type="expression" dxfId="271" priority="262" stopIfTrue="1">
      <formula>$AL55=6</formula>
    </cfRule>
    <cfRule type="expression" dxfId="270" priority="263" stopIfTrue="1">
      <formula>$AL55=3</formula>
    </cfRule>
    <cfRule type="expression" dxfId="269" priority="264" stopIfTrue="1">
      <formula>$AL55=4</formula>
    </cfRule>
    <cfRule type="expression" dxfId="268" priority="265" stopIfTrue="1">
      <formula>$AL55=2</formula>
    </cfRule>
    <cfRule type="expression" dxfId="267" priority="266" stopIfTrue="1">
      <formula>$AL55=5</formula>
    </cfRule>
    <cfRule type="expression" dxfId="266" priority="267" stopIfTrue="1">
      <formula>$AL55=1</formula>
    </cfRule>
  </conditionalFormatting>
  <conditionalFormatting sqref="V55">
    <cfRule type="cellIs" dxfId="265" priority="260" operator="lessThan">
      <formula>$V54</formula>
    </cfRule>
  </conditionalFormatting>
  <conditionalFormatting sqref="W55:Y55">
    <cfRule type="expression" dxfId="264" priority="253" stopIfTrue="1">
      <formula>$AM55=7</formula>
    </cfRule>
    <cfRule type="expression" dxfId="263" priority="254" stopIfTrue="1">
      <formula>$AM55=6</formula>
    </cfRule>
    <cfRule type="expression" dxfId="262" priority="255" stopIfTrue="1">
      <formula>$AM55=3</formula>
    </cfRule>
    <cfRule type="expression" dxfId="261" priority="256" stopIfTrue="1">
      <formula>$AM55=4</formula>
    </cfRule>
    <cfRule type="expression" dxfId="260" priority="257" stopIfTrue="1">
      <formula>$AM55=2</formula>
    </cfRule>
    <cfRule type="expression" dxfId="259" priority="258" stopIfTrue="1">
      <formula>$AM55=5</formula>
    </cfRule>
    <cfRule type="expression" dxfId="258" priority="259" stopIfTrue="1">
      <formula>$AM55=1</formula>
    </cfRule>
  </conditionalFormatting>
  <conditionalFormatting sqref="Y55">
    <cfRule type="cellIs" dxfId="257" priority="252" operator="lessThan">
      <formula>$Y54</formula>
    </cfRule>
  </conditionalFormatting>
  <conditionalFormatting sqref="Z54:AB54">
    <cfRule type="expression" dxfId="256" priority="244" stopIfTrue="1">
      <formula>AND(OR($AC54=2,$AC55=2),$AC54+$AC55=2)</formula>
    </cfRule>
    <cfRule type="expression" dxfId="255" priority="245" stopIfTrue="1">
      <formula>$AN54=7</formula>
    </cfRule>
    <cfRule type="expression" dxfId="254" priority="246" stopIfTrue="1">
      <formula>$AN54=6</formula>
    </cfRule>
    <cfRule type="expression" dxfId="253" priority="247" stopIfTrue="1">
      <formula>$AN54=3</formula>
    </cfRule>
    <cfRule type="expression" dxfId="252" priority="248" stopIfTrue="1">
      <formula>$AN54=4</formula>
    </cfRule>
    <cfRule type="expression" dxfId="251" priority="249" stopIfTrue="1">
      <formula>$AN54=2</formula>
    </cfRule>
    <cfRule type="expression" dxfId="250" priority="250" stopIfTrue="1">
      <formula>$AN54=5</formula>
    </cfRule>
    <cfRule type="expression" dxfId="249" priority="251" stopIfTrue="1">
      <formula>$AN54=1</formula>
    </cfRule>
  </conditionalFormatting>
  <conditionalFormatting sqref="AB54">
    <cfRule type="cellIs" dxfId="248" priority="243" operator="lessThan">
      <formula>$AB55</formula>
    </cfRule>
  </conditionalFormatting>
  <conditionalFormatting sqref="Z55:AB55">
    <cfRule type="expression" dxfId="247" priority="235" stopIfTrue="1">
      <formula>AND(OR($AC54=2,$AC55=2),$AC54+$AC55=2)</formula>
    </cfRule>
    <cfRule type="expression" dxfId="246" priority="236" stopIfTrue="1">
      <formula>$AN55=7</formula>
    </cfRule>
    <cfRule type="expression" dxfId="245" priority="237" stopIfTrue="1">
      <formula>$AN55=6</formula>
    </cfRule>
    <cfRule type="expression" dxfId="244" priority="238" stopIfTrue="1">
      <formula>$AN55=3</formula>
    </cfRule>
    <cfRule type="expression" dxfId="243" priority="239" stopIfTrue="1">
      <formula>$AN55=4</formula>
    </cfRule>
    <cfRule type="expression" dxfId="242" priority="240" stopIfTrue="1">
      <formula>$AN55=2</formula>
    </cfRule>
    <cfRule type="expression" dxfId="241" priority="241" stopIfTrue="1">
      <formula>$AN55=5</formula>
    </cfRule>
    <cfRule type="expression" dxfId="240" priority="242" stopIfTrue="1">
      <formula>$AN55=1</formula>
    </cfRule>
  </conditionalFormatting>
  <conditionalFormatting sqref="AB55">
    <cfRule type="cellIs" dxfId="239" priority="234" operator="lessThan">
      <formula>$AB54</formula>
    </cfRule>
  </conditionalFormatting>
  <conditionalFormatting sqref="T60:V60">
    <cfRule type="expression" dxfId="238" priority="227" stopIfTrue="1">
      <formula>$AL60=7</formula>
    </cfRule>
    <cfRule type="expression" dxfId="237" priority="228" stopIfTrue="1">
      <formula>$AL60=6</formula>
    </cfRule>
    <cfRule type="expression" dxfId="236" priority="229" stopIfTrue="1">
      <formula>$AL60=3</formula>
    </cfRule>
    <cfRule type="expression" dxfId="235" priority="230" stopIfTrue="1">
      <formula>$AL60=4</formula>
    </cfRule>
    <cfRule type="expression" dxfId="234" priority="231" stopIfTrue="1">
      <formula>$AL60=2</formula>
    </cfRule>
    <cfRule type="expression" dxfId="233" priority="232" stopIfTrue="1">
      <formula>$AL60=5</formula>
    </cfRule>
    <cfRule type="expression" dxfId="232" priority="233" stopIfTrue="1">
      <formula>$AL60=1</formula>
    </cfRule>
  </conditionalFormatting>
  <conditionalFormatting sqref="V60">
    <cfRule type="cellIs" dxfId="231" priority="226" operator="lessThan">
      <formula>$V61</formula>
    </cfRule>
  </conditionalFormatting>
  <conditionalFormatting sqref="W60:Y60">
    <cfRule type="expression" dxfId="230" priority="219" stopIfTrue="1">
      <formula>$AM60=7</formula>
    </cfRule>
    <cfRule type="expression" dxfId="229" priority="220" stopIfTrue="1">
      <formula>$AM60=6</formula>
    </cfRule>
    <cfRule type="expression" dxfId="228" priority="221" stopIfTrue="1">
      <formula>$AM60=3</formula>
    </cfRule>
    <cfRule type="expression" dxfId="227" priority="222" stopIfTrue="1">
      <formula>$AM60=4</formula>
    </cfRule>
    <cfRule type="expression" dxfId="226" priority="223" stopIfTrue="1">
      <formula>$AM60=2</formula>
    </cfRule>
    <cfRule type="expression" dxfId="225" priority="224" stopIfTrue="1">
      <formula>$AM60=5</formula>
    </cfRule>
    <cfRule type="expression" dxfId="224" priority="225" stopIfTrue="1">
      <formula>$AM60=1</formula>
    </cfRule>
  </conditionalFormatting>
  <conditionalFormatting sqref="Y60">
    <cfRule type="cellIs" dxfId="223" priority="218" operator="lessThan">
      <formula>$Y61</formula>
    </cfRule>
  </conditionalFormatting>
  <conditionalFormatting sqref="T61:V61">
    <cfRule type="expression" dxfId="222" priority="211" stopIfTrue="1">
      <formula>$AL61=7</formula>
    </cfRule>
    <cfRule type="expression" dxfId="221" priority="212" stopIfTrue="1">
      <formula>$AL61=6</formula>
    </cfRule>
    <cfRule type="expression" dxfId="220" priority="213" stopIfTrue="1">
      <formula>$AL61=3</formula>
    </cfRule>
    <cfRule type="expression" dxfId="219" priority="214" stopIfTrue="1">
      <formula>$AL61=4</formula>
    </cfRule>
    <cfRule type="expression" dxfId="218" priority="215" stopIfTrue="1">
      <formula>$AL61=2</formula>
    </cfRule>
    <cfRule type="expression" dxfId="217" priority="216" stopIfTrue="1">
      <formula>$AL61=5</formula>
    </cfRule>
    <cfRule type="expression" dxfId="216" priority="217" stopIfTrue="1">
      <formula>$AL61=1</formula>
    </cfRule>
  </conditionalFormatting>
  <conditionalFormatting sqref="V61">
    <cfRule type="cellIs" dxfId="215" priority="210" operator="lessThan">
      <formula>$V60</formula>
    </cfRule>
  </conditionalFormatting>
  <conditionalFormatting sqref="W61:Y61">
    <cfRule type="expression" dxfId="214" priority="203" stopIfTrue="1">
      <formula>$AM61=7</formula>
    </cfRule>
    <cfRule type="expression" dxfId="213" priority="204" stopIfTrue="1">
      <formula>$AM61=6</formula>
    </cfRule>
    <cfRule type="expression" dxfId="212" priority="205" stopIfTrue="1">
      <formula>$AM61=3</formula>
    </cfRule>
    <cfRule type="expression" dxfId="211" priority="206" stopIfTrue="1">
      <formula>$AM61=4</formula>
    </cfRule>
    <cfRule type="expression" dxfId="210" priority="207" stopIfTrue="1">
      <formula>$AM61=2</formula>
    </cfRule>
    <cfRule type="expression" dxfId="209" priority="208" stopIfTrue="1">
      <formula>$AM61=5</formula>
    </cfRule>
    <cfRule type="expression" dxfId="208" priority="209" stopIfTrue="1">
      <formula>$AM61=1</formula>
    </cfRule>
  </conditionalFormatting>
  <conditionalFormatting sqref="Y61">
    <cfRule type="cellIs" dxfId="207" priority="202" operator="lessThan">
      <formula>$Y60</formula>
    </cfRule>
  </conditionalFormatting>
  <conditionalFormatting sqref="Z60:AB60">
    <cfRule type="expression" dxfId="206" priority="194" stopIfTrue="1">
      <formula>AND(OR($AC60=2,$AC61=2),$AC60+$AC61=2)</formula>
    </cfRule>
    <cfRule type="expression" dxfId="205" priority="195" stopIfTrue="1">
      <formula>$AN60=7</formula>
    </cfRule>
    <cfRule type="expression" dxfId="204" priority="196" stopIfTrue="1">
      <formula>$AN60=6</formula>
    </cfRule>
    <cfRule type="expression" dxfId="203" priority="197" stopIfTrue="1">
      <formula>$AN60=3</formula>
    </cfRule>
    <cfRule type="expression" dxfId="202" priority="198" stopIfTrue="1">
      <formula>$AN60=4</formula>
    </cfRule>
    <cfRule type="expression" dxfId="201" priority="199" stopIfTrue="1">
      <formula>$AN60=2</formula>
    </cfRule>
    <cfRule type="expression" dxfId="200" priority="200" stopIfTrue="1">
      <formula>$AN60=5</formula>
    </cfRule>
    <cfRule type="expression" dxfId="199" priority="201" stopIfTrue="1">
      <formula>$AN60=1</formula>
    </cfRule>
  </conditionalFormatting>
  <conditionalFormatting sqref="AB60">
    <cfRule type="cellIs" dxfId="198" priority="193" operator="lessThan">
      <formula>$AB61</formula>
    </cfRule>
  </conditionalFormatting>
  <conditionalFormatting sqref="Z61:AB61">
    <cfRule type="expression" dxfId="197" priority="185" stopIfTrue="1">
      <formula>AND(OR($AC60=2,$AC61=2),$AC60+$AC61=2)</formula>
    </cfRule>
    <cfRule type="expression" dxfId="196" priority="186" stopIfTrue="1">
      <formula>$AN61=7</formula>
    </cfRule>
    <cfRule type="expression" dxfId="195" priority="187" stopIfTrue="1">
      <formula>$AN61=6</formula>
    </cfRule>
    <cfRule type="expression" dxfId="194" priority="188" stopIfTrue="1">
      <formula>$AN61=3</formula>
    </cfRule>
    <cfRule type="expression" dxfId="193" priority="189" stopIfTrue="1">
      <formula>$AN61=4</formula>
    </cfRule>
    <cfRule type="expression" dxfId="192" priority="190" stopIfTrue="1">
      <formula>$AN61=2</formula>
    </cfRule>
    <cfRule type="expression" dxfId="191" priority="191" stopIfTrue="1">
      <formula>$AN61=5</formula>
    </cfRule>
    <cfRule type="expression" dxfId="190" priority="192" stopIfTrue="1">
      <formula>$AN61=1</formula>
    </cfRule>
  </conditionalFormatting>
  <conditionalFormatting sqref="AB61">
    <cfRule type="cellIs" dxfId="189" priority="184" operator="lessThan">
      <formula>$AB60</formula>
    </cfRule>
  </conditionalFormatting>
  <conditionalFormatting sqref="T64:V64">
    <cfRule type="expression" dxfId="188" priority="177" stopIfTrue="1">
      <formula>$AL64=7</formula>
    </cfRule>
    <cfRule type="expression" dxfId="187" priority="178" stopIfTrue="1">
      <formula>$AL64=6</formula>
    </cfRule>
    <cfRule type="expression" dxfId="186" priority="179" stopIfTrue="1">
      <formula>$AL64=3</formula>
    </cfRule>
    <cfRule type="expression" dxfId="185" priority="180" stopIfTrue="1">
      <formula>$AL64=4</formula>
    </cfRule>
    <cfRule type="expression" dxfId="184" priority="181" stopIfTrue="1">
      <formula>$AL64=2</formula>
    </cfRule>
    <cfRule type="expression" dxfId="183" priority="182" stopIfTrue="1">
      <formula>$AL64=5</formula>
    </cfRule>
    <cfRule type="expression" dxfId="182" priority="183" stopIfTrue="1">
      <formula>$AL64=1</formula>
    </cfRule>
  </conditionalFormatting>
  <conditionalFormatting sqref="V64">
    <cfRule type="cellIs" dxfId="181" priority="176" operator="lessThan">
      <formula>$V65</formula>
    </cfRule>
  </conditionalFormatting>
  <conditionalFormatting sqref="W64:Y64">
    <cfRule type="expression" dxfId="180" priority="169" stopIfTrue="1">
      <formula>$AM64=7</formula>
    </cfRule>
    <cfRule type="expression" dxfId="179" priority="170" stopIfTrue="1">
      <formula>$AM64=6</formula>
    </cfRule>
    <cfRule type="expression" dxfId="178" priority="171" stopIfTrue="1">
      <formula>$AM64=3</formula>
    </cfRule>
    <cfRule type="expression" dxfId="177" priority="172" stopIfTrue="1">
      <formula>$AM64=4</formula>
    </cfRule>
    <cfRule type="expression" dxfId="176" priority="173" stopIfTrue="1">
      <formula>$AM64=2</formula>
    </cfRule>
    <cfRule type="expression" dxfId="175" priority="174" stopIfTrue="1">
      <formula>$AM64=5</formula>
    </cfRule>
    <cfRule type="expression" dxfId="174" priority="175" stopIfTrue="1">
      <formula>$AM64=1</formula>
    </cfRule>
  </conditionalFormatting>
  <conditionalFormatting sqref="Y64">
    <cfRule type="cellIs" dxfId="173" priority="168" operator="lessThan">
      <formula>$Y65</formula>
    </cfRule>
  </conditionalFormatting>
  <conditionalFormatting sqref="T65:V65">
    <cfRule type="expression" dxfId="172" priority="161" stopIfTrue="1">
      <formula>$AL65=7</formula>
    </cfRule>
    <cfRule type="expression" dxfId="171" priority="162" stopIfTrue="1">
      <formula>$AL65=6</formula>
    </cfRule>
    <cfRule type="expression" dxfId="170" priority="163" stopIfTrue="1">
      <formula>$AL65=3</formula>
    </cfRule>
    <cfRule type="expression" dxfId="169" priority="164" stopIfTrue="1">
      <formula>$AL65=4</formula>
    </cfRule>
    <cfRule type="expression" dxfId="168" priority="165" stopIfTrue="1">
      <formula>$AL65=2</formula>
    </cfRule>
    <cfRule type="expression" dxfId="167" priority="166" stopIfTrue="1">
      <formula>$AL65=5</formula>
    </cfRule>
    <cfRule type="expression" dxfId="166" priority="167" stopIfTrue="1">
      <formula>$AL65=1</formula>
    </cfRule>
  </conditionalFormatting>
  <conditionalFormatting sqref="V65">
    <cfRule type="cellIs" dxfId="165" priority="160" operator="lessThan">
      <formula>$V64</formula>
    </cfRule>
  </conditionalFormatting>
  <conditionalFormatting sqref="W65:Y65">
    <cfRule type="expression" dxfId="164" priority="153" stopIfTrue="1">
      <formula>$AM65=7</formula>
    </cfRule>
    <cfRule type="expression" dxfId="163" priority="154" stopIfTrue="1">
      <formula>$AM65=6</formula>
    </cfRule>
    <cfRule type="expression" dxfId="162" priority="155" stopIfTrue="1">
      <formula>$AM65=3</formula>
    </cfRule>
    <cfRule type="expression" dxfId="161" priority="156" stopIfTrue="1">
      <formula>$AM65=4</formula>
    </cfRule>
    <cfRule type="expression" dxfId="160" priority="157" stopIfTrue="1">
      <formula>$AM65=2</formula>
    </cfRule>
    <cfRule type="expression" dxfId="159" priority="158" stopIfTrue="1">
      <formula>$AM65=5</formula>
    </cfRule>
    <cfRule type="expression" dxfId="158" priority="159" stopIfTrue="1">
      <formula>$AM65=1</formula>
    </cfRule>
  </conditionalFormatting>
  <conditionalFormatting sqref="Y65">
    <cfRule type="cellIs" dxfId="157" priority="152" operator="lessThan">
      <formula>$Y64</formula>
    </cfRule>
  </conditionalFormatting>
  <conditionalFormatting sqref="Z64:AB64">
    <cfRule type="expression" dxfId="156" priority="144" stopIfTrue="1">
      <formula>AND(OR($AC64=2,$AC65=2),$AC64+$AC65=2)</formula>
    </cfRule>
    <cfRule type="expression" dxfId="155" priority="145" stopIfTrue="1">
      <formula>$AN64=7</formula>
    </cfRule>
    <cfRule type="expression" dxfId="154" priority="146" stopIfTrue="1">
      <formula>$AN64=6</formula>
    </cfRule>
    <cfRule type="expression" dxfId="153" priority="147" stopIfTrue="1">
      <formula>$AN64=3</formula>
    </cfRule>
    <cfRule type="expression" dxfId="152" priority="148" stopIfTrue="1">
      <formula>$AN64=4</formula>
    </cfRule>
    <cfRule type="expression" dxfId="151" priority="149" stopIfTrue="1">
      <formula>$AN64=2</formula>
    </cfRule>
    <cfRule type="expression" dxfId="150" priority="150" stopIfTrue="1">
      <formula>$AN64=5</formula>
    </cfRule>
    <cfRule type="expression" dxfId="149" priority="151" stopIfTrue="1">
      <formula>$AN64=1</formula>
    </cfRule>
  </conditionalFormatting>
  <conditionalFormatting sqref="AB64">
    <cfRule type="cellIs" dxfId="148" priority="143" operator="lessThan">
      <formula>$AB65</formula>
    </cfRule>
  </conditionalFormatting>
  <conditionalFormatting sqref="Z65:AB65">
    <cfRule type="expression" dxfId="147" priority="135" stopIfTrue="1">
      <formula>AND(OR($AC64=2,$AC65=2),$AC64+$AC65=2)</formula>
    </cfRule>
    <cfRule type="expression" dxfId="146" priority="136" stopIfTrue="1">
      <formula>$AN65=7</formula>
    </cfRule>
    <cfRule type="expression" dxfId="145" priority="137" stopIfTrue="1">
      <formula>$AN65=6</formula>
    </cfRule>
    <cfRule type="expression" dxfId="144" priority="138" stopIfTrue="1">
      <formula>$AN65=3</formula>
    </cfRule>
    <cfRule type="expression" dxfId="143" priority="139" stopIfTrue="1">
      <formula>$AN65=4</formula>
    </cfRule>
    <cfRule type="expression" dxfId="142" priority="140" stopIfTrue="1">
      <formula>$AN65=2</formula>
    </cfRule>
    <cfRule type="expression" dxfId="141" priority="141" stopIfTrue="1">
      <formula>$AN65=5</formula>
    </cfRule>
    <cfRule type="expression" dxfId="140" priority="142" stopIfTrue="1">
      <formula>$AN65=1</formula>
    </cfRule>
  </conditionalFormatting>
  <conditionalFormatting sqref="AB65">
    <cfRule type="cellIs" dxfId="139" priority="134" operator="lessThan">
      <formula>$AB64</formula>
    </cfRule>
  </conditionalFormatting>
  <conditionalFormatting sqref="T73:V73">
    <cfRule type="expression" dxfId="138" priority="127" stopIfTrue="1">
      <formula>$AL73=7</formula>
    </cfRule>
    <cfRule type="expression" dxfId="137" priority="128" stopIfTrue="1">
      <formula>$AL73=6</formula>
    </cfRule>
    <cfRule type="expression" dxfId="136" priority="129" stopIfTrue="1">
      <formula>$AL73=3</formula>
    </cfRule>
    <cfRule type="expression" dxfId="135" priority="130" stopIfTrue="1">
      <formula>$AL73=4</formula>
    </cfRule>
    <cfRule type="expression" dxfId="134" priority="131" stopIfTrue="1">
      <formula>$AL73=2</formula>
    </cfRule>
    <cfRule type="expression" dxfId="133" priority="132" stopIfTrue="1">
      <formula>$AL73=5</formula>
    </cfRule>
    <cfRule type="expression" dxfId="132" priority="133" stopIfTrue="1">
      <formula>$AL73=1</formula>
    </cfRule>
  </conditionalFormatting>
  <conditionalFormatting sqref="V73">
    <cfRule type="cellIs" dxfId="131" priority="126" operator="lessThan">
      <formula>$V74</formula>
    </cfRule>
  </conditionalFormatting>
  <conditionalFormatting sqref="W73:Y73">
    <cfRule type="expression" dxfId="130" priority="119" stopIfTrue="1">
      <formula>$AM73=7</formula>
    </cfRule>
    <cfRule type="expression" dxfId="129" priority="120" stopIfTrue="1">
      <formula>$AM73=6</formula>
    </cfRule>
    <cfRule type="expression" dxfId="128" priority="121" stopIfTrue="1">
      <formula>$AM73=3</formula>
    </cfRule>
    <cfRule type="expression" dxfId="127" priority="122" stopIfTrue="1">
      <formula>$AM73=4</formula>
    </cfRule>
    <cfRule type="expression" dxfId="126" priority="123" stopIfTrue="1">
      <formula>$AM73=2</formula>
    </cfRule>
    <cfRule type="expression" dxfId="125" priority="124" stopIfTrue="1">
      <formula>$AM73=5</formula>
    </cfRule>
    <cfRule type="expression" dxfId="124" priority="125" stopIfTrue="1">
      <formula>$AM73=1</formula>
    </cfRule>
  </conditionalFormatting>
  <conditionalFormatting sqref="Y73">
    <cfRule type="cellIs" dxfId="123" priority="118" operator="lessThan">
      <formula>$Y74</formula>
    </cfRule>
  </conditionalFormatting>
  <conditionalFormatting sqref="T74:V74">
    <cfRule type="expression" dxfId="122" priority="111" stopIfTrue="1">
      <formula>$AL74=7</formula>
    </cfRule>
    <cfRule type="expression" dxfId="121" priority="112" stopIfTrue="1">
      <formula>$AL74=6</formula>
    </cfRule>
    <cfRule type="expression" dxfId="120" priority="113" stopIfTrue="1">
      <formula>$AL74=3</formula>
    </cfRule>
    <cfRule type="expression" dxfId="119" priority="114" stopIfTrue="1">
      <formula>$AL74=4</formula>
    </cfRule>
    <cfRule type="expression" dxfId="118" priority="115" stopIfTrue="1">
      <formula>$AL74=2</formula>
    </cfRule>
    <cfRule type="expression" dxfId="117" priority="116" stopIfTrue="1">
      <formula>$AL74=5</formula>
    </cfRule>
    <cfRule type="expression" dxfId="116" priority="117" stopIfTrue="1">
      <formula>$AL74=1</formula>
    </cfRule>
  </conditionalFormatting>
  <conditionalFormatting sqref="V74">
    <cfRule type="cellIs" dxfId="115" priority="110" operator="lessThan">
      <formula>$V73</formula>
    </cfRule>
  </conditionalFormatting>
  <conditionalFormatting sqref="W74:Y74">
    <cfRule type="expression" dxfId="114" priority="103" stopIfTrue="1">
      <formula>$AM74=7</formula>
    </cfRule>
    <cfRule type="expression" dxfId="113" priority="104" stopIfTrue="1">
      <formula>$AM74=6</formula>
    </cfRule>
    <cfRule type="expression" dxfId="112" priority="105" stopIfTrue="1">
      <formula>$AM74=3</formula>
    </cfRule>
    <cfRule type="expression" dxfId="111" priority="106" stopIfTrue="1">
      <formula>$AM74=4</formula>
    </cfRule>
    <cfRule type="expression" dxfId="110" priority="107" stopIfTrue="1">
      <formula>$AM74=2</formula>
    </cfRule>
    <cfRule type="expression" dxfId="109" priority="108" stopIfTrue="1">
      <formula>$AM74=5</formula>
    </cfRule>
    <cfRule type="expression" dxfId="108" priority="109" stopIfTrue="1">
      <formula>$AM74=1</formula>
    </cfRule>
  </conditionalFormatting>
  <conditionalFormatting sqref="Y74">
    <cfRule type="cellIs" dxfId="107" priority="102" operator="lessThan">
      <formula>$Y73</formula>
    </cfRule>
  </conditionalFormatting>
  <conditionalFormatting sqref="Z73:AB73">
    <cfRule type="expression" dxfId="106" priority="94" stopIfTrue="1">
      <formula>AND(OR($AC73=2,$AC74=2),$AC73+$AC74=2)</formula>
    </cfRule>
    <cfRule type="expression" dxfId="105" priority="95" stopIfTrue="1">
      <formula>$AN73=7</formula>
    </cfRule>
    <cfRule type="expression" dxfId="104" priority="96" stopIfTrue="1">
      <formula>$AN73=6</formula>
    </cfRule>
    <cfRule type="expression" dxfId="103" priority="97" stopIfTrue="1">
      <formula>$AN73=3</formula>
    </cfRule>
    <cfRule type="expression" dxfId="102" priority="98" stopIfTrue="1">
      <formula>$AN73=4</formula>
    </cfRule>
    <cfRule type="expression" dxfId="101" priority="99" stopIfTrue="1">
      <formula>$AN73=2</formula>
    </cfRule>
    <cfRule type="expression" dxfId="100" priority="100" stopIfTrue="1">
      <formula>$AN73=5</formula>
    </cfRule>
    <cfRule type="expression" dxfId="99" priority="101" stopIfTrue="1">
      <formula>$AN73=1</formula>
    </cfRule>
  </conditionalFormatting>
  <conditionalFormatting sqref="AB73">
    <cfRule type="cellIs" dxfId="98" priority="93" operator="lessThan">
      <formula>$AB74</formula>
    </cfRule>
  </conditionalFormatting>
  <conditionalFormatting sqref="Z74:AB74">
    <cfRule type="expression" dxfId="97" priority="85" stopIfTrue="1">
      <formula>AND(OR($AC73=2,$AC74=2),$AC73+$AC74=2)</formula>
    </cfRule>
    <cfRule type="expression" dxfId="96" priority="86" stopIfTrue="1">
      <formula>$AN74=7</formula>
    </cfRule>
    <cfRule type="expression" dxfId="95" priority="87" stopIfTrue="1">
      <formula>$AN74=6</formula>
    </cfRule>
    <cfRule type="expression" dxfId="94" priority="88" stopIfTrue="1">
      <formula>$AN74=3</formula>
    </cfRule>
    <cfRule type="expression" dxfId="93" priority="89" stopIfTrue="1">
      <formula>$AN74=4</formula>
    </cfRule>
    <cfRule type="expression" dxfId="92" priority="90" stopIfTrue="1">
      <formula>$AN74=2</formula>
    </cfRule>
    <cfRule type="expression" dxfId="91" priority="91" stopIfTrue="1">
      <formula>$AN74=5</formula>
    </cfRule>
    <cfRule type="expression" dxfId="90" priority="92" stopIfTrue="1">
      <formula>$AN74=1</formula>
    </cfRule>
  </conditionalFormatting>
  <conditionalFormatting sqref="AB74">
    <cfRule type="cellIs" dxfId="89" priority="84" operator="lessThan">
      <formula>$AB73</formula>
    </cfRule>
  </conditionalFormatting>
  <conditionalFormatting sqref="T78:V78">
    <cfRule type="expression" dxfId="88" priority="77" stopIfTrue="1">
      <formula>$AL78=7</formula>
    </cfRule>
    <cfRule type="expression" dxfId="87" priority="78" stopIfTrue="1">
      <formula>$AL78=6</formula>
    </cfRule>
    <cfRule type="expression" dxfId="86" priority="79" stopIfTrue="1">
      <formula>$AL78=3</formula>
    </cfRule>
    <cfRule type="expression" dxfId="85" priority="80" stopIfTrue="1">
      <formula>$AL78=4</formula>
    </cfRule>
    <cfRule type="expression" dxfId="84" priority="81" stopIfTrue="1">
      <formula>$AL78=2</formula>
    </cfRule>
    <cfRule type="expression" dxfId="83" priority="82" stopIfTrue="1">
      <formula>$AL78=5</formula>
    </cfRule>
    <cfRule type="expression" dxfId="82" priority="83" stopIfTrue="1">
      <formula>$AL78=1</formula>
    </cfRule>
  </conditionalFormatting>
  <conditionalFormatting sqref="V78">
    <cfRule type="cellIs" dxfId="81" priority="76" operator="lessThan">
      <formula>$V79</formula>
    </cfRule>
  </conditionalFormatting>
  <conditionalFormatting sqref="W78:Y78">
    <cfRule type="expression" dxfId="80" priority="69" stopIfTrue="1">
      <formula>$AM78=7</formula>
    </cfRule>
    <cfRule type="expression" dxfId="79" priority="70" stopIfTrue="1">
      <formula>$AM78=6</formula>
    </cfRule>
    <cfRule type="expression" dxfId="78" priority="71" stopIfTrue="1">
      <formula>$AM78=3</formula>
    </cfRule>
    <cfRule type="expression" dxfId="77" priority="72" stopIfTrue="1">
      <formula>$AM78=4</formula>
    </cfRule>
    <cfRule type="expression" dxfId="76" priority="73" stopIfTrue="1">
      <formula>$AM78=2</formula>
    </cfRule>
    <cfRule type="expression" dxfId="75" priority="74" stopIfTrue="1">
      <formula>$AM78=5</formula>
    </cfRule>
    <cfRule type="expression" dxfId="74" priority="75" stopIfTrue="1">
      <formula>$AM78=1</formula>
    </cfRule>
  </conditionalFormatting>
  <conditionalFormatting sqref="Y78">
    <cfRule type="cellIs" dxfId="73" priority="68" operator="lessThan">
      <formula>$Y79</formula>
    </cfRule>
  </conditionalFormatting>
  <conditionalFormatting sqref="T79:V79">
    <cfRule type="expression" dxfId="72" priority="61" stopIfTrue="1">
      <formula>$AL79=7</formula>
    </cfRule>
    <cfRule type="expression" dxfId="71" priority="62" stopIfTrue="1">
      <formula>$AL79=6</formula>
    </cfRule>
    <cfRule type="expression" dxfId="70" priority="63" stopIfTrue="1">
      <formula>$AL79=3</formula>
    </cfRule>
    <cfRule type="expression" dxfId="69" priority="64" stopIfTrue="1">
      <formula>$AL79=4</formula>
    </cfRule>
    <cfRule type="expression" dxfId="68" priority="65" stopIfTrue="1">
      <formula>$AL79=2</formula>
    </cfRule>
    <cfRule type="expression" dxfId="67" priority="66" stopIfTrue="1">
      <formula>$AL79=5</formula>
    </cfRule>
    <cfRule type="expression" dxfId="66" priority="67" stopIfTrue="1">
      <formula>$AL79=1</formula>
    </cfRule>
  </conditionalFormatting>
  <conditionalFormatting sqref="V79">
    <cfRule type="cellIs" dxfId="65" priority="60" operator="lessThan">
      <formula>$V78</formula>
    </cfRule>
  </conditionalFormatting>
  <conditionalFormatting sqref="W79:Y79">
    <cfRule type="expression" dxfId="64" priority="53" stopIfTrue="1">
      <formula>$AM79=7</formula>
    </cfRule>
    <cfRule type="expression" dxfId="63" priority="54" stopIfTrue="1">
      <formula>$AM79=6</formula>
    </cfRule>
    <cfRule type="expression" dxfId="62" priority="55" stopIfTrue="1">
      <formula>$AM79=3</formula>
    </cfRule>
    <cfRule type="expression" dxfId="61" priority="56" stopIfTrue="1">
      <formula>$AM79=4</formula>
    </cfRule>
    <cfRule type="expression" dxfId="60" priority="57" stopIfTrue="1">
      <formula>$AM79=2</formula>
    </cfRule>
    <cfRule type="expression" dxfId="59" priority="58" stopIfTrue="1">
      <formula>$AM79=5</formula>
    </cfRule>
    <cfRule type="expression" dxfId="58" priority="59" stopIfTrue="1">
      <formula>$AM79=1</formula>
    </cfRule>
  </conditionalFormatting>
  <conditionalFormatting sqref="Y79">
    <cfRule type="cellIs" dxfId="57" priority="52" operator="lessThan">
      <formula>$Y78</formula>
    </cfRule>
  </conditionalFormatting>
  <conditionalFormatting sqref="Z78:AB78">
    <cfRule type="expression" dxfId="56" priority="44" stopIfTrue="1">
      <formula>AND(OR($AC78=2,$AC79=2),$AC78+$AC79=2)</formula>
    </cfRule>
    <cfRule type="expression" dxfId="55" priority="45" stopIfTrue="1">
      <formula>$AN78=7</formula>
    </cfRule>
    <cfRule type="expression" dxfId="54" priority="46" stopIfTrue="1">
      <formula>$AN78=6</formula>
    </cfRule>
    <cfRule type="expression" dxfId="53" priority="47" stopIfTrue="1">
      <formula>$AN78=3</formula>
    </cfRule>
    <cfRule type="expression" dxfId="52" priority="48" stopIfTrue="1">
      <formula>$AN78=4</formula>
    </cfRule>
    <cfRule type="expression" dxfId="51" priority="49" stopIfTrue="1">
      <formula>$AN78=2</formula>
    </cfRule>
    <cfRule type="expression" dxfId="50" priority="50" stopIfTrue="1">
      <formula>$AN78=5</formula>
    </cfRule>
    <cfRule type="expression" dxfId="49" priority="51" stopIfTrue="1">
      <formula>$AN78=1</formula>
    </cfRule>
  </conditionalFormatting>
  <conditionalFormatting sqref="AB78">
    <cfRule type="cellIs" dxfId="48" priority="43" operator="lessThan">
      <formula>$AB79</formula>
    </cfRule>
  </conditionalFormatting>
  <conditionalFormatting sqref="Z79:AB79">
    <cfRule type="expression" dxfId="47" priority="35" stopIfTrue="1">
      <formula>AND(OR($AC78=2,$AC79=2),$AC78+$AC79=2)</formula>
    </cfRule>
    <cfRule type="expression" dxfId="46" priority="36" stopIfTrue="1">
      <formula>$AN79=7</formula>
    </cfRule>
    <cfRule type="expression" dxfId="45" priority="37" stopIfTrue="1">
      <formula>$AN79=6</formula>
    </cfRule>
    <cfRule type="expression" dxfId="44" priority="38" stopIfTrue="1">
      <formula>$AN79=3</formula>
    </cfRule>
    <cfRule type="expression" dxfId="43" priority="39" stopIfTrue="1">
      <formula>$AN79=4</formula>
    </cfRule>
    <cfRule type="expression" dxfId="42" priority="40" stopIfTrue="1">
      <formula>$AN79=2</formula>
    </cfRule>
    <cfRule type="expression" dxfId="41" priority="41" stopIfTrue="1">
      <formula>$AN79=5</formula>
    </cfRule>
    <cfRule type="expression" dxfId="40" priority="42" stopIfTrue="1">
      <formula>$AN79=1</formula>
    </cfRule>
  </conditionalFormatting>
  <conditionalFormatting sqref="AB79">
    <cfRule type="cellIs" dxfId="39" priority="34" operator="lessThan">
      <formula>$AB78</formula>
    </cfRule>
  </conditionalFormatting>
  <conditionalFormatting sqref="T42:V42">
    <cfRule type="expression" dxfId="38" priority="27" stopIfTrue="1">
      <formula>$AL42=7</formula>
    </cfRule>
    <cfRule type="expression" dxfId="37" priority="28" stopIfTrue="1">
      <formula>$AL42=6</formula>
    </cfRule>
    <cfRule type="expression" dxfId="36" priority="29" stopIfTrue="1">
      <formula>$AL42=3</formula>
    </cfRule>
    <cfRule type="expression" dxfId="35" priority="30" stopIfTrue="1">
      <formula>$AL42=4</formula>
    </cfRule>
    <cfRule type="expression" dxfId="34" priority="31" stopIfTrue="1">
      <formula>$AL42=2</formula>
    </cfRule>
    <cfRule type="expression" dxfId="33" priority="32" stopIfTrue="1">
      <formula>$AL42=5</formula>
    </cfRule>
    <cfRule type="expression" dxfId="32" priority="33" stopIfTrue="1">
      <formula>$AL42=1</formula>
    </cfRule>
  </conditionalFormatting>
  <conditionalFormatting sqref="V42">
    <cfRule type="cellIs" dxfId="31" priority="26" operator="lessThan">
      <formula>$V43</formula>
    </cfRule>
  </conditionalFormatting>
  <conditionalFormatting sqref="W42">
    <cfRule type="expression" dxfId="30" priority="19" stopIfTrue="1">
      <formula>$AM42=7</formula>
    </cfRule>
    <cfRule type="expression" dxfId="29" priority="20" stopIfTrue="1">
      <formula>$AM42=6</formula>
    </cfRule>
    <cfRule type="expression" dxfId="28" priority="21" stopIfTrue="1">
      <formula>$AM42=3</formula>
    </cfRule>
    <cfRule type="expression" dxfId="27" priority="22" stopIfTrue="1">
      <formula>$AM42=4</formula>
    </cfRule>
    <cfRule type="expression" dxfId="26" priority="23" stopIfTrue="1">
      <formula>$AM42=2</formula>
    </cfRule>
    <cfRule type="expression" dxfId="25" priority="24" stopIfTrue="1">
      <formula>$AM42=5</formula>
    </cfRule>
    <cfRule type="expression" dxfId="24" priority="25" stopIfTrue="1">
      <formula>$AM42=1</formula>
    </cfRule>
  </conditionalFormatting>
  <conditionalFormatting sqref="T43:V43">
    <cfRule type="expression" dxfId="23" priority="12" stopIfTrue="1">
      <formula>$AL43=7</formula>
    </cfRule>
    <cfRule type="expression" dxfId="22" priority="13" stopIfTrue="1">
      <formula>$AL43=6</formula>
    </cfRule>
    <cfRule type="expression" dxfId="21" priority="14" stopIfTrue="1">
      <formula>$AL43=3</formula>
    </cfRule>
    <cfRule type="expression" dxfId="20" priority="15" stopIfTrue="1">
      <formula>$AL43=4</formula>
    </cfRule>
    <cfRule type="expression" dxfId="19" priority="16" stopIfTrue="1">
      <formula>$AL43=2</formula>
    </cfRule>
    <cfRule type="expression" dxfId="18" priority="17" stopIfTrue="1">
      <formula>$AL43=5</formula>
    </cfRule>
    <cfRule type="expression" dxfId="17" priority="18" stopIfTrue="1">
      <formula>$AL43=1</formula>
    </cfRule>
  </conditionalFormatting>
  <conditionalFormatting sqref="V43">
    <cfRule type="cellIs" dxfId="16" priority="11" operator="lessThan">
      <formula>$V42</formula>
    </cfRule>
  </conditionalFormatting>
  <conditionalFormatting sqref="W43">
    <cfRule type="expression" dxfId="15" priority="4" stopIfTrue="1">
      <formula>$AM43=7</formula>
    </cfRule>
    <cfRule type="expression" dxfId="14" priority="5" stopIfTrue="1">
      <formula>$AM43=6</formula>
    </cfRule>
    <cfRule type="expression" dxfId="13" priority="6" stopIfTrue="1">
      <formula>$AM43=3</formula>
    </cfRule>
    <cfRule type="expression" dxfId="12" priority="7" stopIfTrue="1">
      <formula>$AM43=4</formula>
    </cfRule>
    <cfRule type="expression" dxfId="11" priority="8" stopIfTrue="1">
      <formula>$AM43=2</formula>
    </cfRule>
    <cfRule type="expression" dxfId="10" priority="9" stopIfTrue="1">
      <formula>$AM43=5</formula>
    </cfRule>
    <cfRule type="expression" dxfId="9" priority="10" stopIfTrue="1">
      <formula>$AM43=1</formula>
    </cfRule>
  </conditionalFormatting>
  <conditionalFormatting sqref="B11:M42">
    <cfRule type="expression" dxfId="2" priority="3" stopIfTrue="1">
      <formula>ROW()/2-INT(ROW()/2)=0</formula>
    </cfRule>
  </conditionalFormatting>
  <conditionalFormatting sqref="H11">
    <cfRule type="expression" dxfId="1" priority="2" stopIfTrue="1">
      <formula>ROW()/2-INT(ROW()/2)=0</formula>
    </cfRule>
  </conditionalFormatting>
  <conditionalFormatting sqref="K11:M11">
    <cfRule type="expression" dxfId="0" priority="1" stopIfTrue="1">
      <formula>ROW()/2-INT(ROW()/2)=0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10"/>
  <sheetViews>
    <sheetView tabSelected="1" topLeftCell="U1" workbookViewId="0">
      <selection activeCell="AJ17" sqref="AJ17"/>
    </sheetView>
  </sheetViews>
  <sheetFormatPr defaultColWidth="11.7109375" defaultRowHeight="15"/>
  <cols>
    <col min="1" max="1" width="4.140625" customWidth="1"/>
    <col min="2" max="2" width="12.5703125" customWidth="1"/>
    <col min="3" max="3" width="21.5703125" customWidth="1"/>
    <col min="4" max="4" width="8.42578125" style="68" customWidth="1"/>
    <col min="5" max="5" width="5.85546875" style="68" customWidth="1"/>
    <col min="6" max="6" width="6.7109375" style="68" customWidth="1"/>
    <col min="7" max="7" width="5.7109375" style="68" customWidth="1"/>
    <col min="8" max="8" width="7.140625" customWidth="1"/>
    <col min="9" max="9" width="6.140625" customWidth="1"/>
    <col min="10" max="10" width="5.7109375" style="68" customWidth="1"/>
    <col min="11" max="11" width="7.7109375" customWidth="1"/>
    <col min="12" max="13" width="6.42578125" customWidth="1"/>
    <col min="15" max="15" width="7.28515625" style="67" customWidth="1"/>
    <col min="16" max="16" width="0" style="67" hidden="1" customWidth="1"/>
    <col min="17" max="17" width="19" customWidth="1"/>
    <col min="18" max="18" width="9.85546875" customWidth="1"/>
    <col min="20" max="20" width="6.42578125" customWidth="1"/>
    <col min="21" max="21" width="5.140625" customWidth="1"/>
    <col min="22" max="23" width="6.42578125" customWidth="1"/>
    <col min="24" max="24" width="5" customWidth="1"/>
    <col min="25" max="26" width="6.42578125" customWidth="1"/>
    <col min="27" max="27" width="5.140625" style="316" customWidth="1"/>
    <col min="28" max="28" width="6.42578125" customWidth="1"/>
    <col min="29" max="29" width="5.85546875" customWidth="1"/>
    <col min="31" max="31" width="6.7109375" customWidth="1"/>
    <col min="32" max="32" width="12.5703125" customWidth="1"/>
    <col min="33" max="33" width="19" customWidth="1"/>
    <col min="35" max="35" width="7.7109375" customWidth="1"/>
    <col min="38" max="43" width="4.28515625" style="68" hidden="1" customWidth="1"/>
    <col min="44" max="44" width="8" customWidth="1"/>
  </cols>
  <sheetData>
    <row r="1" spans="1:43">
      <c r="O1" s="388"/>
      <c r="P1" s="38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9"/>
      <c r="AB1" s="298"/>
      <c r="AC1" s="298"/>
      <c r="AD1" s="298"/>
      <c r="AE1" s="298"/>
      <c r="AF1" s="298"/>
      <c r="AG1" s="298"/>
      <c r="AH1" s="298"/>
    </row>
    <row r="2" spans="1:43" s="84" customFormat="1" ht="15.75" thickBot="1">
      <c r="A2"/>
      <c r="B2"/>
      <c r="C2"/>
      <c r="D2" s="68"/>
      <c r="E2" s="68"/>
      <c r="F2" s="68"/>
      <c r="G2" s="68"/>
      <c r="H2"/>
      <c r="I2"/>
      <c r="J2" s="68"/>
      <c r="K2"/>
      <c r="L2"/>
      <c r="M2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300"/>
      <c r="AB2" s="125"/>
      <c r="AC2" s="125"/>
      <c r="AD2" s="125"/>
      <c r="AE2" s="125"/>
      <c r="AF2" s="125"/>
      <c r="AG2" s="125"/>
      <c r="AH2" s="125"/>
      <c r="AI2" s="125"/>
      <c r="AL2" s="83"/>
      <c r="AM2" s="83"/>
      <c r="AN2" s="83"/>
      <c r="AO2" s="83"/>
      <c r="AP2" s="83"/>
      <c r="AQ2" s="83"/>
    </row>
    <row r="3" spans="1:43" ht="15.75">
      <c r="O3" s="301" t="s">
        <v>102</v>
      </c>
      <c r="P3" s="389"/>
      <c r="Q3" s="389"/>
      <c r="R3" s="389"/>
      <c r="T3" s="390" t="s">
        <v>225</v>
      </c>
      <c r="U3" s="303"/>
      <c r="V3" s="304">
        <v>2</v>
      </c>
      <c r="W3" s="304"/>
      <c r="X3" s="304"/>
      <c r="Y3" s="304">
        <v>1</v>
      </c>
      <c r="Z3" s="304"/>
      <c r="AA3" s="305"/>
      <c r="AE3" s="301" t="s">
        <v>103</v>
      </c>
      <c r="AF3" s="301"/>
      <c r="AG3" s="301"/>
      <c r="AH3" s="301"/>
      <c r="AL3" s="306">
        <v>5</v>
      </c>
    </row>
    <row r="4" spans="1:43" ht="16.5" thickBot="1">
      <c r="Q4" s="67"/>
      <c r="R4" s="68"/>
      <c r="T4" s="307" t="s">
        <v>226</v>
      </c>
      <c r="U4" s="391">
        <v>1</v>
      </c>
      <c r="V4" s="309">
        <v>2</v>
      </c>
      <c r="W4" s="310">
        <v>3</v>
      </c>
      <c r="X4" s="311">
        <v>4</v>
      </c>
      <c r="Y4" s="312">
        <v>5</v>
      </c>
      <c r="Z4" s="313">
        <v>6</v>
      </c>
      <c r="AA4" s="314">
        <v>7</v>
      </c>
      <c r="AL4" s="315">
        <v>2</v>
      </c>
    </row>
    <row r="5" spans="1:43" ht="12.75" customHeight="1">
      <c r="O5"/>
      <c r="P5"/>
      <c r="Q5" s="67"/>
      <c r="R5" s="68"/>
      <c r="U5" s="67"/>
      <c r="V5" s="68"/>
    </row>
    <row r="6" spans="1:43" ht="12.75" customHeight="1" thickBot="1">
      <c r="B6" s="409" t="s">
        <v>71</v>
      </c>
      <c r="C6" s="410" t="s">
        <v>257</v>
      </c>
      <c r="D6" s="410"/>
      <c r="E6" s="410"/>
      <c r="F6" s="192"/>
      <c r="G6" s="192"/>
      <c r="H6" s="192"/>
      <c r="I6" s="192"/>
      <c r="J6" s="192"/>
      <c r="K6" s="192"/>
      <c r="O6"/>
      <c r="P6"/>
      <c r="Q6" s="67"/>
      <c r="R6" s="68"/>
      <c r="U6" s="318"/>
      <c r="V6" s="68"/>
      <c r="X6" s="318"/>
      <c r="AA6" s="318"/>
    </row>
    <row r="7" spans="1:43" ht="12.75" customHeight="1" thickBot="1">
      <c r="B7" s="409" t="s">
        <v>72</v>
      </c>
      <c r="C7" s="411">
        <v>41461</v>
      </c>
      <c r="G7"/>
      <c r="I7" s="68"/>
      <c r="J7"/>
      <c r="O7" s="392" t="s">
        <v>109</v>
      </c>
      <c r="P7" s="319"/>
      <c r="Q7" s="67"/>
      <c r="R7" s="68"/>
      <c r="T7" s="320" t="s">
        <v>227</v>
      </c>
      <c r="U7" s="321" t="s">
        <v>10</v>
      </c>
      <c r="V7" s="321" t="s">
        <v>228</v>
      </c>
      <c r="W7" s="322" t="s">
        <v>229</v>
      </c>
      <c r="X7" s="321" t="s">
        <v>10</v>
      </c>
      <c r="Y7" s="321" t="s">
        <v>230</v>
      </c>
      <c r="Z7" s="322" t="s">
        <v>231</v>
      </c>
      <c r="AA7" s="321" t="s">
        <v>10</v>
      </c>
      <c r="AB7" s="323" t="s">
        <v>232</v>
      </c>
      <c r="AC7" s="324" t="s">
        <v>233</v>
      </c>
      <c r="AL7" s="325">
        <v>0</v>
      </c>
      <c r="AM7" s="326">
        <v>0</v>
      </c>
      <c r="AN7" s="327">
        <v>0</v>
      </c>
    </row>
    <row r="8" spans="1:43" ht="12.75" customHeight="1">
      <c r="B8" s="7" t="s">
        <v>266</v>
      </c>
      <c r="C8" s="68"/>
      <c r="G8"/>
      <c r="I8" s="68"/>
      <c r="J8"/>
      <c r="O8" s="393">
        <v>1</v>
      </c>
      <c r="P8" s="329">
        <v>21511101833</v>
      </c>
      <c r="Q8" s="329" t="s">
        <v>195</v>
      </c>
      <c r="R8" s="330" t="s">
        <v>83</v>
      </c>
      <c r="S8" s="331"/>
      <c r="T8" s="332">
        <v>6.7610000000000001</v>
      </c>
      <c r="U8" s="333"/>
      <c r="V8" s="332">
        <v>6.7610000000000001</v>
      </c>
      <c r="W8" s="332">
        <v>6.6619999999999999</v>
      </c>
      <c r="X8" s="333">
        <v>4</v>
      </c>
      <c r="Y8" s="332">
        <v>7.4619999999999997</v>
      </c>
      <c r="Z8" s="332">
        <v>6.8490000000000002</v>
      </c>
      <c r="AA8" s="333">
        <v>2</v>
      </c>
      <c r="AB8" s="332">
        <v>7.2490000000000006</v>
      </c>
      <c r="AC8" s="334">
        <v>2</v>
      </c>
      <c r="AG8" s="67"/>
      <c r="AH8" s="68"/>
      <c r="AL8" s="325">
        <v>5</v>
      </c>
      <c r="AM8" s="326">
        <v>2</v>
      </c>
      <c r="AN8" s="327">
        <v>5</v>
      </c>
      <c r="AO8" s="326">
        <v>1</v>
      </c>
      <c r="AP8" s="326">
        <v>0</v>
      </c>
      <c r="AQ8" s="327">
        <v>1</v>
      </c>
    </row>
    <row r="9" spans="1:43" ht="12.75" customHeight="1" thickBot="1">
      <c r="B9" s="7" t="s">
        <v>259</v>
      </c>
      <c r="C9" s="68"/>
      <c r="G9"/>
      <c r="I9" s="68"/>
      <c r="J9"/>
      <c r="O9" s="394">
        <v>8</v>
      </c>
      <c r="P9" s="336" t="s">
        <v>22</v>
      </c>
      <c r="Q9" s="336" t="s">
        <v>97</v>
      </c>
      <c r="R9" s="92" t="s">
        <v>79</v>
      </c>
      <c r="S9" s="331"/>
      <c r="T9" s="332">
        <v>7.4649999999999999</v>
      </c>
      <c r="U9" s="333"/>
      <c r="V9" s="332">
        <v>7.4649999999999999</v>
      </c>
      <c r="W9" s="332">
        <v>7.3879999999999999</v>
      </c>
      <c r="X9" s="333"/>
      <c r="Y9" s="332">
        <v>7.3879999999999999</v>
      </c>
      <c r="Z9" s="332">
        <v>7.5659999999999998</v>
      </c>
      <c r="AA9" s="333">
        <v>0</v>
      </c>
      <c r="AB9" s="332">
        <v>7.5659999999999998</v>
      </c>
      <c r="AC9" s="337">
        <v>1</v>
      </c>
      <c r="AE9" s="319" t="s">
        <v>109</v>
      </c>
      <c r="AF9" s="319"/>
      <c r="AG9" s="67"/>
      <c r="AH9" s="68"/>
      <c r="AL9" s="338">
        <v>2</v>
      </c>
      <c r="AM9" s="339">
        <v>5</v>
      </c>
      <c r="AN9" s="340">
        <v>2</v>
      </c>
      <c r="AO9" s="339">
        <v>0</v>
      </c>
      <c r="AP9" s="339">
        <v>1</v>
      </c>
      <c r="AQ9" s="340">
        <v>0</v>
      </c>
    </row>
    <row r="10" spans="1:43" ht="12.75" customHeight="1" thickBot="1">
      <c r="B10" s="412" t="s">
        <v>260</v>
      </c>
      <c r="C10" s="412" t="s">
        <v>8</v>
      </c>
      <c r="D10" s="413" t="s">
        <v>76</v>
      </c>
      <c r="E10" s="414" t="s">
        <v>261</v>
      </c>
      <c r="F10" s="415" t="s">
        <v>227</v>
      </c>
      <c r="G10" s="413" t="s">
        <v>10</v>
      </c>
      <c r="H10" s="414" t="s">
        <v>262</v>
      </c>
      <c r="I10" s="413" t="s">
        <v>229</v>
      </c>
      <c r="J10" s="413" t="s">
        <v>10</v>
      </c>
      <c r="K10" s="413" t="s">
        <v>263</v>
      </c>
      <c r="L10" s="414" t="s">
        <v>264</v>
      </c>
      <c r="M10" s="416" t="s">
        <v>265</v>
      </c>
      <c r="O10" s="68"/>
      <c r="Q10" s="67"/>
      <c r="R10" s="68"/>
      <c r="T10" s="341"/>
      <c r="U10" s="342"/>
      <c r="V10" s="343"/>
      <c r="W10" s="341"/>
      <c r="X10" s="342"/>
      <c r="Y10" s="341"/>
      <c r="Z10" s="341"/>
      <c r="AA10" s="342"/>
      <c r="AB10" s="341"/>
      <c r="AE10" s="328" t="s">
        <v>234</v>
      </c>
      <c r="AF10" s="329">
        <v>21511101833</v>
      </c>
      <c r="AG10" s="329" t="s">
        <v>195</v>
      </c>
      <c r="AH10" s="330" t="s">
        <v>83</v>
      </c>
    </row>
    <row r="11" spans="1:43" ht="12.75" customHeight="1" thickBot="1">
      <c r="A11" s="417">
        <v>1</v>
      </c>
      <c r="B11" s="435">
        <v>21511101833</v>
      </c>
      <c r="C11" s="419" t="s">
        <v>195</v>
      </c>
      <c r="D11" s="83" t="s">
        <v>83</v>
      </c>
      <c r="E11" s="80">
        <v>25</v>
      </c>
      <c r="F11" s="420">
        <v>5.6509999999999998</v>
      </c>
      <c r="G11" s="83">
        <v>3</v>
      </c>
      <c r="H11" s="421">
        <v>6.2509999999999994</v>
      </c>
      <c r="I11" s="84">
        <v>5.8</v>
      </c>
      <c r="J11" s="83"/>
      <c r="K11" s="422">
        <v>5.8</v>
      </c>
      <c r="L11" s="423">
        <v>5.8</v>
      </c>
      <c r="M11" s="424">
        <v>6.2509999999999994</v>
      </c>
      <c r="O11" s="392" t="s">
        <v>123</v>
      </c>
      <c r="Q11" s="67"/>
      <c r="R11" s="68"/>
      <c r="T11" s="320" t="s">
        <v>227</v>
      </c>
      <c r="U11" s="321" t="s">
        <v>10</v>
      </c>
      <c r="V11" s="321" t="s">
        <v>228</v>
      </c>
      <c r="W11" s="322" t="s">
        <v>229</v>
      </c>
      <c r="X11" s="321" t="s">
        <v>10</v>
      </c>
      <c r="Y11" s="321" t="s">
        <v>230</v>
      </c>
      <c r="Z11" s="322" t="s">
        <v>231</v>
      </c>
      <c r="AA11" s="321" t="s">
        <v>10</v>
      </c>
      <c r="AB11" s="323" t="s">
        <v>232</v>
      </c>
      <c r="AC11" s="324" t="s">
        <v>233</v>
      </c>
      <c r="AE11" s="335" t="s">
        <v>235</v>
      </c>
      <c r="AF11" s="336">
        <v>21891001092</v>
      </c>
      <c r="AG11" s="336" t="s">
        <v>80</v>
      </c>
      <c r="AH11" s="92" t="s">
        <v>79</v>
      </c>
      <c r="AL11" s="325">
        <v>0</v>
      </c>
      <c r="AM11" s="326">
        <v>0</v>
      </c>
      <c r="AN11" s="327">
        <v>0</v>
      </c>
    </row>
    <row r="12" spans="1:43" ht="12.75" customHeight="1">
      <c r="A12" s="417">
        <v>2</v>
      </c>
      <c r="B12" s="420">
        <v>21891001087</v>
      </c>
      <c r="C12" s="418" t="s">
        <v>78</v>
      </c>
      <c r="D12" s="425" t="s">
        <v>79</v>
      </c>
      <c r="E12" s="80">
        <v>14</v>
      </c>
      <c r="F12" s="420">
        <v>5.86</v>
      </c>
      <c r="G12" s="425">
        <v>1</v>
      </c>
      <c r="H12" s="421">
        <v>6.0600000000000005</v>
      </c>
      <c r="I12" s="84">
        <v>5.8049999999999997</v>
      </c>
      <c r="J12" s="425">
        <v>2</v>
      </c>
      <c r="K12" s="422">
        <v>6.2050000000000001</v>
      </c>
      <c r="L12" s="419">
        <v>6.0600000000000005</v>
      </c>
      <c r="M12" s="424">
        <v>6.2050000000000001</v>
      </c>
      <c r="O12" s="393">
        <v>4</v>
      </c>
      <c r="P12" s="329">
        <v>21891001092</v>
      </c>
      <c r="Q12" s="329" t="s">
        <v>80</v>
      </c>
      <c r="R12" s="330" t="s">
        <v>79</v>
      </c>
      <c r="S12" s="331"/>
      <c r="T12" s="332">
        <v>6.7889999999999997</v>
      </c>
      <c r="U12" s="333"/>
      <c r="V12" s="332">
        <v>6.7889999999999997</v>
      </c>
      <c r="W12" s="332">
        <v>6.6820000000000004</v>
      </c>
      <c r="X12" s="333">
        <v>2</v>
      </c>
      <c r="Y12" s="332">
        <v>7.0820000000000007</v>
      </c>
      <c r="Z12" s="332"/>
      <c r="AA12" s="333"/>
      <c r="AB12" s="332">
        <v>0</v>
      </c>
      <c r="AC12" s="334">
        <v>2</v>
      </c>
      <c r="AL12" s="325">
        <v>5</v>
      </c>
      <c r="AM12" s="326">
        <v>2</v>
      </c>
      <c r="AN12" s="327">
        <v>5</v>
      </c>
      <c r="AO12" s="326">
        <v>1</v>
      </c>
      <c r="AP12" s="326">
        <v>1</v>
      </c>
      <c r="AQ12" s="327">
        <v>0</v>
      </c>
    </row>
    <row r="13" spans="1:43" ht="12.75" customHeight="1" thickBot="1">
      <c r="A13" s="417">
        <v>3</v>
      </c>
      <c r="B13" s="420">
        <v>21891101618</v>
      </c>
      <c r="C13" s="418" t="s">
        <v>84</v>
      </c>
      <c r="D13" s="425" t="s">
        <v>79</v>
      </c>
      <c r="E13" s="80">
        <v>41</v>
      </c>
      <c r="F13" s="420">
        <v>6.1689999999999996</v>
      </c>
      <c r="G13" s="425"/>
      <c r="H13" s="421">
        <v>6.1689999999999996</v>
      </c>
      <c r="I13" s="84">
        <v>6.2569999999999997</v>
      </c>
      <c r="J13" s="425">
        <v>1</v>
      </c>
      <c r="K13" s="422">
        <v>6.4569999999999999</v>
      </c>
      <c r="L13" s="419">
        <v>6.1689999999999996</v>
      </c>
      <c r="M13" s="424">
        <v>6.4569999999999999</v>
      </c>
      <c r="O13" s="394">
        <v>5</v>
      </c>
      <c r="P13" s="336">
        <v>21891001086</v>
      </c>
      <c r="Q13" s="336" t="s">
        <v>81</v>
      </c>
      <c r="R13" s="92" t="s">
        <v>79</v>
      </c>
      <c r="S13" s="331"/>
      <c r="T13" s="332">
        <v>100</v>
      </c>
      <c r="U13" s="333"/>
      <c r="V13" s="332">
        <v>100</v>
      </c>
      <c r="W13" s="332">
        <v>100</v>
      </c>
      <c r="X13" s="333"/>
      <c r="Y13" s="332">
        <v>100</v>
      </c>
      <c r="Z13" s="332"/>
      <c r="AA13" s="333"/>
      <c r="AB13" s="332">
        <v>0</v>
      </c>
      <c r="AC13" s="337">
        <v>0</v>
      </c>
      <c r="AG13" s="67"/>
      <c r="AH13" s="68"/>
      <c r="AL13" s="338">
        <v>2</v>
      </c>
      <c r="AM13" s="339">
        <v>5</v>
      </c>
      <c r="AN13" s="340">
        <v>2</v>
      </c>
      <c r="AO13" s="339">
        <v>0</v>
      </c>
      <c r="AP13" s="339">
        <v>0</v>
      </c>
      <c r="AQ13" s="340">
        <v>0</v>
      </c>
    </row>
    <row r="14" spans="1:43" ht="12.75" customHeight="1" thickBot="1">
      <c r="A14" s="417">
        <v>4</v>
      </c>
      <c r="B14" s="420">
        <v>21891001092</v>
      </c>
      <c r="C14" s="418" t="s">
        <v>80</v>
      </c>
      <c r="D14" s="83" t="s">
        <v>79</v>
      </c>
      <c r="E14" s="80">
        <v>11</v>
      </c>
      <c r="F14" s="420">
        <v>5.7560000000000002</v>
      </c>
      <c r="G14" s="83">
        <v>4</v>
      </c>
      <c r="H14" s="421">
        <v>6.556</v>
      </c>
      <c r="I14" s="84">
        <v>6.133</v>
      </c>
      <c r="J14" s="83">
        <v>1</v>
      </c>
      <c r="K14" s="422">
        <v>6.3330000000000002</v>
      </c>
      <c r="L14" s="419">
        <v>6.3330000000000002</v>
      </c>
      <c r="M14" s="424">
        <v>6.556</v>
      </c>
      <c r="O14" s="143"/>
      <c r="P14" s="361"/>
      <c r="Q14" s="361"/>
      <c r="R14" s="333"/>
      <c r="T14" s="341"/>
      <c r="U14" s="342"/>
      <c r="V14" s="343"/>
      <c r="W14" s="341"/>
      <c r="X14" s="342"/>
      <c r="Y14" s="341"/>
      <c r="Z14" s="341"/>
      <c r="AA14" s="342"/>
      <c r="AB14" s="341"/>
      <c r="AG14" s="67"/>
      <c r="AH14" s="68"/>
    </row>
    <row r="15" spans="1:43" ht="12.75" customHeight="1" thickBot="1">
      <c r="A15" s="417">
        <v>5</v>
      </c>
      <c r="B15" s="435">
        <v>21891001086</v>
      </c>
      <c r="C15" s="419" t="s">
        <v>81</v>
      </c>
      <c r="D15" s="83" t="s">
        <v>79</v>
      </c>
      <c r="E15" s="80">
        <v>19</v>
      </c>
      <c r="F15" s="420">
        <v>6.44</v>
      </c>
      <c r="G15" s="83"/>
      <c r="H15" s="421">
        <v>6.44</v>
      </c>
      <c r="I15" s="84">
        <v>5.9560000000000004</v>
      </c>
      <c r="J15" s="83">
        <v>3</v>
      </c>
      <c r="K15" s="422">
        <v>6.5560000000000009</v>
      </c>
      <c r="L15" s="419">
        <v>6.44</v>
      </c>
      <c r="M15" s="424">
        <v>6.5560000000000009</v>
      </c>
      <c r="O15" s="392" t="s">
        <v>134</v>
      </c>
      <c r="Q15" s="67"/>
      <c r="R15" s="68"/>
      <c r="T15" s="320" t="s">
        <v>227</v>
      </c>
      <c r="U15" s="321" t="s">
        <v>10</v>
      </c>
      <c r="V15" s="321" t="s">
        <v>228</v>
      </c>
      <c r="W15" s="322" t="s">
        <v>229</v>
      </c>
      <c r="X15" s="321" t="s">
        <v>10</v>
      </c>
      <c r="Y15" s="321" t="s">
        <v>230</v>
      </c>
      <c r="Z15" s="322" t="s">
        <v>231</v>
      </c>
      <c r="AA15" s="321" t="s">
        <v>10</v>
      </c>
      <c r="AB15" s="323" t="s">
        <v>232</v>
      </c>
      <c r="AC15" s="324" t="s">
        <v>233</v>
      </c>
      <c r="AG15" s="67"/>
      <c r="AH15" s="68"/>
      <c r="AL15" s="325">
        <v>0</v>
      </c>
      <c r="AM15" s="326">
        <v>0</v>
      </c>
      <c r="AN15" s="327">
        <v>0</v>
      </c>
    </row>
    <row r="16" spans="1:43" ht="12.75" customHeight="1">
      <c r="A16" s="417">
        <v>6</v>
      </c>
      <c r="B16" s="420">
        <v>20181000860</v>
      </c>
      <c r="C16" s="418" t="s">
        <v>89</v>
      </c>
      <c r="D16" s="83" t="s">
        <v>90</v>
      </c>
      <c r="E16" s="80">
        <v>78</v>
      </c>
      <c r="F16" s="420">
        <v>6.4489999999999998</v>
      </c>
      <c r="G16" s="83"/>
      <c r="H16" s="421">
        <v>6.4489999999999998</v>
      </c>
      <c r="I16" s="84">
        <v>6.5380000000000003</v>
      </c>
      <c r="J16" s="83"/>
      <c r="K16" s="422">
        <v>6.5380000000000003</v>
      </c>
      <c r="L16" s="419">
        <v>6.4489999999999998</v>
      </c>
      <c r="M16" s="424">
        <v>6.5380000000000003</v>
      </c>
      <c r="O16" s="393">
        <v>3</v>
      </c>
      <c r="P16" s="329">
        <v>21891101618</v>
      </c>
      <c r="Q16" s="329" t="s">
        <v>84</v>
      </c>
      <c r="R16" s="330" t="s">
        <v>79</v>
      </c>
      <c r="S16" s="331"/>
      <c r="T16" s="332">
        <v>7.3109999999999999</v>
      </c>
      <c r="U16" s="333">
        <v>2</v>
      </c>
      <c r="V16" s="332">
        <v>7.7110000000000003</v>
      </c>
      <c r="W16" s="332">
        <v>7.0919999999999996</v>
      </c>
      <c r="X16" s="333">
        <v>1</v>
      </c>
      <c r="Y16" s="332">
        <v>7.2919999999999998</v>
      </c>
      <c r="Z16" s="332">
        <v>7.3390000000000004</v>
      </c>
      <c r="AA16" s="333"/>
      <c r="AB16" s="332">
        <v>7.3390000000000004</v>
      </c>
      <c r="AC16" s="334">
        <v>1</v>
      </c>
      <c r="AG16" s="67"/>
      <c r="AH16" s="68"/>
      <c r="AL16" s="325">
        <v>5</v>
      </c>
      <c r="AM16" s="326">
        <v>2</v>
      </c>
      <c r="AN16" s="327">
        <v>5</v>
      </c>
      <c r="AO16" s="326">
        <v>0</v>
      </c>
      <c r="AP16" s="326">
        <v>1</v>
      </c>
      <c r="AQ16" s="327">
        <v>0</v>
      </c>
    </row>
    <row r="17" spans="1:43" ht="12.75" customHeight="1" thickBot="1">
      <c r="A17" s="417">
        <v>7</v>
      </c>
      <c r="B17" s="420">
        <v>20181102252</v>
      </c>
      <c r="C17" s="418" t="s">
        <v>93</v>
      </c>
      <c r="D17" s="425" t="s">
        <v>90</v>
      </c>
      <c r="E17" s="80">
        <v>1000</v>
      </c>
      <c r="F17" s="420">
        <v>6.1159999999999997</v>
      </c>
      <c r="G17" s="425">
        <v>2</v>
      </c>
      <c r="H17" s="421">
        <v>6.516</v>
      </c>
      <c r="I17" s="84">
        <v>6.181</v>
      </c>
      <c r="J17" s="425">
        <v>2</v>
      </c>
      <c r="K17" s="422">
        <v>6.5810000000000004</v>
      </c>
      <c r="L17" s="419">
        <v>6.516</v>
      </c>
      <c r="M17" s="424">
        <v>6.5810000000000004</v>
      </c>
      <c r="O17" s="394">
        <v>6</v>
      </c>
      <c r="P17" s="336">
        <v>20181000860</v>
      </c>
      <c r="Q17" s="336" t="s">
        <v>89</v>
      </c>
      <c r="R17" s="92" t="s">
        <v>90</v>
      </c>
      <c r="S17" s="331"/>
      <c r="T17" s="332">
        <v>7.3620000000000001</v>
      </c>
      <c r="U17" s="333">
        <v>1</v>
      </c>
      <c r="V17" s="332">
        <v>7.5620000000000003</v>
      </c>
      <c r="W17" s="332">
        <v>7.5069999999999997</v>
      </c>
      <c r="X17" s="333">
        <v>2</v>
      </c>
      <c r="Y17" s="332">
        <v>7.907</v>
      </c>
      <c r="Z17" s="332">
        <v>7.0679999999999996</v>
      </c>
      <c r="AA17" s="333"/>
      <c r="AB17" s="332">
        <v>7.0679999999999996</v>
      </c>
      <c r="AC17" s="337">
        <v>2</v>
      </c>
      <c r="AE17" s="319" t="s">
        <v>123</v>
      </c>
      <c r="AF17" s="319"/>
      <c r="AG17" s="67"/>
      <c r="AH17" s="68"/>
      <c r="AL17" s="338">
        <v>2</v>
      </c>
      <c r="AM17" s="339">
        <v>5</v>
      </c>
      <c r="AN17" s="340">
        <v>2</v>
      </c>
      <c r="AO17" s="339">
        <v>1</v>
      </c>
      <c r="AP17" s="339">
        <v>0</v>
      </c>
      <c r="AQ17" s="340">
        <v>1</v>
      </c>
    </row>
    <row r="18" spans="1:43" ht="12.75" customHeight="1" thickBot="1">
      <c r="A18" s="417">
        <v>8</v>
      </c>
      <c r="B18" s="420" t="s">
        <v>22</v>
      </c>
      <c r="C18" s="418" t="s">
        <v>97</v>
      </c>
      <c r="D18" s="425" t="s">
        <v>79</v>
      </c>
      <c r="E18" s="80">
        <v>1000</v>
      </c>
      <c r="F18" s="420">
        <v>6.53</v>
      </c>
      <c r="G18" s="425"/>
      <c r="H18" s="421">
        <v>6.53</v>
      </c>
      <c r="I18" s="84">
        <v>6.8209999999999997</v>
      </c>
      <c r="J18" s="425"/>
      <c r="K18" s="422">
        <v>6.8209999999999997</v>
      </c>
      <c r="L18" s="419">
        <v>6.53</v>
      </c>
      <c r="M18" s="424">
        <v>6.8209999999999997</v>
      </c>
      <c r="O18" s="68"/>
      <c r="Q18" s="67"/>
      <c r="R18" s="68"/>
      <c r="T18" s="341"/>
      <c r="U18" s="342"/>
      <c r="V18" s="343"/>
      <c r="W18" s="341"/>
      <c r="X18" s="342"/>
      <c r="Y18" s="341"/>
      <c r="Z18" s="341"/>
      <c r="AA18" s="342"/>
      <c r="AB18" s="341"/>
      <c r="AE18" s="328" t="s">
        <v>236</v>
      </c>
      <c r="AF18" s="329">
        <v>20181000860</v>
      </c>
      <c r="AG18" s="329" t="s">
        <v>89</v>
      </c>
      <c r="AH18" s="330" t="s">
        <v>90</v>
      </c>
    </row>
    <row r="19" spans="1:43" ht="12.75" customHeight="1" thickBot="1">
      <c r="A19" s="426">
        <v>9</v>
      </c>
      <c r="B19" s="420">
        <v>21511102204</v>
      </c>
      <c r="C19" s="418" t="s">
        <v>87</v>
      </c>
      <c r="D19" s="425" t="s">
        <v>83</v>
      </c>
      <c r="E19" s="80">
        <v>96</v>
      </c>
      <c r="F19" s="420">
        <v>100</v>
      </c>
      <c r="G19" s="425"/>
      <c r="H19" s="421">
        <v>100</v>
      </c>
      <c r="I19" s="84">
        <v>6.7489999999999997</v>
      </c>
      <c r="J19" s="425"/>
      <c r="K19" s="422">
        <v>6.7489999999999997</v>
      </c>
      <c r="L19" s="419">
        <v>6.7489999999999997</v>
      </c>
      <c r="M19" s="424">
        <v>100</v>
      </c>
      <c r="O19" s="392" t="s">
        <v>140</v>
      </c>
      <c r="Q19" s="67"/>
      <c r="R19" s="68"/>
      <c r="T19" s="320" t="s">
        <v>227</v>
      </c>
      <c r="U19" s="321" t="s">
        <v>10</v>
      </c>
      <c r="V19" s="321" t="s">
        <v>228</v>
      </c>
      <c r="W19" s="322" t="s">
        <v>229</v>
      </c>
      <c r="X19" s="321" t="s">
        <v>10</v>
      </c>
      <c r="Y19" s="321" t="s">
        <v>230</v>
      </c>
      <c r="Z19" s="322" t="s">
        <v>231</v>
      </c>
      <c r="AA19" s="321" t="s">
        <v>10</v>
      </c>
      <c r="AB19" s="323" t="s">
        <v>232</v>
      </c>
      <c r="AC19" s="324" t="s">
        <v>233</v>
      </c>
      <c r="AE19" s="335" t="s">
        <v>237</v>
      </c>
      <c r="AF19" s="336">
        <v>21891001087</v>
      </c>
      <c r="AG19" s="336" t="s">
        <v>78</v>
      </c>
      <c r="AH19" s="92" t="s">
        <v>79</v>
      </c>
      <c r="AL19" s="325">
        <v>0</v>
      </c>
      <c r="AM19" s="326">
        <v>0</v>
      </c>
      <c r="AN19" s="327">
        <v>0</v>
      </c>
    </row>
    <row r="20" spans="1:43" ht="12.75" customHeight="1">
      <c r="A20" s="426">
        <v>10</v>
      </c>
      <c r="B20" s="420" t="s">
        <v>26</v>
      </c>
      <c r="C20" s="418" t="s">
        <v>96</v>
      </c>
      <c r="D20" s="425" t="s">
        <v>83</v>
      </c>
      <c r="E20" s="80">
        <v>1000</v>
      </c>
      <c r="F20" s="420">
        <v>6.5119999999999996</v>
      </c>
      <c r="G20" s="425">
        <v>3</v>
      </c>
      <c r="H20" s="421">
        <v>7.1120000000000001</v>
      </c>
      <c r="I20" s="84">
        <v>6.4550000000000001</v>
      </c>
      <c r="J20" s="425">
        <v>3</v>
      </c>
      <c r="K20" s="422">
        <v>7.0549999999999997</v>
      </c>
      <c r="L20" s="419">
        <v>7.0549999999999997</v>
      </c>
      <c r="M20" s="424">
        <v>7.1120000000000001</v>
      </c>
      <c r="O20" s="393">
        <v>2</v>
      </c>
      <c r="P20" s="329">
        <v>21891001087</v>
      </c>
      <c r="Q20" s="329" t="s">
        <v>78</v>
      </c>
      <c r="R20" s="330" t="s">
        <v>79</v>
      </c>
      <c r="S20" s="331"/>
      <c r="T20" s="332">
        <v>100</v>
      </c>
      <c r="U20" s="333"/>
      <c r="V20" s="332">
        <v>100</v>
      </c>
      <c r="W20" s="332">
        <v>6.6870000000000003</v>
      </c>
      <c r="X20" s="333">
        <v>1</v>
      </c>
      <c r="Y20" s="332">
        <v>6.8870000000000005</v>
      </c>
      <c r="Z20" s="332">
        <v>6.6959999999999997</v>
      </c>
      <c r="AA20" s="333">
        <v>1</v>
      </c>
      <c r="AB20" s="332">
        <v>6.8959999999999999</v>
      </c>
      <c r="AC20" s="334">
        <v>2</v>
      </c>
      <c r="AL20" s="325">
        <v>5</v>
      </c>
      <c r="AM20" s="326">
        <v>2</v>
      </c>
      <c r="AN20" s="327">
        <v>5</v>
      </c>
      <c r="AO20" s="326">
        <v>0</v>
      </c>
      <c r="AP20" s="326">
        <v>1</v>
      </c>
      <c r="AQ20" s="327">
        <v>1</v>
      </c>
    </row>
    <row r="21" spans="1:43" ht="12.75" customHeight="1" thickBot="1">
      <c r="A21" s="426">
        <v>11</v>
      </c>
      <c r="B21" s="435">
        <v>21511202555</v>
      </c>
      <c r="C21" s="419" t="s">
        <v>85</v>
      </c>
      <c r="D21" s="83" t="s">
        <v>83</v>
      </c>
      <c r="E21" s="80">
        <v>326</v>
      </c>
      <c r="F21" s="420">
        <v>7.5570000000000004</v>
      </c>
      <c r="G21" s="83"/>
      <c r="H21" s="421">
        <v>7.5570000000000004</v>
      </c>
      <c r="I21" s="84">
        <v>7.5419999999999998</v>
      </c>
      <c r="J21" s="83">
        <v>1</v>
      </c>
      <c r="K21" s="422">
        <v>7.742</v>
      </c>
      <c r="L21" s="419">
        <v>7.5570000000000004</v>
      </c>
      <c r="M21" s="424">
        <v>7.742</v>
      </c>
      <c r="O21" s="394">
        <v>7</v>
      </c>
      <c r="P21" s="336">
        <v>20181102252</v>
      </c>
      <c r="Q21" s="336" t="s">
        <v>93</v>
      </c>
      <c r="R21" s="92" t="s">
        <v>90</v>
      </c>
      <c r="S21" s="331"/>
      <c r="T21" s="332">
        <v>6.9340000000000002</v>
      </c>
      <c r="U21" s="333">
        <v>2</v>
      </c>
      <c r="V21" s="332">
        <v>7.3340000000000005</v>
      </c>
      <c r="W21" s="332">
        <v>6.734</v>
      </c>
      <c r="X21" s="333">
        <v>3</v>
      </c>
      <c r="Y21" s="332">
        <v>7.3339999999999996</v>
      </c>
      <c r="Z21" s="332">
        <v>7.1609999999999996</v>
      </c>
      <c r="AA21" s="333">
        <v>1</v>
      </c>
      <c r="AB21" s="332">
        <v>7.3609999999999998</v>
      </c>
      <c r="AC21" s="337">
        <v>1</v>
      </c>
      <c r="AG21" s="67"/>
      <c r="AH21" s="68"/>
      <c r="AL21" s="338">
        <v>2</v>
      </c>
      <c r="AM21" s="339">
        <v>5</v>
      </c>
      <c r="AN21" s="340">
        <v>2</v>
      </c>
      <c r="AO21" s="339">
        <v>1</v>
      </c>
      <c r="AP21" s="339">
        <v>0</v>
      </c>
      <c r="AQ21" s="340">
        <v>0</v>
      </c>
    </row>
    <row r="22" spans="1:43">
      <c r="A22" s="426">
        <v>12</v>
      </c>
      <c r="B22" s="420" t="s">
        <v>255</v>
      </c>
      <c r="C22" s="418" t="s">
        <v>256</v>
      </c>
      <c r="D22" s="425" t="s">
        <v>90</v>
      </c>
      <c r="E22" s="80">
        <v>1000</v>
      </c>
      <c r="F22" s="420">
        <v>7.61</v>
      </c>
      <c r="G22" s="425">
        <v>2</v>
      </c>
      <c r="H22" s="421">
        <v>8.01</v>
      </c>
      <c r="I22" s="84">
        <v>7.8390000000000004</v>
      </c>
      <c r="J22" s="425"/>
      <c r="K22" s="422">
        <v>7.8390000000000004</v>
      </c>
      <c r="L22" s="419">
        <v>7.8390000000000004</v>
      </c>
      <c r="M22" s="424">
        <v>8.01</v>
      </c>
      <c r="O22"/>
      <c r="P22"/>
      <c r="Q22" s="67"/>
      <c r="R22" s="68"/>
      <c r="T22" s="345"/>
      <c r="U22" s="346"/>
      <c r="V22" s="326"/>
      <c r="W22" s="345"/>
      <c r="X22" s="345"/>
      <c r="Y22" s="346"/>
      <c r="Z22" s="345"/>
      <c r="AA22" s="347"/>
      <c r="AB22" s="345"/>
    </row>
    <row r="23" spans="1:43">
      <c r="A23" s="426">
        <v>13</v>
      </c>
      <c r="B23" s="420">
        <v>21891202805</v>
      </c>
      <c r="C23" s="418" t="s">
        <v>91</v>
      </c>
      <c r="D23" s="83" t="s">
        <v>79</v>
      </c>
      <c r="E23" s="80">
        <v>1000</v>
      </c>
      <c r="F23" s="420">
        <v>7.2709999999999999</v>
      </c>
      <c r="G23" s="83">
        <v>4</v>
      </c>
      <c r="H23" s="421">
        <v>8.0709999999999997</v>
      </c>
      <c r="I23" s="84">
        <v>7.6689999999999996</v>
      </c>
      <c r="J23" s="83">
        <v>1</v>
      </c>
      <c r="K23" s="422">
        <v>7.8689999999999998</v>
      </c>
      <c r="L23" s="419">
        <v>7.8689999999999998</v>
      </c>
      <c r="M23" s="424">
        <v>8.0709999999999997</v>
      </c>
      <c r="O23" s="124"/>
      <c r="P23" s="124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300"/>
      <c r="AB23" s="125"/>
      <c r="AC23" s="125"/>
      <c r="AD23" s="125"/>
      <c r="AE23" s="125"/>
      <c r="AF23" s="125"/>
      <c r="AG23" s="125"/>
      <c r="AH23" s="125"/>
      <c r="AI23" s="125"/>
    </row>
    <row r="24" spans="1:43" ht="15.75">
      <c r="A24" s="426">
        <v>14</v>
      </c>
      <c r="B24" s="420">
        <v>20181102267</v>
      </c>
      <c r="C24" s="418" t="s">
        <v>94</v>
      </c>
      <c r="D24" s="425" t="s">
        <v>90</v>
      </c>
      <c r="E24" s="80">
        <v>1000</v>
      </c>
      <c r="F24" s="420">
        <v>8.1519999999999992</v>
      </c>
      <c r="G24" s="425"/>
      <c r="H24" s="421">
        <v>8.1519999999999992</v>
      </c>
      <c r="I24" s="84">
        <v>100</v>
      </c>
      <c r="J24" s="425"/>
      <c r="K24" s="422">
        <v>100</v>
      </c>
      <c r="L24" s="419">
        <v>8.1519999999999992</v>
      </c>
      <c r="M24" s="424">
        <v>100</v>
      </c>
      <c r="O24" s="301" t="s">
        <v>103</v>
      </c>
      <c r="P24" s="301"/>
      <c r="Q24" s="301"/>
      <c r="R24" s="301"/>
      <c r="T24" s="395"/>
      <c r="U24" s="395"/>
      <c r="V24" s="395"/>
      <c r="W24" s="395"/>
      <c r="X24" s="395"/>
      <c r="Y24" s="395"/>
      <c r="Z24" s="395"/>
      <c r="AA24" s="396"/>
      <c r="AB24" s="395"/>
      <c r="AE24" s="301" t="s">
        <v>246</v>
      </c>
      <c r="AF24" s="301"/>
      <c r="AG24" s="301"/>
      <c r="AH24" s="301"/>
    </row>
    <row r="25" spans="1:43" ht="15.75" thickBot="1">
      <c r="A25" s="426">
        <v>15</v>
      </c>
      <c r="B25" s="420">
        <v>21511101895</v>
      </c>
      <c r="C25" s="418" t="s">
        <v>194</v>
      </c>
      <c r="D25" s="425" t="s">
        <v>83</v>
      </c>
      <c r="E25" s="80">
        <v>22</v>
      </c>
      <c r="F25" s="420">
        <v>100</v>
      </c>
      <c r="G25" s="425"/>
      <c r="H25" s="421">
        <v>100</v>
      </c>
      <c r="I25" s="84">
        <v>100</v>
      </c>
      <c r="J25" s="425"/>
      <c r="K25" s="422">
        <v>100</v>
      </c>
      <c r="L25" s="419">
        <v>100</v>
      </c>
      <c r="M25" s="424">
        <v>100</v>
      </c>
      <c r="T25" s="367"/>
      <c r="U25" s="368"/>
      <c r="V25" s="369"/>
      <c r="W25" s="367"/>
      <c r="X25" s="368"/>
      <c r="Y25" s="367"/>
      <c r="Z25" s="367"/>
      <c r="AA25" s="368"/>
      <c r="AB25" s="367"/>
    </row>
    <row r="26" spans="1:43" ht="15.75" thickBot="1">
      <c r="A26" s="426">
        <v>16</v>
      </c>
      <c r="B26" s="418"/>
      <c r="C26" s="418"/>
      <c r="D26" s="425"/>
      <c r="E26" s="80"/>
      <c r="F26" s="420">
        <v>100</v>
      </c>
      <c r="G26" s="425"/>
      <c r="H26" s="421">
        <v>100</v>
      </c>
      <c r="I26" s="84">
        <v>100</v>
      </c>
      <c r="J26" s="425"/>
      <c r="K26" s="422">
        <v>100</v>
      </c>
      <c r="L26" s="419">
        <v>100</v>
      </c>
      <c r="M26" s="424">
        <v>100</v>
      </c>
      <c r="O26" s="392" t="s">
        <v>110</v>
      </c>
      <c r="P26" s="348"/>
      <c r="Q26" s="67"/>
      <c r="R26" s="68"/>
      <c r="T26" s="320" t="s">
        <v>227</v>
      </c>
      <c r="U26" s="321" t="s">
        <v>10</v>
      </c>
      <c r="V26" s="321" t="s">
        <v>228</v>
      </c>
      <c r="W26" s="322" t="s">
        <v>229</v>
      </c>
      <c r="X26" s="321" t="s">
        <v>10</v>
      </c>
      <c r="Y26" s="321" t="s">
        <v>230</v>
      </c>
      <c r="Z26" s="322" t="s">
        <v>231</v>
      </c>
      <c r="AA26" s="321" t="s">
        <v>10</v>
      </c>
      <c r="AB26" s="323" t="s">
        <v>232</v>
      </c>
      <c r="AC26" s="324" t="s">
        <v>233</v>
      </c>
      <c r="AL26" s="325">
        <v>0</v>
      </c>
      <c r="AM26" s="326">
        <v>0</v>
      </c>
      <c r="AN26" s="327">
        <v>0</v>
      </c>
    </row>
    <row r="27" spans="1:43">
      <c r="A27" s="427">
        <v>17</v>
      </c>
      <c r="B27" s="419"/>
      <c r="C27" s="419"/>
      <c r="D27" s="83"/>
      <c r="E27" s="80"/>
      <c r="F27" s="420">
        <v>100</v>
      </c>
      <c r="G27" s="83"/>
      <c r="H27" s="421">
        <v>100</v>
      </c>
      <c r="I27" s="84">
        <v>100</v>
      </c>
      <c r="J27" s="83"/>
      <c r="K27" s="422">
        <v>100</v>
      </c>
      <c r="L27" s="419">
        <v>100</v>
      </c>
      <c r="M27" s="424">
        <v>100</v>
      </c>
      <c r="O27" s="397" t="s">
        <v>234</v>
      </c>
      <c r="P27" s="329">
        <v>21511101833</v>
      </c>
      <c r="Q27" s="329" t="s">
        <v>195</v>
      </c>
      <c r="R27" s="350" t="s">
        <v>83</v>
      </c>
      <c r="S27" s="331"/>
      <c r="T27" s="332">
        <v>6.7839999999999998</v>
      </c>
      <c r="U27" s="333"/>
      <c r="V27" s="332">
        <v>6.7839999999999998</v>
      </c>
      <c r="W27" s="332">
        <v>100</v>
      </c>
      <c r="X27" s="333"/>
      <c r="Y27" s="332">
        <v>100</v>
      </c>
      <c r="Z27" s="332">
        <v>6.8289999999999997</v>
      </c>
      <c r="AA27" s="333">
        <v>2</v>
      </c>
      <c r="AB27" s="332">
        <v>7.2290000000000001</v>
      </c>
      <c r="AC27" s="334">
        <v>1</v>
      </c>
      <c r="AG27" s="67"/>
      <c r="AH27" s="68"/>
      <c r="AL27" s="325">
        <v>5</v>
      </c>
      <c r="AM27" s="326">
        <v>2</v>
      </c>
      <c r="AN27" s="327">
        <v>5</v>
      </c>
      <c r="AO27" s="326">
        <v>1</v>
      </c>
      <c r="AP27" s="326">
        <v>0</v>
      </c>
      <c r="AQ27" s="327">
        <v>0</v>
      </c>
    </row>
    <row r="28" spans="1:43" ht="15.75" thickBot="1">
      <c r="A28" s="427">
        <v>18</v>
      </c>
      <c r="B28" s="418"/>
      <c r="C28" s="418"/>
      <c r="D28" s="425"/>
      <c r="E28" s="80"/>
      <c r="F28" s="420">
        <v>100</v>
      </c>
      <c r="G28" s="425"/>
      <c r="H28" s="421">
        <v>100</v>
      </c>
      <c r="I28" s="84">
        <v>100</v>
      </c>
      <c r="J28" s="425"/>
      <c r="K28" s="422">
        <v>100</v>
      </c>
      <c r="L28" s="419">
        <v>100</v>
      </c>
      <c r="M28" s="424">
        <v>100</v>
      </c>
      <c r="O28" s="398" t="s">
        <v>235</v>
      </c>
      <c r="P28" s="352">
        <v>21891001092</v>
      </c>
      <c r="Q28" s="352" t="s">
        <v>80</v>
      </c>
      <c r="R28" s="353" t="s">
        <v>79</v>
      </c>
      <c r="S28" s="331"/>
      <c r="T28" s="332">
        <v>6.6109999999999998</v>
      </c>
      <c r="U28" s="333">
        <v>2</v>
      </c>
      <c r="V28" s="332">
        <v>7.0110000000000001</v>
      </c>
      <c r="W28" s="332">
        <v>6.71</v>
      </c>
      <c r="X28" s="333">
        <v>1</v>
      </c>
      <c r="Y28" s="332">
        <v>6.91</v>
      </c>
      <c r="Z28" s="332">
        <v>6.9619999999999997</v>
      </c>
      <c r="AA28" s="333">
        <v>1</v>
      </c>
      <c r="AB28" s="332">
        <v>7.1619999999999999</v>
      </c>
      <c r="AC28" s="337">
        <v>2</v>
      </c>
      <c r="AE28" s="319" t="s">
        <v>111</v>
      </c>
      <c r="AF28" s="319"/>
      <c r="AG28" s="67"/>
      <c r="AH28" s="68"/>
      <c r="AL28" s="338">
        <v>2</v>
      </c>
      <c r="AM28" s="339">
        <v>5</v>
      </c>
      <c r="AN28" s="340">
        <v>2</v>
      </c>
      <c r="AO28" s="339">
        <v>0</v>
      </c>
      <c r="AP28" s="339">
        <v>1</v>
      </c>
      <c r="AQ28" s="340">
        <v>1</v>
      </c>
    </row>
    <row r="29" spans="1:43" ht="15.75" thickBot="1">
      <c r="A29" s="427">
        <v>19</v>
      </c>
      <c r="B29" s="418"/>
      <c r="C29" s="418"/>
      <c r="D29" s="83"/>
      <c r="E29" s="80"/>
      <c r="F29" s="420">
        <v>100</v>
      </c>
      <c r="G29" s="83"/>
      <c r="H29" s="421">
        <v>100</v>
      </c>
      <c r="I29" s="84">
        <v>100</v>
      </c>
      <c r="J29" s="83"/>
      <c r="K29" s="422">
        <v>100</v>
      </c>
      <c r="L29" s="419">
        <v>100</v>
      </c>
      <c r="M29" s="424">
        <v>100</v>
      </c>
      <c r="O29" s="68"/>
      <c r="Q29" s="67"/>
      <c r="R29" s="68"/>
      <c r="T29" s="341"/>
      <c r="U29" s="342"/>
      <c r="V29" s="343"/>
      <c r="W29" s="341"/>
      <c r="X29" s="342"/>
      <c r="Y29" s="341"/>
      <c r="Z29" s="341"/>
      <c r="AA29" s="342"/>
      <c r="AB29" s="341"/>
      <c r="AE29" s="328" t="s">
        <v>114</v>
      </c>
      <c r="AF29" s="329">
        <v>21891001092</v>
      </c>
      <c r="AG29" s="329" t="s">
        <v>80</v>
      </c>
      <c r="AH29" s="330" t="s">
        <v>79</v>
      </c>
    </row>
    <row r="30" spans="1:43" ht="15.75" thickBot="1">
      <c r="A30" s="427">
        <v>20</v>
      </c>
      <c r="B30" s="418"/>
      <c r="C30" s="418"/>
      <c r="D30" s="425"/>
      <c r="E30" s="80"/>
      <c r="F30" s="420">
        <v>100</v>
      </c>
      <c r="G30" s="425"/>
      <c r="H30" s="421">
        <v>100</v>
      </c>
      <c r="I30" s="84">
        <v>100</v>
      </c>
      <c r="J30" s="425"/>
      <c r="K30" s="422">
        <v>100</v>
      </c>
      <c r="L30" s="419">
        <v>100</v>
      </c>
      <c r="M30" s="424">
        <v>100</v>
      </c>
      <c r="O30" s="392" t="s">
        <v>125</v>
      </c>
      <c r="P30" s="348"/>
      <c r="Q30" s="67"/>
      <c r="R30" s="68"/>
      <c r="T30" s="320" t="s">
        <v>227</v>
      </c>
      <c r="U30" s="321" t="s">
        <v>10</v>
      </c>
      <c r="V30" s="321" t="s">
        <v>228</v>
      </c>
      <c r="W30" s="322" t="s">
        <v>229</v>
      </c>
      <c r="X30" s="321" t="s">
        <v>10</v>
      </c>
      <c r="Y30" s="321" t="s">
        <v>230</v>
      </c>
      <c r="Z30" s="322" t="s">
        <v>231</v>
      </c>
      <c r="AA30" s="321" t="s">
        <v>10</v>
      </c>
      <c r="AB30" s="323" t="s">
        <v>232</v>
      </c>
      <c r="AC30" s="324" t="s">
        <v>233</v>
      </c>
      <c r="AE30" s="335" t="s">
        <v>116</v>
      </c>
      <c r="AF30" s="336">
        <v>21891001087</v>
      </c>
      <c r="AG30" s="336" t="s">
        <v>78</v>
      </c>
      <c r="AH30" s="92" t="s">
        <v>79</v>
      </c>
      <c r="AL30" s="325">
        <v>0</v>
      </c>
      <c r="AM30" s="326">
        <v>0</v>
      </c>
      <c r="AN30" s="327">
        <v>0</v>
      </c>
    </row>
    <row r="31" spans="1:43">
      <c r="A31" s="427">
        <v>21</v>
      </c>
      <c r="B31" s="418"/>
      <c r="C31" s="418"/>
      <c r="D31" s="83"/>
      <c r="E31" s="80"/>
      <c r="F31" s="420">
        <v>100</v>
      </c>
      <c r="G31" s="83"/>
      <c r="H31" s="421">
        <v>100</v>
      </c>
      <c r="I31" s="84">
        <v>100</v>
      </c>
      <c r="J31" s="83"/>
      <c r="K31" s="422">
        <v>100</v>
      </c>
      <c r="L31" s="419">
        <v>100</v>
      </c>
      <c r="M31" s="424">
        <v>100</v>
      </c>
      <c r="O31" s="399" t="s">
        <v>236</v>
      </c>
      <c r="P31" s="355">
        <v>20181000860</v>
      </c>
      <c r="Q31" s="355" t="s">
        <v>89</v>
      </c>
      <c r="R31" s="356" t="s">
        <v>90</v>
      </c>
      <c r="S31" s="331"/>
      <c r="T31" s="332">
        <v>7.657</v>
      </c>
      <c r="U31" s="333">
        <v>3</v>
      </c>
      <c r="V31" s="332">
        <v>8.2569999999999997</v>
      </c>
      <c r="W31" s="332">
        <v>7.2030000000000003</v>
      </c>
      <c r="X31" s="333"/>
      <c r="Y31" s="332">
        <v>7.2030000000000003</v>
      </c>
      <c r="Z31" s="332">
        <v>6.9710000000000001</v>
      </c>
      <c r="AA31" s="333"/>
      <c r="AB31" s="332">
        <v>6.9710000000000001</v>
      </c>
      <c r="AC31" s="334">
        <v>1</v>
      </c>
      <c r="AL31" s="325">
        <v>5</v>
      </c>
      <c r="AM31" s="326">
        <v>2</v>
      </c>
      <c r="AN31" s="327">
        <v>5</v>
      </c>
      <c r="AO31" s="326">
        <v>0</v>
      </c>
      <c r="AP31" s="326">
        <v>1</v>
      </c>
      <c r="AQ31" s="327">
        <v>0</v>
      </c>
    </row>
    <row r="32" spans="1:43" ht="15.75" thickBot="1">
      <c r="A32" s="427">
        <v>22</v>
      </c>
      <c r="B32" s="418"/>
      <c r="C32" s="418"/>
      <c r="D32" s="425"/>
      <c r="E32" s="80"/>
      <c r="F32" s="420">
        <v>100</v>
      </c>
      <c r="G32" s="425"/>
      <c r="H32" s="421">
        <v>100</v>
      </c>
      <c r="I32" s="84">
        <v>100</v>
      </c>
      <c r="J32" s="425"/>
      <c r="K32" s="422">
        <v>100</v>
      </c>
      <c r="L32" s="419">
        <v>100</v>
      </c>
      <c r="M32" s="424">
        <v>100</v>
      </c>
      <c r="O32" s="400" t="s">
        <v>237</v>
      </c>
      <c r="P32" s="358">
        <v>21891001087</v>
      </c>
      <c r="Q32" s="358" t="s">
        <v>78</v>
      </c>
      <c r="R32" s="359" t="s">
        <v>79</v>
      </c>
      <c r="S32" s="331"/>
      <c r="T32" s="332">
        <v>7.258</v>
      </c>
      <c r="U32" s="333">
        <v>1</v>
      </c>
      <c r="V32" s="332">
        <v>7.4580000000000002</v>
      </c>
      <c r="W32" s="332">
        <v>6.8289999999999997</v>
      </c>
      <c r="X32" s="333">
        <v>2</v>
      </c>
      <c r="Y32" s="332">
        <v>7.2290000000000001</v>
      </c>
      <c r="Z32" s="332">
        <v>6.6050000000000004</v>
      </c>
      <c r="AA32" s="333"/>
      <c r="AB32" s="332">
        <v>6.6050000000000004</v>
      </c>
      <c r="AC32" s="337">
        <v>2</v>
      </c>
      <c r="AE32" s="401" t="s">
        <v>186</v>
      </c>
      <c r="AF32" s="401"/>
      <c r="AG32" s="401"/>
      <c r="AH32" s="68"/>
      <c r="AL32" s="338">
        <v>2</v>
      </c>
      <c r="AM32" s="339">
        <v>5</v>
      </c>
      <c r="AN32" s="340">
        <v>2</v>
      </c>
      <c r="AO32" s="339">
        <v>1</v>
      </c>
      <c r="AP32" s="339">
        <v>0</v>
      </c>
      <c r="AQ32" s="340">
        <v>1</v>
      </c>
    </row>
    <row r="33" spans="1:43">
      <c r="A33" s="427">
        <v>23</v>
      </c>
      <c r="B33" s="418"/>
      <c r="C33" s="419"/>
      <c r="D33" s="83"/>
      <c r="E33" s="80"/>
      <c r="F33" s="420">
        <v>100</v>
      </c>
      <c r="G33" s="83"/>
      <c r="H33" s="421">
        <v>100</v>
      </c>
      <c r="I33" s="84">
        <v>100</v>
      </c>
      <c r="J33" s="83"/>
      <c r="K33" s="422">
        <v>100</v>
      </c>
      <c r="L33" s="419">
        <v>100</v>
      </c>
      <c r="M33" s="424">
        <v>100</v>
      </c>
      <c r="T33" s="345"/>
      <c r="U33" s="345"/>
      <c r="V33" s="345"/>
      <c r="W33" s="345"/>
      <c r="X33" s="345"/>
      <c r="Y33" s="345"/>
      <c r="Z33" s="345"/>
      <c r="AA33" s="347"/>
      <c r="AB33" s="345"/>
      <c r="AE33" s="328" t="s">
        <v>119</v>
      </c>
      <c r="AF33" s="329">
        <v>21511101833</v>
      </c>
      <c r="AG33" s="329" t="s">
        <v>195</v>
      </c>
      <c r="AH33" s="330" t="s">
        <v>83</v>
      </c>
    </row>
    <row r="34" spans="1:43">
      <c r="A34" s="427">
        <v>24</v>
      </c>
      <c r="B34" s="418"/>
      <c r="C34" s="419"/>
      <c r="D34" s="425"/>
      <c r="E34" s="80"/>
      <c r="F34" s="420">
        <v>100</v>
      </c>
      <c r="G34" s="425"/>
      <c r="H34" s="421">
        <v>100</v>
      </c>
      <c r="I34" s="84">
        <v>100</v>
      </c>
      <c r="J34" s="425"/>
      <c r="K34" s="422">
        <v>100</v>
      </c>
      <c r="L34" s="419">
        <v>100</v>
      </c>
      <c r="M34" s="424">
        <v>100</v>
      </c>
      <c r="AE34" s="335" t="s">
        <v>121</v>
      </c>
      <c r="AF34" s="336">
        <v>20181000860</v>
      </c>
      <c r="AG34" s="336" t="s">
        <v>89</v>
      </c>
      <c r="AH34" s="92" t="s">
        <v>90</v>
      </c>
    </row>
    <row r="35" spans="1:43">
      <c r="A35" s="427">
        <v>25</v>
      </c>
      <c r="B35" s="418"/>
      <c r="C35" s="419"/>
      <c r="D35" s="83"/>
      <c r="E35" s="80"/>
      <c r="F35" s="420">
        <v>100</v>
      </c>
      <c r="G35" s="83"/>
      <c r="H35" s="421">
        <v>100</v>
      </c>
      <c r="I35" s="84">
        <v>100</v>
      </c>
      <c r="J35" s="83"/>
      <c r="K35" s="422">
        <v>100</v>
      </c>
      <c r="L35" s="419">
        <v>100</v>
      </c>
      <c r="M35" s="424">
        <v>100</v>
      </c>
    </row>
    <row r="36" spans="1:43">
      <c r="A36" s="427">
        <v>26</v>
      </c>
      <c r="B36" s="418"/>
      <c r="C36" s="419"/>
      <c r="D36" s="425"/>
      <c r="E36" s="80"/>
      <c r="F36" s="420">
        <v>100</v>
      </c>
      <c r="G36" s="425"/>
      <c r="H36" s="421">
        <v>100</v>
      </c>
      <c r="I36" s="84">
        <v>100</v>
      </c>
      <c r="J36" s="425"/>
      <c r="K36" s="422">
        <v>100</v>
      </c>
      <c r="L36" s="419">
        <v>100</v>
      </c>
      <c r="M36" s="424">
        <v>100</v>
      </c>
      <c r="O36" s="124"/>
      <c r="P36" s="124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300"/>
      <c r="AB36" s="125"/>
      <c r="AC36" s="125"/>
      <c r="AD36" s="125"/>
      <c r="AE36" s="125"/>
      <c r="AF36" s="125"/>
      <c r="AG36" s="125"/>
      <c r="AH36" s="125"/>
      <c r="AI36" s="125"/>
    </row>
    <row r="37" spans="1:43" ht="16.5" thickBot="1">
      <c r="A37" s="427">
        <v>27</v>
      </c>
      <c r="B37" s="418"/>
      <c r="C37" s="419"/>
      <c r="D37" s="83"/>
      <c r="E37" s="80"/>
      <c r="F37" s="420">
        <v>100</v>
      </c>
      <c r="G37" s="83"/>
      <c r="H37" s="421">
        <v>100</v>
      </c>
      <c r="I37" s="84">
        <v>100</v>
      </c>
      <c r="J37" s="83"/>
      <c r="K37" s="422">
        <v>100</v>
      </c>
      <c r="L37" s="419">
        <v>100</v>
      </c>
      <c r="M37" s="424">
        <v>100</v>
      </c>
      <c r="O37" s="301" t="s">
        <v>248</v>
      </c>
      <c r="P37" s="301"/>
      <c r="Q37" s="301"/>
      <c r="R37" s="301"/>
      <c r="T37" s="367"/>
      <c r="U37" s="368"/>
      <c r="V37" s="369"/>
      <c r="W37" s="367"/>
      <c r="X37" s="368"/>
      <c r="Y37" s="367"/>
      <c r="Z37" s="367"/>
      <c r="AA37" s="368"/>
      <c r="AB37" s="367"/>
      <c r="AE37" s="402" t="s">
        <v>247</v>
      </c>
      <c r="AF37" s="403"/>
      <c r="AG37" s="403"/>
      <c r="AH37" s="403"/>
    </row>
    <row r="38" spans="1:43" ht="15.75" thickBot="1">
      <c r="A38" s="427">
        <v>28</v>
      </c>
      <c r="B38" s="418"/>
      <c r="C38" s="419"/>
      <c r="D38" s="425"/>
      <c r="E38" s="80"/>
      <c r="F38" s="420">
        <v>100</v>
      </c>
      <c r="G38" s="425"/>
      <c r="H38" s="421">
        <v>100</v>
      </c>
      <c r="I38" s="84">
        <v>100</v>
      </c>
      <c r="J38" s="425"/>
      <c r="K38" s="422">
        <v>100</v>
      </c>
      <c r="L38" s="419">
        <v>100</v>
      </c>
      <c r="M38" s="424">
        <v>100</v>
      </c>
      <c r="O38"/>
      <c r="P38"/>
      <c r="Q38" s="67"/>
      <c r="R38" s="68"/>
      <c r="T38" s="320" t="s">
        <v>227</v>
      </c>
      <c r="U38" s="321" t="s">
        <v>10</v>
      </c>
      <c r="V38" s="321" t="s">
        <v>228</v>
      </c>
      <c r="W38" s="322" t="s">
        <v>229</v>
      </c>
      <c r="X38" s="321" t="s">
        <v>10</v>
      </c>
      <c r="Y38" s="321" t="s">
        <v>230</v>
      </c>
      <c r="Z38" s="322" t="s">
        <v>231</v>
      </c>
      <c r="AA38" s="321" t="s">
        <v>10</v>
      </c>
      <c r="AB38" s="323" t="s">
        <v>232</v>
      </c>
      <c r="AC38" s="324" t="s">
        <v>233</v>
      </c>
      <c r="AE38" s="370" t="s">
        <v>106</v>
      </c>
      <c r="AF38" s="371"/>
      <c r="AG38" s="372" t="s">
        <v>8</v>
      </c>
      <c r="AH38" s="373" t="s">
        <v>76</v>
      </c>
      <c r="AL38" s="325">
        <v>0</v>
      </c>
      <c r="AM38" s="326">
        <v>0</v>
      </c>
      <c r="AN38" s="327">
        <v>0</v>
      </c>
    </row>
    <row r="39" spans="1:43">
      <c r="A39" s="427">
        <v>29</v>
      </c>
      <c r="B39" s="418"/>
      <c r="C39" s="419"/>
      <c r="D39" s="83"/>
      <c r="E39" s="80"/>
      <c r="F39" s="420">
        <v>100</v>
      </c>
      <c r="G39" s="83"/>
      <c r="H39" s="421">
        <v>100</v>
      </c>
      <c r="I39" s="84">
        <v>100</v>
      </c>
      <c r="J39" s="83"/>
      <c r="K39" s="422">
        <v>100</v>
      </c>
      <c r="L39" s="419">
        <v>100</v>
      </c>
      <c r="M39" s="424">
        <v>100</v>
      </c>
      <c r="O39" s="397" t="s">
        <v>119</v>
      </c>
      <c r="P39" s="329">
        <v>21511101833</v>
      </c>
      <c r="Q39" s="329" t="s">
        <v>195</v>
      </c>
      <c r="R39" s="350" t="s">
        <v>83</v>
      </c>
      <c r="S39" s="331"/>
      <c r="T39" s="332">
        <v>100</v>
      </c>
      <c r="U39" s="333"/>
      <c r="V39" s="332">
        <v>100</v>
      </c>
      <c r="W39" s="332">
        <v>6.819</v>
      </c>
      <c r="X39" s="333">
        <v>1</v>
      </c>
      <c r="Y39" s="332">
        <v>7.0190000000000001</v>
      </c>
      <c r="Z39" s="332">
        <v>6.9420000000000002</v>
      </c>
      <c r="AA39" s="333"/>
      <c r="AB39" s="332">
        <v>6.9420000000000002</v>
      </c>
      <c r="AC39" s="334">
        <v>2</v>
      </c>
      <c r="AE39" s="374">
        <v>1</v>
      </c>
      <c r="AF39" s="404">
        <v>21891001092</v>
      </c>
      <c r="AG39" s="375" t="s">
        <v>80</v>
      </c>
      <c r="AH39" s="376" t="s">
        <v>79</v>
      </c>
      <c r="AL39" s="325">
        <v>5</v>
      </c>
      <c r="AM39" s="326">
        <v>2</v>
      </c>
      <c r="AN39" s="327">
        <v>5</v>
      </c>
      <c r="AO39" s="326">
        <v>0</v>
      </c>
      <c r="AP39" s="326">
        <v>1</v>
      </c>
      <c r="AQ39" s="327">
        <v>1</v>
      </c>
    </row>
    <row r="40" spans="1:43" ht="15.75" thickBot="1">
      <c r="A40" s="427">
        <v>30</v>
      </c>
      <c r="B40" s="418"/>
      <c r="C40" s="419"/>
      <c r="D40" s="425"/>
      <c r="E40" s="80"/>
      <c r="F40" s="420">
        <v>100</v>
      </c>
      <c r="G40" s="425"/>
      <c r="H40" s="421">
        <v>100</v>
      </c>
      <c r="I40" s="84">
        <v>100</v>
      </c>
      <c r="J40" s="425"/>
      <c r="K40" s="422">
        <v>100</v>
      </c>
      <c r="L40" s="419">
        <v>100</v>
      </c>
      <c r="M40" s="424">
        <v>100</v>
      </c>
      <c r="O40" s="398" t="s">
        <v>121</v>
      </c>
      <c r="P40" s="352">
        <v>20181000860</v>
      </c>
      <c r="Q40" s="352" t="s">
        <v>89</v>
      </c>
      <c r="R40" s="353" t="s">
        <v>90</v>
      </c>
      <c r="S40" s="331"/>
      <c r="T40" s="332">
        <v>7.024</v>
      </c>
      <c r="U40" s="333">
        <v>1</v>
      </c>
      <c r="V40" s="332">
        <v>7.2240000000000002</v>
      </c>
      <c r="W40" s="332">
        <v>7.2750000000000004</v>
      </c>
      <c r="X40" s="333">
        <v>1</v>
      </c>
      <c r="Y40" s="332">
        <v>7.4750000000000005</v>
      </c>
      <c r="Z40" s="332">
        <v>7.1520000000000001</v>
      </c>
      <c r="AA40" s="333"/>
      <c r="AB40" s="332">
        <v>7.1520000000000001</v>
      </c>
      <c r="AC40" s="337">
        <v>1</v>
      </c>
      <c r="AE40" s="374">
        <v>2</v>
      </c>
      <c r="AF40" s="404">
        <v>21891001087</v>
      </c>
      <c r="AG40" s="375" t="s">
        <v>78</v>
      </c>
      <c r="AH40" s="376" t="s">
        <v>79</v>
      </c>
      <c r="AL40" s="338">
        <v>2</v>
      </c>
      <c r="AM40" s="339">
        <v>5</v>
      </c>
      <c r="AN40" s="340">
        <v>2</v>
      </c>
      <c r="AO40" s="339">
        <v>1</v>
      </c>
      <c r="AP40" s="339">
        <v>0</v>
      </c>
      <c r="AQ40" s="340">
        <v>0</v>
      </c>
    </row>
    <row r="41" spans="1:43">
      <c r="A41" s="427">
        <v>31</v>
      </c>
      <c r="B41" s="418"/>
      <c r="C41" s="419"/>
      <c r="D41" s="83"/>
      <c r="E41" s="80"/>
      <c r="F41" s="420">
        <v>100</v>
      </c>
      <c r="G41" s="83"/>
      <c r="H41" s="421">
        <v>100</v>
      </c>
      <c r="I41" s="84">
        <v>100</v>
      </c>
      <c r="J41" s="83"/>
      <c r="K41" s="422">
        <v>100</v>
      </c>
      <c r="L41" s="419">
        <v>100</v>
      </c>
      <c r="M41" s="424">
        <v>100</v>
      </c>
      <c r="O41" s="361"/>
      <c r="P41" s="361"/>
      <c r="Q41" s="361"/>
      <c r="R41" s="361"/>
      <c r="T41" s="405"/>
      <c r="U41" s="405"/>
      <c r="V41" s="405"/>
      <c r="W41" s="405"/>
      <c r="X41" s="405"/>
      <c r="Y41" s="405"/>
      <c r="Z41" s="405"/>
      <c r="AA41" s="406"/>
      <c r="AB41" s="405"/>
      <c r="AC41" s="395"/>
      <c r="AE41" s="374">
        <v>3</v>
      </c>
      <c r="AF41" s="404">
        <v>21511101833</v>
      </c>
      <c r="AG41" s="375" t="s">
        <v>195</v>
      </c>
      <c r="AH41" s="376" t="s">
        <v>83</v>
      </c>
    </row>
    <row r="42" spans="1:43" ht="16.5" thickBot="1">
      <c r="A42" s="427">
        <v>32</v>
      </c>
      <c r="B42" s="418"/>
      <c r="C42" s="419"/>
      <c r="D42" s="425"/>
      <c r="E42" s="80"/>
      <c r="F42" s="420">
        <v>100</v>
      </c>
      <c r="G42" s="425"/>
      <c r="H42" s="421">
        <v>100</v>
      </c>
      <c r="I42" s="84">
        <v>100</v>
      </c>
      <c r="J42" s="425"/>
      <c r="K42" s="422">
        <v>100</v>
      </c>
      <c r="L42" s="419">
        <v>100</v>
      </c>
      <c r="M42" s="424">
        <v>100</v>
      </c>
      <c r="O42" s="301" t="s">
        <v>250</v>
      </c>
      <c r="P42" s="301"/>
      <c r="Q42" s="301"/>
      <c r="R42" s="301"/>
      <c r="T42" s="367"/>
      <c r="U42" s="368"/>
      <c r="V42" s="369"/>
      <c r="W42" s="367"/>
      <c r="X42" s="368"/>
      <c r="Y42" s="367"/>
      <c r="Z42" s="367"/>
      <c r="AA42" s="368"/>
      <c r="AB42" s="367"/>
      <c r="AE42" s="374">
        <v>4</v>
      </c>
      <c r="AF42" s="404">
        <v>20181000860</v>
      </c>
      <c r="AG42" s="375" t="s">
        <v>89</v>
      </c>
      <c r="AH42" s="376" t="s">
        <v>90</v>
      </c>
      <c r="AI42" s="377" t="s">
        <v>249</v>
      </c>
    </row>
    <row r="43" spans="1:43" ht="15.75" thickBot="1">
      <c r="A43">
        <v>33</v>
      </c>
      <c r="B43" s="428"/>
      <c r="C43" s="429"/>
      <c r="E43" s="89"/>
      <c r="F43" s="430">
        <v>100</v>
      </c>
      <c r="H43" s="431">
        <v>100</v>
      </c>
      <c r="I43">
        <v>100</v>
      </c>
      <c r="K43" s="432">
        <v>100</v>
      </c>
      <c r="L43" s="429">
        <v>100</v>
      </c>
      <c r="M43" s="424">
        <v>100</v>
      </c>
      <c r="O43"/>
      <c r="P43"/>
      <c r="Q43" s="67"/>
      <c r="R43" s="68"/>
      <c r="T43" s="320" t="s">
        <v>227</v>
      </c>
      <c r="U43" s="321" t="s">
        <v>10</v>
      </c>
      <c r="V43" s="321" t="s">
        <v>228</v>
      </c>
      <c r="W43" s="322" t="s">
        <v>229</v>
      </c>
      <c r="X43" s="321" t="s">
        <v>10</v>
      </c>
      <c r="Y43" s="321" t="s">
        <v>230</v>
      </c>
      <c r="Z43" s="322" t="s">
        <v>231</v>
      </c>
      <c r="AA43" s="321" t="s">
        <v>10</v>
      </c>
      <c r="AB43" s="323" t="s">
        <v>232</v>
      </c>
      <c r="AC43" s="324" t="s">
        <v>233</v>
      </c>
      <c r="AE43" s="378">
        <v>4</v>
      </c>
      <c r="AF43" s="407" t="s">
        <v>25</v>
      </c>
      <c r="AG43" s="379" t="s">
        <v>25</v>
      </c>
      <c r="AH43" s="380" t="s">
        <v>25</v>
      </c>
      <c r="AI43" s="381" t="s">
        <v>25</v>
      </c>
      <c r="AL43" s="325">
        <v>0</v>
      </c>
      <c r="AM43" s="326">
        <v>0</v>
      </c>
      <c r="AN43" s="327">
        <v>0</v>
      </c>
    </row>
    <row r="44" spans="1:43">
      <c r="A44">
        <v>34</v>
      </c>
      <c r="B44" s="428"/>
      <c r="C44" s="428"/>
      <c r="E44" s="89"/>
      <c r="F44" s="430">
        <v>100</v>
      </c>
      <c r="H44" s="431">
        <v>100</v>
      </c>
      <c r="I44">
        <v>100</v>
      </c>
      <c r="K44" s="432">
        <v>100</v>
      </c>
      <c r="L44" s="429">
        <v>100</v>
      </c>
      <c r="M44" s="424">
        <v>100</v>
      </c>
      <c r="O44" s="399" t="s">
        <v>114</v>
      </c>
      <c r="P44" s="355">
        <v>21891001092</v>
      </c>
      <c r="Q44" s="355" t="s">
        <v>80</v>
      </c>
      <c r="R44" s="356" t="s">
        <v>79</v>
      </c>
      <c r="S44" s="331"/>
      <c r="T44" s="332">
        <v>7.2069999999999999</v>
      </c>
      <c r="U44" s="333">
        <v>1</v>
      </c>
      <c r="V44" s="332">
        <v>7.407</v>
      </c>
      <c r="W44" s="332">
        <v>6.8120000000000003</v>
      </c>
      <c r="X44" s="333">
        <v>1</v>
      </c>
      <c r="Y44" s="332">
        <v>7.0120000000000005</v>
      </c>
      <c r="Z44" s="332"/>
      <c r="AA44" s="333"/>
      <c r="AB44" s="332">
        <v>0</v>
      </c>
      <c r="AC44" s="334">
        <v>2</v>
      </c>
      <c r="AE44" s="382">
        <v>4</v>
      </c>
      <c r="AF44" s="404" t="s">
        <v>25</v>
      </c>
      <c r="AG44" s="375" t="s">
        <v>25</v>
      </c>
      <c r="AH44" s="376" t="s">
        <v>25</v>
      </c>
      <c r="AI44" s="383" t="s">
        <v>25</v>
      </c>
      <c r="AL44" s="325">
        <v>5</v>
      </c>
      <c r="AM44" s="326">
        <v>2</v>
      </c>
      <c r="AN44" s="327">
        <v>5</v>
      </c>
      <c r="AO44" s="326">
        <v>1</v>
      </c>
      <c r="AP44" s="326">
        <v>1</v>
      </c>
      <c r="AQ44" s="327">
        <v>0</v>
      </c>
    </row>
    <row r="45" spans="1:43" ht="15.75" thickBot="1">
      <c r="A45">
        <v>35</v>
      </c>
      <c r="B45" s="428"/>
      <c r="C45" s="428"/>
      <c r="E45" s="89"/>
      <c r="F45" s="430">
        <v>100</v>
      </c>
      <c r="H45" s="431">
        <v>100</v>
      </c>
      <c r="I45">
        <v>100</v>
      </c>
      <c r="K45" s="432">
        <v>100</v>
      </c>
      <c r="L45" s="429">
        <v>100</v>
      </c>
      <c r="M45" s="424">
        <v>100</v>
      </c>
      <c r="O45" s="400" t="s">
        <v>116</v>
      </c>
      <c r="P45" s="358">
        <v>21891001087</v>
      </c>
      <c r="Q45" s="358" t="s">
        <v>78</v>
      </c>
      <c r="R45" s="359" t="s">
        <v>79</v>
      </c>
      <c r="S45" s="331"/>
      <c r="T45" s="332">
        <v>7.1180000000000003</v>
      </c>
      <c r="U45" s="333">
        <v>3</v>
      </c>
      <c r="V45" s="332">
        <v>7.718</v>
      </c>
      <c r="W45" s="332">
        <v>100</v>
      </c>
      <c r="X45" s="333"/>
      <c r="Y45" s="332">
        <v>100</v>
      </c>
      <c r="Z45" s="332"/>
      <c r="AA45" s="333"/>
      <c r="AB45" s="332">
        <v>0</v>
      </c>
      <c r="AC45" s="337">
        <v>0</v>
      </c>
      <c r="AE45" s="382">
        <v>5</v>
      </c>
      <c r="AF45" s="404">
        <v>21891101618</v>
      </c>
      <c r="AG45" s="375" t="s">
        <v>84</v>
      </c>
      <c r="AH45" s="376" t="s">
        <v>79</v>
      </c>
      <c r="AI45" s="383">
        <v>6.1689999999999996</v>
      </c>
      <c r="AL45" s="338">
        <v>2</v>
      </c>
      <c r="AM45" s="339">
        <v>5</v>
      </c>
      <c r="AN45" s="340">
        <v>2</v>
      </c>
      <c r="AO45" s="339">
        <v>0</v>
      </c>
      <c r="AP45" s="339">
        <v>0</v>
      </c>
      <c r="AQ45" s="340">
        <v>0</v>
      </c>
    </row>
    <row r="46" spans="1:43">
      <c r="A46">
        <v>36</v>
      </c>
      <c r="B46" s="428"/>
      <c r="C46" s="428"/>
      <c r="E46" s="89"/>
      <c r="F46" s="430">
        <v>100</v>
      </c>
      <c r="H46" s="431">
        <v>100</v>
      </c>
      <c r="I46">
        <v>100</v>
      </c>
      <c r="K46" s="432">
        <v>100</v>
      </c>
      <c r="L46" s="429">
        <v>100</v>
      </c>
      <c r="M46" s="424">
        <v>100</v>
      </c>
      <c r="T46" s="345"/>
      <c r="U46" s="345"/>
      <c r="V46" s="345"/>
      <c r="W46" s="345"/>
      <c r="X46" s="345"/>
      <c r="Y46" s="346"/>
      <c r="Z46" s="326"/>
      <c r="AA46" s="347"/>
      <c r="AB46" s="345"/>
      <c r="AE46" s="382">
        <v>5</v>
      </c>
      <c r="AF46" s="404" t="s">
        <v>25</v>
      </c>
      <c r="AG46" s="375" t="s">
        <v>25</v>
      </c>
      <c r="AH46" s="376" t="s">
        <v>25</v>
      </c>
      <c r="AI46" s="383" t="s">
        <v>25</v>
      </c>
    </row>
    <row r="47" spans="1:43">
      <c r="A47">
        <v>37</v>
      </c>
      <c r="B47" s="428"/>
      <c r="C47" s="428"/>
      <c r="E47" s="89"/>
      <c r="F47" s="430">
        <v>100</v>
      </c>
      <c r="H47" s="431">
        <v>100</v>
      </c>
      <c r="I47">
        <v>100</v>
      </c>
      <c r="K47" s="432">
        <v>100</v>
      </c>
      <c r="L47" s="429">
        <v>100</v>
      </c>
      <c r="M47" s="424">
        <v>100</v>
      </c>
      <c r="T47" s="395"/>
      <c r="U47" s="361"/>
      <c r="V47" s="333"/>
      <c r="W47" s="395"/>
      <c r="X47" s="395"/>
      <c r="Y47" s="395"/>
      <c r="Z47" s="395"/>
      <c r="AA47" s="396"/>
      <c r="AB47" s="395"/>
      <c r="AE47" s="382">
        <v>6</v>
      </c>
      <c r="AF47" s="404">
        <v>21891001086</v>
      </c>
      <c r="AG47" s="375" t="s">
        <v>81</v>
      </c>
      <c r="AH47" s="376" t="s">
        <v>79</v>
      </c>
      <c r="AI47" s="383">
        <v>6.44</v>
      </c>
    </row>
    <row r="48" spans="1:43">
      <c r="A48">
        <v>38</v>
      </c>
      <c r="B48" s="428"/>
      <c r="C48" s="428"/>
      <c r="E48" s="89"/>
      <c r="F48" s="430">
        <v>100</v>
      </c>
      <c r="H48" s="431">
        <v>100</v>
      </c>
      <c r="I48">
        <v>100</v>
      </c>
      <c r="K48" s="432">
        <v>100</v>
      </c>
      <c r="L48" s="429">
        <v>100</v>
      </c>
      <c r="M48" s="424">
        <v>100</v>
      </c>
      <c r="U48" s="67"/>
      <c r="V48" s="68"/>
      <c r="AE48" s="382">
        <v>6</v>
      </c>
      <c r="AF48" s="404" t="s">
        <v>25</v>
      </c>
      <c r="AG48" s="375" t="s">
        <v>25</v>
      </c>
      <c r="AH48" s="376" t="s">
        <v>25</v>
      </c>
      <c r="AI48" s="383" t="s">
        <v>25</v>
      </c>
    </row>
    <row r="49" spans="1:35">
      <c r="A49">
        <v>39</v>
      </c>
      <c r="B49" s="428"/>
      <c r="C49" s="428"/>
      <c r="E49" s="89"/>
      <c r="F49" s="430">
        <v>100</v>
      </c>
      <c r="H49" s="431">
        <v>100</v>
      </c>
      <c r="I49">
        <v>100</v>
      </c>
      <c r="K49" s="432">
        <v>100</v>
      </c>
      <c r="L49" s="429">
        <v>100</v>
      </c>
      <c r="M49" s="424">
        <v>100</v>
      </c>
      <c r="U49" s="67"/>
      <c r="V49" s="68"/>
      <c r="AE49" s="382">
        <v>7</v>
      </c>
      <c r="AF49" s="404">
        <v>20181102252</v>
      </c>
      <c r="AG49" s="375" t="s">
        <v>93</v>
      </c>
      <c r="AH49" s="376" t="s">
        <v>90</v>
      </c>
      <c r="AI49" s="383">
        <v>6.516</v>
      </c>
    </row>
    <row r="50" spans="1:35">
      <c r="A50">
        <v>40</v>
      </c>
      <c r="B50" s="428"/>
      <c r="C50" s="428"/>
      <c r="E50" s="89"/>
      <c r="F50" s="430">
        <v>100</v>
      </c>
      <c r="H50" s="431">
        <v>100</v>
      </c>
      <c r="I50">
        <v>100</v>
      </c>
      <c r="K50" s="432">
        <v>100</v>
      </c>
      <c r="L50" s="429">
        <v>100</v>
      </c>
      <c r="M50" s="424">
        <v>100</v>
      </c>
      <c r="U50" s="67"/>
      <c r="V50" s="68"/>
      <c r="AE50" s="382">
        <v>8</v>
      </c>
      <c r="AF50" s="404" t="s">
        <v>22</v>
      </c>
      <c r="AG50" s="375" t="s">
        <v>97</v>
      </c>
      <c r="AH50" s="376" t="s">
        <v>79</v>
      </c>
      <c r="AI50" s="383">
        <v>6.53</v>
      </c>
    </row>
    <row r="51" spans="1:35">
      <c r="A51">
        <v>41</v>
      </c>
      <c r="B51" s="428"/>
      <c r="C51" s="428"/>
      <c r="E51" s="89"/>
      <c r="F51" s="430">
        <v>100</v>
      </c>
      <c r="H51" s="431">
        <v>100</v>
      </c>
      <c r="I51">
        <v>100</v>
      </c>
      <c r="K51" s="432">
        <v>100</v>
      </c>
      <c r="L51" s="429">
        <v>100</v>
      </c>
      <c r="M51" s="424">
        <v>100</v>
      </c>
      <c r="U51" s="67"/>
      <c r="V51" s="68"/>
      <c r="AE51" s="382">
        <v>9</v>
      </c>
      <c r="AF51" s="404">
        <v>21511102204</v>
      </c>
      <c r="AG51" s="375" t="s">
        <v>87</v>
      </c>
      <c r="AH51" s="376" t="s">
        <v>83</v>
      </c>
      <c r="AI51" s="383">
        <v>6.7489999999999997</v>
      </c>
    </row>
    <row r="52" spans="1:35">
      <c r="A52">
        <v>42</v>
      </c>
      <c r="B52" s="428"/>
      <c r="C52" s="428"/>
      <c r="E52" s="89"/>
      <c r="F52" s="430">
        <v>100</v>
      </c>
      <c r="H52" s="431">
        <v>100</v>
      </c>
      <c r="I52">
        <v>100</v>
      </c>
      <c r="K52" s="432">
        <v>100</v>
      </c>
      <c r="L52" s="429">
        <v>100</v>
      </c>
      <c r="M52" s="424">
        <v>100</v>
      </c>
      <c r="U52" s="67"/>
      <c r="V52" s="68"/>
      <c r="AE52" s="382">
        <v>10</v>
      </c>
      <c r="AF52" s="404" t="s">
        <v>26</v>
      </c>
      <c r="AG52" s="375" t="s">
        <v>96</v>
      </c>
      <c r="AH52" s="376" t="s">
        <v>83</v>
      </c>
      <c r="AI52" s="383">
        <v>7.0549999999999997</v>
      </c>
    </row>
    <row r="53" spans="1:35">
      <c r="A53">
        <v>43</v>
      </c>
      <c r="B53" s="428"/>
      <c r="C53" s="428"/>
      <c r="E53" s="89"/>
      <c r="F53" s="430">
        <v>100</v>
      </c>
      <c r="H53" s="431">
        <v>100</v>
      </c>
      <c r="I53">
        <v>100</v>
      </c>
      <c r="K53" s="432">
        <v>100</v>
      </c>
      <c r="L53" s="429">
        <v>100</v>
      </c>
      <c r="M53" s="424">
        <v>100</v>
      </c>
      <c r="U53" s="67"/>
      <c r="V53" s="68"/>
      <c r="AE53" s="382">
        <v>11</v>
      </c>
      <c r="AF53" s="404">
        <v>21511202555</v>
      </c>
      <c r="AG53" s="375" t="s">
        <v>85</v>
      </c>
      <c r="AH53" s="376" t="s">
        <v>83</v>
      </c>
      <c r="AI53" s="383">
        <v>7.5570000000000004</v>
      </c>
    </row>
    <row r="54" spans="1:35">
      <c r="A54">
        <v>44</v>
      </c>
      <c r="B54" s="428"/>
      <c r="C54" s="428"/>
      <c r="E54" s="89"/>
      <c r="F54" s="430">
        <v>100</v>
      </c>
      <c r="H54" s="431">
        <v>100</v>
      </c>
      <c r="I54">
        <v>100</v>
      </c>
      <c r="K54" s="432">
        <v>100</v>
      </c>
      <c r="L54" s="429">
        <v>100</v>
      </c>
      <c r="M54" s="424">
        <v>100</v>
      </c>
      <c r="U54" s="67"/>
      <c r="V54" s="68"/>
      <c r="AE54" s="382">
        <v>12</v>
      </c>
      <c r="AF54" s="404" t="s">
        <v>255</v>
      </c>
      <c r="AG54" s="375" t="s">
        <v>256</v>
      </c>
      <c r="AH54" s="376" t="s">
        <v>90</v>
      </c>
      <c r="AI54" s="383">
        <v>7.8390000000000004</v>
      </c>
    </row>
    <row r="55" spans="1:35">
      <c r="A55">
        <v>45</v>
      </c>
      <c r="B55" s="428"/>
      <c r="C55" s="428"/>
      <c r="E55" s="89"/>
      <c r="F55" s="430">
        <v>100</v>
      </c>
      <c r="H55" s="431">
        <v>100</v>
      </c>
      <c r="I55">
        <v>100</v>
      </c>
      <c r="K55" s="432">
        <v>100</v>
      </c>
      <c r="L55" s="429">
        <v>100</v>
      </c>
      <c r="M55" s="424">
        <v>100</v>
      </c>
      <c r="U55" s="67"/>
      <c r="V55" s="68"/>
      <c r="AE55" s="382">
        <v>13</v>
      </c>
      <c r="AF55" s="404">
        <v>21891202805</v>
      </c>
      <c r="AG55" s="375" t="s">
        <v>91</v>
      </c>
      <c r="AH55" s="376" t="s">
        <v>79</v>
      </c>
      <c r="AI55" s="383">
        <v>7.8689999999999998</v>
      </c>
    </row>
    <row r="56" spans="1:35">
      <c r="A56">
        <v>46</v>
      </c>
      <c r="B56" s="428"/>
      <c r="C56" s="428"/>
      <c r="E56" s="89"/>
      <c r="F56" s="430">
        <v>100</v>
      </c>
      <c r="H56" s="431">
        <v>100</v>
      </c>
      <c r="I56">
        <v>100</v>
      </c>
      <c r="K56" s="432">
        <v>100</v>
      </c>
      <c r="L56" s="429">
        <v>100</v>
      </c>
      <c r="M56" s="424">
        <v>100</v>
      </c>
      <c r="U56" s="67"/>
      <c r="V56" s="68"/>
      <c r="AE56" s="382">
        <v>14</v>
      </c>
      <c r="AF56" s="404">
        <v>20181102267</v>
      </c>
      <c r="AG56" s="375" t="s">
        <v>94</v>
      </c>
      <c r="AH56" s="376" t="s">
        <v>90</v>
      </c>
      <c r="AI56" s="383">
        <v>8.1519999999999992</v>
      </c>
    </row>
    <row r="57" spans="1:35">
      <c r="A57">
        <v>47</v>
      </c>
      <c r="B57" s="428"/>
      <c r="C57" s="428"/>
      <c r="E57" s="89"/>
      <c r="F57" s="430">
        <v>100</v>
      </c>
      <c r="H57" s="431">
        <v>100</v>
      </c>
      <c r="I57">
        <v>100</v>
      </c>
      <c r="K57" s="432">
        <v>100</v>
      </c>
      <c r="L57" s="429">
        <v>100</v>
      </c>
      <c r="M57" s="424">
        <v>100</v>
      </c>
      <c r="U57" s="67"/>
      <c r="V57" s="68"/>
      <c r="AE57" s="382">
        <v>15</v>
      </c>
      <c r="AF57" s="404">
        <v>21511101895</v>
      </c>
      <c r="AG57" s="375" t="s">
        <v>194</v>
      </c>
      <c r="AH57" s="376" t="s">
        <v>83</v>
      </c>
      <c r="AI57" s="383">
        <v>100</v>
      </c>
    </row>
    <row r="58" spans="1:35">
      <c r="A58">
        <v>48</v>
      </c>
      <c r="B58" s="428"/>
      <c r="C58" s="428"/>
      <c r="E58" s="89"/>
      <c r="F58" s="430">
        <v>100</v>
      </c>
      <c r="H58" s="431">
        <v>100</v>
      </c>
      <c r="I58">
        <v>100</v>
      </c>
      <c r="K58" s="432">
        <v>100</v>
      </c>
      <c r="L58" s="429">
        <v>100</v>
      </c>
      <c r="M58" s="424">
        <v>100</v>
      </c>
      <c r="U58" s="67"/>
      <c r="V58" s="68"/>
      <c r="AE58" s="382">
        <v>15</v>
      </c>
      <c r="AF58" s="404" t="s">
        <v>25</v>
      </c>
      <c r="AG58" s="375" t="s">
        <v>25</v>
      </c>
      <c r="AH58" s="376" t="s">
        <v>25</v>
      </c>
      <c r="AI58" s="383" t="s">
        <v>25</v>
      </c>
    </row>
    <row r="59" spans="1:35">
      <c r="A59">
        <v>49</v>
      </c>
      <c r="B59" s="428"/>
      <c r="C59" s="428"/>
      <c r="E59" s="89"/>
      <c r="F59" s="430">
        <v>100</v>
      </c>
      <c r="H59" s="431">
        <v>100</v>
      </c>
      <c r="I59">
        <v>100</v>
      </c>
      <c r="K59" s="432">
        <v>100</v>
      </c>
      <c r="L59" s="429">
        <v>100</v>
      </c>
      <c r="M59" s="424">
        <v>100</v>
      </c>
      <c r="U59" s="67"/>
      <c r="V59" s="68"/>
      <c r="AE59" s="382">
        <v>15</v>
      </c>
      <c r="AF59" s="404" t="s">
        <v>25</v>
      </c>
      <c r="AG59" s="375" t="s">
        <v>25</v>
      </c>
      <c r="AH59" s="376" t="s">
        <v>25</v>
      </c>
      <c r="AI59" s="383" t="s">
        <v>25</v>
      </c>
    </row>
    <row r="60" spans="1:35">
      <c r="A60">
        <v>50</v>
      </c>
      <c r="B60" s="428"/>
      <c r="C60" s="428"/>
      <c r="E60" s="89"/>
      <c r="F60" s="430">
        <v>100</v>
      </c>
      <c r="H60" s="431">
        <v>100</v>
      </c>
      <c r="I60">
        <v>100</v>
      </c>
      <c r="K60" s="432">
        <v>100</v>
      </c>
      <c r="L60" s="429">
        <v>100</v>
      </c>
      <c r="M60" s="424">
        <v>100</v>
      </c>
      <c r="U60" s="67"/>
      <c r="V60" s="68"/>
      <c r="AE60" s="382">
        <v>15</v>
      </c>
      <c r="AF60" s="404" t="s">
        <v>25</v>
      </c>
      <c r="AG60" s="375" t="s">
        <v>25</v>
      </c>
      <c r="AH60" s="376" t="s">
        <v>25</v>
      </c>
      <c r="AI60" s="383" t="s">
        <v>25</v>
      </c>
    </row>
    <row r="61" spans="1:35">
      <c r="A61">
        <v>51</v>
      </c>
      <c r="B61" s="428"/>
      <c r="C61" s="428"/>
      <c r="E61" s="89"/>
      <c r="F61" s="430">
        <v>100</v>
      </c>
      <c r="H61" s="431">
        <v>100</v>
      </c>
      <c r="I61">
        <v>100</v>
      </c>
      <c r="K61" s="432">
        <v>100</v>
      </c>
      <c r="L61" s="429">
        <v>100</v>
      </c>
      <c r="M61" s="424">
        <v>100</v>
      </c>
      <c r="U61" s="67"/>
      <c r="V61" s="68"/>
      <c r="AE61" s="382">
        <v>15</v>
      </c>
      <c r="AF61" s="404" t="s">
        <v>25</v>
      </c>
      <c r="AG61" s="375" t="s">
        <v>25</v>
      </c>
      <c r="AH61" s="376" t="s">
        <v>25</v>
      </c>
      <c r="AI61" s="383" t="s">
        <v>25</v>
      </c>
    </row>
    <row r="62" spans="1:35">
      <c r="A62">
        <v>52</v>
      </c>
      <c r="B62" s="428"/>
      <c r="C62" s="428"/>
      <c r="E62" s="89"/>
      <c r="F62" s="430">
        <v>100</v>
      </c>
      <c r="H62" s="431">
        <v>100</v>
      </c>
      <c r="I62">
        <v>100</v>
      </c>
      <c r="K62" s="432">
        <v>100</v>
      </c>
      <c r="L62" s="429">
        <v>100</v>
      </c>
      <c r="M62" s="424">
        <v>100</v>
      </c>
      <c r="U62" s="67"/>
      <c r="V62" s="68"/>
      <c r="AE62" s="382">
        <v>15</v>
      </c>
      <c r="AF62" s="404" t="s">
        <v>25</v>
      </c>
      <c r="AG62" s="375" t="s">
        <v>25</v>
      </c>
      <c r="AH62" s="376" t="s">
        <v>25</v>
      </c>
      <c r="AI62" s="383" t="s">
        <v>25</v>
      </c>
    </row>
    <row r="63" spans="1:35">
      <c r="A63">
        <v>53</v>
      </c>
      <c r="B63" s="428"/>
      <c r="C63" s="428"/>
      <c r="E63" s="89"/>
      <c r="F63" s="430">
        <v>100</v>
      </c>
      <c r="H63" s="431">
        <v>100</v>
      </c>
      <c r="I63">
        <v>100</v>
      </c>
      <c r="K63" s="432">
        <v>100</v>
      </c>
      <c r="L63" s="429">
        <v>100</v>
      </c>
      <c r="M63" s="424">
        <v>100</v>
      </c>
      <c r="U63" s="67"/>
      <c r="V63" s="68"/>
      <c r="AE63" s="382">
        <v>15</v>
      </c>
      <c r="AF63" s="404" t="s">
        <v>25</v>
      </c>
      <c r="AG63" s="375" t="s">
        <v>25</v>
      </c>
      <c r="AH63" s="376" t="s">
        <v>25</v>
      </c>
      <c r="AI63" s="383" t="s">
        <v>25</v>
      </c>
    </row>
    <row r="64" spans="1:35">
      <c r="A64">
        <v>54</v>
      </c>
      <c r="B64" s="428"/>
      <c r="C64" s="428"/>
      <c r="E64" s="89"/>
      <c r="F64" s="430">
        <v>100</v>
      </c>
      <c r="H64" s="431">
        <v>100</v>
      </c>
      <c r="I64">
        <v>100</v>
      </c>
      <c r="K64" s="432">
        <v>100</v>
      </c>
      <c r="L64" s="429">
        <v>100</v>
      </c>
      <c r="M64" s="424">
        <v>100</v>
      </c>
      <c r="U64" s="67"/>
      <c r="V64" s="68"/>
      <c r="AE64" s="382">
        <v>15</v>
      </c>
      <c r="AF64" s="404" t="s">
        <v>25</v>
      </c>
      <c r="AG64" s="375" t="s">
        <v>25</v>
      </c>
      <c r="AH64" s="376" t="s">
        <v>25</v>
      </c>
      <c r="AI64" s="383" t="s">
        <v>25</v>
      </c>
    </row>
    <row r="65" spans="1:35">
      <c r="A65">
        <v>55</v>
      </c>
      <c r="B65" s="428"/>
      <c r="C65" s="428"/>
      <c r="E65" s="89"/>
      <c r="F65" s="430">
        <v>100</v>
      </c>
      <c r="H65" s="431">
        <v>100</v>
      </c>
      <c r="I65">
        <v>100</v>
      </c>
      <c r="K65" s="432">
        <v>100</v>
      </c>
      <c r="L65" s="429">
        <v>100</v>
      </c>
      <c r="M65" s="424">
        <v>100</v>
      </c>
      <c r="U65" s="67"/>
      <c r="V65" s="68"/>
      <c r="AE65" s="382">
        <v>15</v>
      </c>
      <c r="AF65" s="404" t="s">
        <v>25</v>
      </c>
      <c r="AG65" s="375" t="s">
        <v>25</v>
      </c>
      <c r="AH65" s="376" t="s">
        <v>25</v>
      </c>
      <c r="AI65" s="383" t="s">
        <v>25</v>
      </c>
    </row>
    <row r="66" spans="1:35">
      <c r="A66">
        <v>56</v>
      </c>
      <c r="B66" s="428"/>
      <c r="C66" s="428"/>
      <c r="E66" s="89"/>
      <c r="F66" s="430">
        <v>100</v>
      </c>
      <c r="H66" s="431">
        <v>100</v>
      </c>
      <c r="I66">
        <v>100</v>
      </c>
      <c r="K66" s="432">
        <v>100</v>
      </c>
      <c r="L66" s="429">
        <v>100</v>
      </c>
      <c r="M66" s="424">
        <v>100</v>
      </c>
      <c r="AE66" s="382">
        <v>15</v>
      </c>
      <c r="AF66" s="404" t="s">
        <v>25</v>
      </c>
      <c r="AG66" s="375" t="s">
        <v>25</v>
      </c>
      <c r="AH66" s="376" t="s">
        <v>25</v>
      </c>
      <c r="AI66" s="383" t="s">
        <v>25</v>
      </c>
    </row>
    <row r="67" spans="1:35">
      <c r="A67">
        <v>57</v>
      </c>
      <c r="B67" s="428"/>
      <c r="C67" s="428"/>
      <c r="E67" s="89"/>
      <c r="F67" s="430">
        <v>100</v>
      </c>
      <c r="H67" s="431">
        <v>100</v>
      </c>
      <c r="I67">
        <v>100</v>
      </c>
      <c r="K67" s="432">
        <v>100</v>
      </c>
      <c r="L67" s="429">
        <v>100</v>
      </c>
      <c r="M67" s="424">
        <v>100</v>
      </c>
      <c r="AE67" s="382">
        <v>15</v>
      </c>
      <c r="AF67" s="404" t="s">
        <v>25</v>
      </c>
      <c r="AG67" s="375" t="s">
        <v>25</v>
      </c>
      <c r="AH67" s="376" t="s">
        <v>25</v>
      </c>
      <c r="AI67" s="383" t="s">
        <v>25</v>
      </c>
    </row>
    <row r="68" spans="1:35">
      <c r="A68">
        <v>58</v>
      </c>
      <c r="B68" s="428"/>
      <c r="C68" s="428"/>
      <c r="E68" s="89"/>
      <c r="F68" s="430">
        <v>100</v>
      </c>
      <c r="H68" s="431">
        <v>100</v>
      </c>
      <c r="I68">
        <v>100</v>
      </c>
      <c r="K68" s="432">
        <v>100</v>
      </c>
      <c r="L68" s="429">
        <v>100</v>
      </c>
      <c r="M68" s="424">
        <v>100</v>
      </c>
      <c r="AE68" s="382">
        <v>15</v>
      </c>
      <c r="AF68" s="404" t="s">
        <v>25</v>
      </c>
      <c r="AG68" s="375" t="s">
        <v>25</v>
      </c>
      <c r="AH68" s="376" t="s">
        <v>25</v>
      </c>
      <c r="AI68" s="383" t="s">
        <v>25</v>
      </c>
    </row>
    <row r="69" spans="1:35">
      <c r="A69">
        <v>59</v>
      </c>
      <c r="B69" s="428"/>
      <c r="C69" s="428"/>
      <c r="E69" s="89"/>
      <c r="F69" s="430">
        <v>100</v>
      </c>
      <c r="H69" s="431">
        <v>100</v>
      </c>
      <c r="I69">
        <v>100</v>
      </c>
      <c r="K69" s="432">
        <v>100</v>
      </c>
      <c r="L69" s="429">
        <v>100</v>
      </c>
      <c r="M69" s="424">
        <v>100</v>
      </c>
      <c r="AE69" s="382">
        <v>15</v>
      </c>
      <c r="AF69" s="404" t="s">
        <v>25</v>
      </c>
      <c r="AG69" s="375" t="s">
        <v>25</v>
      </c>
      <c r="AH69" s="376" t="s">
        <v>25</v>
      </c>
      <c r="AI69" s="383" t="s">
        <v>25</v>
      </c>
    </row>
    <row r="70" spans="1:35">
      <c r="A70">
        <v>60</v>
      </c>
      <c r="B70" s="428"/>
      <c r="C70" s="428"/>
      <c r="E70" s="89"/>
      <c r="F70" s="430">
        <v>100</v>
      </c>
      <c r="H70" s="431">
        <v>100</v>
      </c>
      <c r="I70">
        <v>100</v>
      </c>
      <c r="K70" s="432">
        <v>100</v>
      </c>
      <c r="L70" s="429">
        <v>100</v>
      </c>
      <c r="M70" s="424">
        <v>100</v>
      </c>
      <c r="T70" s="319"/>
      <c r="U70" s="67"/>
      <c r="V70" s="68"/>
      <c r="AE70" s="382">
        <v>15</v>
      </c>
      <c r="AF70" s="404" t="s">
        <v>25</v>
      </c>
      <c r="AG70" s="375" t="s">
        <v>25</v>
      </c>
      <c r="AH70" s="376" t="s">
        <v>25</v>
      </c>
      <c r="AI70" s="383" t="s">
        <v>25</v>
      </c>
    </row>
    <row r="71" spans="1:35">
      <c r="A71">
        <v>61</v>
      </c>
      <c r="B71" s="428"/>
      <c r="C71" s="428"/>
      <c r="E71" s="89"/>
      <c r="F71" s="430">
        <v>100</v>
      </c>
      <c r="H71" s="431">
        <v>100</v>
      </c>
      <c r="I71">
        <v>100</v>
      </c>
      <c r="K71" s="432">
        <v>100</v>
      </c>
      <c r="L71" s="429">
        <v>100</v>
      </c>
      <c r="M71" s="424">
        <v>100</v>
      </c>
      <c r="T71" s="319"/>
      <c r="U71" s="67"/>
      <c r="V71" s="68"/>
      <c r="AE71" s="382">
        <v>15</v>
      </c>
      <c r="AF71" s="404" t="s">
        <v>25</v>
      </c>
      <c r="AG71" s="375" t="s">
        <v>25</v>
      </c>
      <c r="AH71" s="376" t="s">
        <v>25</v>
      </c>
      <c r="AI71" s="383" t="s">
        <v>25</v>
      </c>
    </row>
    <row r="72" spans="1:35">
      <c r="A72">
        <v>62</v>
      </c>
      <c r="B72" s="428"/>
      <c r="C72" s="428"/>
      <c r="E72" s="89"/>
      <c r="F72" s="430">
        <v>100</v>
      </c>
      <c r="H72" s="431">
        <v>100</v>
      </c>
      <c r="I72">
        <v>100</v>
      </c>
      <c r="K72" s="432">
        <v>100</v>
      </c>
      <c r="L72" s="429">
        <v>100</v>
      </c>
      <c r="M72" s="424">
        <v>100</v>
      </c>
      <c r="T72" s="319"/>
      <c r="U72" s="67"/>
      <c r="V72" s="68"/>
      <c r="AE72" s="382">
        <v>15</v>
      </c>
      <c r="AF72" s="404" t="s">
        <v>25</v>
      </c>
      <c r="AG72" s="375" t="s">
        <v>25</v>
      </c>
      <c r="AH72" s="376" t="s">
        <v>25</v>
      </c>
      <c r="AI72" s="383" t="s">
        <v>25</v>
      </c>
    </row>
    <row r="73" spans="1:35">
      <c r="A73">
        <v>63</v>
      </c>
      <c r="B73" s="428"/>
      <c r="C73" s="428"/>
      <c r="E73" s="89"/>
      <c r="F73" s="430">
        <v>100</v>
      </c>
      <c r="H73" s="431">
        <v>100</v>
      </c>
      <c r="I73">
        <v>100</v>
      </c>
      <c r="K73" s="432">
        <v>100</v>
      </c>
      <c r="L73" s="429">
        <v>100</v>
      </c>
      <c r="M73" s="424">
        <v>100</v>
      </c>
      <c r="T73" s="319"/>
      <c r="U73" s="67"/>
      <c r="V73" s="68"/>
      <c r="AE73" s="382">
        <v>15</v>
      </c>
      <c r="AF73" s="404" t="s">
        <v>25</v>
      </c>
      <c r="AG73" s="375" t="s">
        <v>25</v>
      </c>
      <c r="AH73" s="376" t="s">
        <v>25</v>
      </c>
      <c r="AI73" s="383" t="s">
        <v>25</v>
      </c>
    </row>
    <row r="74" spans="1:35">
      <c r="A74">
        <v>64</v>
      </c>
      <c r="B74" s="428"/>
      <c r="C74" s="428"/>
      <c r="E74" s="89"/>
      <c r="F74" s="430">
        <v>100</v>
      </c>
      <c r="H74" s="431">
        <v>100</v>
      </c>
      <c r="I74">
        <v>100</v>
      </c>
      <c r="K74" s="432">
        <v>100</v>
      </c>
      <c r="L74" s="429">
        <v>100</v>
      </c>
      <c r="M74" s="424">
        <v>100</v>
      </c>
      <c r="T74" s="395"/>
      <c r="U74" s="361"/>
      <c r="V74" s="333"/>
      <c r="AE74" s="382">
        <v>15</v>
      </c>
      <c r="AF74" s="404" t="s">
        <v>25</v>
      </c>
      <c r="AG74" s="375" t="s">
        <v>25</v>
      </c>
      <c r="AH74" s="376" t="s">
        <v>25</v>
      </c>
      <c r="AI74" s="383" t="s">
        <v>25</v>
      </c>
    </row>
    <row r="75" spans="1:35">
      <c r="A75">
        <v>65</v>
      </c>
      <c r="B75" s="428"/>
      <c r="C75" s="428"/>
      <c r="E75" s="89"/>
      <c r="F75" s="430">
        <v>100</v>
      </c>
      <c r="H75" s="431">
        <v>100</v>
      </c>
      <c r="I75">
        <v>100</v>
      </c>
      <c r="K75" s="432">
        <v>100</v>
      </c>
      <c r="L75" s="429">
        <v>100</v>
      </c>
      <c r="M75" s="424">
        <v>100</v>
      </c>
      <c r="T75" s="395"/>
      <c r="U75" s="67"/>
      <c r="V75" s="333"/>
      <c r="AE75" s="382">
        <v>15</v>
      </c>
      <c r="AF75" s="404" t="s">
        <v>25</v>
      </c>
      <c r="AG75" s="375" t="s">
        <v>25</v>
      </c>
      <c r="AH75" s="376" t="s">
        <v>25</v>
      </c>
      <c r="AI75" s="383" t="s">
        <v>25</v>
      </c>
    </row>
    <row r="76" spans="1:35">
      <c r="A76">
        <v>66</v>
      </c>
      <c r="B76" s="428"/>
      <c r="C76" s="428"/>
      <c r="E76" s="89"/>
      <c r="F76" s="430">
        <v>100</v>
      </c>
      <c r="H76" s="431">
        <v>100</v>
      </c>
      <c r="I76">
        <v>100</v>
      </c>
      <c r="K76" s="432">
        <v>100</v>
      </c>
      <c r="L76" s="429">
        <v>100</v>
      </c>
      <c r="M76" s="424">
        <v>100</v>
      </c>
      <c r="T76" s="395"/>
      <c r="U76" s="67"/>
      <c r="V76" s="333"/>
      <c r="AE76" s="382">
        <v>15</v>
      </c>
      <c r="AF76" s="404" t="s">
        <v>25</v>
      </c>
      <c r="AG76" s="375" t="s">
        <v>25</v>
      </c>
      <c r="AH76" s="376" t="s">
        <v>25</v>
      </c>
      <c r="AI76" s="383" t="s">
        <v>25</v>
      </c>
    </row>
    <row r="77" spans="1:35">
      <c r="A77">
        <v>67</v>
      </c>
      <c r="B77" s="428"/>
      <c r="C77" s="428"/>
      <c r="E77" s="89"/>
      <c r="F77" s="430">
        <v>100</v>
      </c>
      <c r="H77" s="431">
        <v>100</v>
      </c>
      <c r="I77">
        <v>100</v>
      </c>
      <c r="K77" s="432">
        <v>100</v>
      </c>
      <c r="L77" s="429">
        <v>100</v>
      </c>
      <c r="M77" s="424">
        <v>100</v>
      </c>
      <c r="T77" s="395"/>
      <c r="U77" s="67"/>
      <c r="V77" s="333"/>
      <c r="AE77" s="382">
        <v>15</v>
      </c>
      <c r="AF77" s="404" t="s">
        <v>25</v>
      </c>
      <c r="AG77" s="375" t="s">
        <v>25</v>
      </c>
      <c r="AH77" s="376" t="s">
        <v>25</v>
      </c>
      <c r="AI77" s="383" t="s">
        <v>25</v>
      </c>
    </row>
    <row r="78" spans="1:35">
      <c r="A78">
        <v>68</v>
      </c>
      <c r="B78" s="428"/>
      <c r="C78" s="428"/>
      <c r="E78" s="89"/>
      <c r="F78" s="430">
        <v>100</v>
      </c>
      <c r="H78" s="431">
        <v>100</v>
      </c>
      <c r="I78">
        <v>100</v>
      </c>
      <c r="K78" s="432">
        <v>100</v>
      </c>
      <c r="L78" s="429">
        <v>100</v>
      </c>
      <c r="M78" s="424">
        <v>100</v>
      </c>
      <c r="T78" s="395"/>
      <c r="U78" s="67"/>
      <c r="V78" s="333"/>
      <c r="AE78" s="384">
        <v>15</v>
      </c>
      <c r="AF78" s="408" t="s">
        <v>25</v>
      </c>
      <c r="AG78" s="385" t="s">
        <v>25</v>
      </c>
      <c r="AH78" s="386" t="s">
        <v>25</v>
      </c>
      <c r="AI78" s="387" t="s">
        <v>25</v>
      </c>
    </row>
    <row r="79" spans="1:35">
      <c r="A79">
        <v>69</v>
      </c>
      <c r="B79" s="428"/>
      <c r="C79" s="428"/>
      <c r="E79" s="89"/>
      <c r="F79" s="430">
        <v>100</v>
      </c>
      <c r="H79" s="431">
        <v>100</v>
      </c>
      <c r="I79">
        <v>100</v>
      </c>
      <c r="K79" s="432">
        <v>100</v>
      </c>
      <c r="L79" s="429">
        <v>100</v>
      </c>
      <c r="M79" s="424">
        <v>100</v>
      </c>
    </row>
    <row r="80" spans="1:35">
      <c r="A80">
        <v>70</v>
      </c>
      <c r="B80" s="428"/>
      <c r="C80" s="428"/>
      <c r="E80" s="89"/>
      <c r="F80" s="430">
        <v>100</v>
      </c>
      <c r="H80" s="431">
        <v>100</v>
      </c>
      <c r="I80">
        <v>100</v>
      </c>
      <c r="K80" s="432">
        <v>100</v>
      </c>
      <c r="L80" s="429">
        <v>100</v>
      </c>
      <c r="M80" s="424">
        <v>100</v>
      </c>
    </row>
    <row r="81" spans="1:13">
      <c r="A81">
        <v>71</v>
      </c>
      <c r="B81" s="428"/>
      <c r="C81" s="428"/>
      <c r="E81" s="89"/>
      <c r="F81" s="430">
        <v>100</v>
      </c>
      <c r="H81" s="431">
        <v>100</v>
      </c>
      <c r="I81">
        <v>100</v>
      </c>
      <c r="K81" s="432">
        <v>100</v>
      </c>
      <c r="L81" s="429">
        <v>100</v>
      </c>
      <c r="M81" s="424">
        <v>100</v>
      </c>
    </row>
    <row r="82" spans="1:13">
      <c r="A82">
        <v>72</v>
      </c>
      <c r="B82" s="428"/>
      <c r="C82" s="428"/>
      <c r="E82" s="89"/>
      <c r="F82" s="430">
        <v>100</v>
      </c>
      <c r="H82" s="431">
        <v>100</v>
      </c>
      <c r="I82">
        <v>100</v>
      </c>
      <c r="K82" s="432">
        <v>100</v>
      </c>
      <c r="L82" s="429">
        <v>100</v>
      </c>
      <c r="M82" s="424">
        <v>100</v>
      </c>
    </row>
    <row r="83" spans="1:13">
      <c r="A83">
        <v>73</v>
      </c>
      <c r="B83" s="428"/>
      <c r="C83" s="428"/>
      <c r="E83" s="89"/>
      <c r="F83" s="430">
        <v>100</v>
      </c>
      <c r="H83" s="431">
        <v>100</v>
      </c>
      <c r="I83">
        <v>100</v>
      </c>
      <c r="K83" s="432">
        <v>100</v>
      </c>
      <c r="L83" s="429">
        <v>100</v>
      </c>
      <c r="M83" s="424">
        <v>100</v>
      </c>
    </row>
    <row r="84" spans="1:13">
      <c r="A84">
        <v>74</v>
      </c>
      <c r="B84" s="428"/>
      <c r="C84" s="428"/>
      <c r="E84" s="89"/>
      <c r="F84" s="430">
        <v>100</v>
      </c>
      <c r="H84" s="431">
        <v>100</v>
      </c>
      <c r="I84">
        <v>100</v>
      </c>
      <c r="K84" s="432">
        <v>100</v>
      </c>
      <c r="L84" s="429">
        <v>100</v>
      </c>
      <c r="M84" s="424">
        <v>100</v>
      </c>
    </row>
    <row r="85" spans="1:13">
      <c r="A85">
        <v>75</v>
      </c>
      <c r="B85" s="428"/>
      <c r="C85" s="428"/>
      <c r="E85" s="89"/>
      <c r="F85" s="430">
        <v>100</v>
      </c>
      <c r="H85" s="431">
        <v>100</v>
      </c>
      <c r="I85">
        <v>100</v>
      </c>
      <c r="K85" s="432">
        <v>100</v>
      </c>
      <c r="L85" s="429">
        <v>100</v>
      </c>
      <c r="M85" s="424">
        <v>100</v>
      </c>
    </row>
    <row r="86" spans="1:13">
      <c r="A86">
        <v>76</v>
      </c>
      <c r="B86" s="428"/>
      <c r="C86" s="428"/>
      <c r="E86" s="89"/>
      <c r="F86" s="430">
        <v>100</v>
      </c>
      <c r="H86" s="431">
        <v>100</v>
      </c>
      <c r="I86">
        <v>100</v>
      </c>
      <c r="K86" s="432">
        <v>100</v>
      </c>
      <c r="L86" s="429">
        <v>100</v>
      </c>
      <c r="M86" s="424">
        <v>100</v>
      </c>
    </row>
    <row r="87" spans="1:13">
      <c r="A87">
        <v>77</v>
      </c>
      <c r="B87" s="428"/>
      <c r="C87" s="428"/>
      <c r="E87" s="89"/>
      <c r="F87" s="430">
        <v>100</v>
      </c>
      <c r="H87" s="431">
        <v>100</v>
      </c>
      <c r="I87">
        <v>100</v>
      </c>
      <c r="K87" s="432">
        <v>100</v>
      </c>
      <c r="L87" s="429">
        <v>100</v>
      </c>
      <c r="M87" s="424">
        <v>100</v>
      </c>
    </row>
    <row r="88" spans="1:13">
      <c r="A88">
        <v>78</v>
      </c>
      <c r="B88" s="428"/>
      <c r="C88" s="428"/>
      <c r="E88" s="89"/>
      <c r="F88" s="430">
        <v>100</v>
      </c>
      <c r="H88" s="431">
        <v>100</v>
      </c>
      <c r="I88">
        <v>100</v>
      </c>
      <c r="K88" s="432">
        <v>100</v>
      </c>
      <c r="L88" s="429">
        <v>100</v>
      </c>
      <c r="M88" s="424">
        <v>100</v>
      </c>
    </row>
    <row r="89" spans="1:13">
      <c r="A89">
        <v>79</v>
      </c>
      <c r="B89" s="428"/>
      <c r="C89" s="428"/>
      <c r="E89" s="89"/>
      <c r="F89" s="430">
        <v>100</v>
      </c>
      <c r="H89" s="431">
        <v>100</v>
      </c>
      <c r="I89">
        <v>100</v>
      </c>
      <c r="K89" s="432">
        <v>100</v>
      </c>
      <c r="L89" s="429">
        <v>100</v>
      </c>
      <c r="M89" s="424">
        <v>100</v>
      </c>
    </row>
    <row r="90" spans="1:13">
      <c r="A90">
        <v>80</v>
      </c>
      <c r="B90" s="428"/>
      <c r="C90" s="428"/>
      <c r="E90" s="89"/>
      <c r="F90" s="430">
        <v>100</v>
      </c>
      <c r="H90" s="431">
        <v>100</v>
      </c>
      <c r="I90">
        <v>100</v>
      </c>
      <c r="K90" s="432">
        <v>100</v>
      </c>
      <c r="L90" s="429">
        <v>100</v>
      </c>
      <c r="M90" s="424">
        <v>100</v>
      </c>
    </row>
    <row r="91" spans="1:13">
      <c r="A91">
        <v>81</v>
      </c>
      <c r="B91" s="428"/>
      <c r="C91" s="428"/>
      <c r="E91" s="89"/>
      <c r="F91" s="430">
        <v>100</v>
      </c>
      <c r="H91" s="431">
        <v>100</v>
      </c>
      <c r="I91">
        <v>100</v>
      </c>
      <c r="K91" s="432">
        <v>100</v>
      </c>
      <c r="L91" s="429">
        <v>100</v>
      </c>
      <c r="M91" s="424">
        <v>100</v>
      </c>
    </row>
    <row r="92" spans="1:13">
      <c r="A92">
        <v>82</v>
      </c>
      <c r="B92" s="428"/>
      <c r="C92" s="428"/>
      <c r="E92" s="89"/>
      <c r="F92" s="430">
        <v>100</v>
      </c>
      <c r="H92" s="431">
        <v>100</v>
      </c>
      <c r="I92">
        <v>100</v>
      </c>
      <c r="K92" s="432">
        <v>100</v>
      </c>
      <c r="L92" s="429">
        <v>100</v>
      </c>
      <c r="M92" s="424">
        <v>100</v>
      </c>
    </row>
    <row r="93" spans="1:13">
      <c r="A93">
        <v>83</v>
      </c>
      <c r="B93" s="428"/>
      <c r="C93" s="428"/>
      <c r="E93" s="89"/>
      <c r="F93" s="430">
        <v>100</v>
      </c>
      <c r="H93" s="431">
        <v>100</v>
      </c>
      <c r="I93">
        <v>100</v>
      </c>
      <c r="K93" s="432">
        <v>100</v>
      </c>
      <c r="L93" s="429">
        <v>100</v>
      </c>
      <c r="M93" s="424">
        <v>100</v>
      </c>
    </row>
    <row r="94" spans="1:13">
      <c r="A94">
        <v>84</v>
      </c>
      <c r="B94" s="428"/>
      <c r="C94" s="428"/>
      <c r="E94" s="89"/>
      <c r="F94" s="430">
        <v>100</v>
      </c>
      <c r="H94" s="431">
        <v>100</v>
      </c>
      <c r="I94">
        <v>100</v>
      </c>
      <c r="K94" s="432">
        <v>100</v>
      </c>
      <c r="L94" s="429">
        <v>100</v>
      </c>
      <c r="M94" s="424">
        <v>100</v>
      </c>
    </row>
    <row r="95" spans="1:13">
      <c r="A95">
        <v>85</v>
      </c>
      <c r="B95" s="428"/>
      <c r="C95" s="428"/>
      <c r="E95" s="89"/>
      <c r="F95" s="430">
        <v>100</v>
      </c>
      <c r="H95" s="431">
        <v>100</v>
      </c>
      <c r="I95">
        <v>100</v>
      </c>
      <c r="K95" s="432">
        <v>100</v>
      </c>
      <c r="L95" s="429">
        <v>100</v>
      </c>
      <c r="M95" s="424">
        <v>100</v>
      </c>
    </row>
    <row r="96" spans="1:13">
      <c r="A96">
        <v>86</v>
      </c>
      <c r="B96" s="428"/>
      <c r="C96" s="428"/>
      <c r="E96" s="89"/>
      <c r="F96" s="430">
        <v>100</v>
      </c>
      <c r="H96" s="431">
        <v>100</v>
      </c>
      <c r="I96">
        <v>100</v>
      </c>
      <c r="K96" s="432">
        <v>100</v>
      </c>
      <c r="L96" s="429">
        <v>100</v>
      </c>
      <c r="M96" s="424">
        <v>100</v>
      </c>
    </row>
    <row r="97" spans="1:13">
      <c r="A97">
        <v>87</v>
      </c>
      <c r="B97" s="428"/>
      <c r="C97" s="428"/>
      <c r="E97" s="89"/>
      <c r="F97" s="430">
        <v>100</v>
      </c>
      <c r="H97" s="431">
        <v>100</v>
      </c>
      <c r="I97">
        <v>100</v>
      </c>
      <c r="K97" s="432">
        <v>100</v>
      </c>
      <c r="L97" s="429">
        <v>100</v>
      </c>
      <c r="M97" s="424">
        <v>100</v>
      </c>
    </row>
    <row r="98" spans="1:13">
      <c r="A98">
        <v>88</v>
      </c>
      <c r="B98" s="428"/>
      <c r="C98" s="428"/>
      <c r="E98" s="89"/>
      <c r="F98" s="430">
        <v>100</v>
      </c>
      <c r="H98" s="431">
        <v>100</v>
      </c>
      <c r="I98">
        <v>100</v>
      </c>
      <c r="K98" s="432">
        <v>100</v>
      </c>
      <c r="L98" s="429">
        <v>100</v>
      </c>
      <c r="M98" s="424">
        <v>100</v>
      </c>
    </row>
    <row r="99" spans="1:13">
      <c r="A99">
        <v>89</v>
      </c>
      <c r="B99" s="428"/>
      <c r="C99" s="428"/>
      <c r="E99" s="89"/>
      <c r="F99" s="430">
        <v>100</v>
      </c>
      <c r="H99" s="431">
        <v>100</v>
      </c>
      <c r="I99">
        <v>100</v>
      </c>
      <c r="K99" s="432">
        <v>100</v>
      </c>
      <c r="L99" s="429">
        <v>100</v>
      </c>
      <c r="M99" s="424">
        <v>100</v>
      </c>
    </row>
    <row r="100" spans="1:13">
      <c r="A100">
        <v>90</v>
      </c>
      <c r="B100" s="428"/>
      <c r="C100" s="428"/>
      <c r="E100" s="89"/>
      <c r="F100" s="430">
        <v>100</v>
      </c>
      <c r="H100" s="431">
        <v>100</v>
      </c>
      <c r="I100">
        <v>100</v>
      </c>
      <c r="K100" s="432">
        <v>100</v>
      </c>
      <c r="L100" s="429">
        <v>100</v>
      </c>
      <c r="M100" s="424">
        <v>100</v>
      </c>
    </row>
    <row r="101" spans="1:13">
      <c r="A101">
        <v>91</v>
      </c>
      <c r="B101" s="428"/>
      <c r="C101" s="428"/>
      <c r="E101" s="89"/>
      <c r="F101" s="430">
        <v>100</v>
      </c>
      <c r="H101" s="431">
        <v>100</v>
      </c>
      <c r="I101">
        <v>100</v>
      </c>
      <c r="K101" s="432">
        <v>100</v>
      </c>
      <c r="L101" s="429">
        <v>100</v>
      </c>
      <c r="M101" s="424">
        <v>100</v>
      </c>
    </row>
    <row r="102" spans="1:13">
      <c r="A102">
        <v>92</v>
      </c>
      <c r="B102" s="428"/>
      <c r="C102" s="428"/>
      <c r="E102" s="89"/>
      <c r="F102" s="430">
        <v>100</v>
      </c>
      <c r="H102" s="431">
        <v>100</v>
      </c>
      <c r="I102">
        <v>100</v>
      </c>
      <c r="K102" s="432">
        <v>100</v>
      </c>
      <c r="L102" s="429">
        <v>100</v>
      </c>
      <c r="M102" s="424">
        <v>100</v>
      </c>
    </row>
    <row r="103" spans="1:13">
      <c r="A103">
        <v>93</v>
      </c>
      <c r="B103" s="428"/>
      <c r="C103" s="428"/>
      <c r="E103" s="89"/>
      <c r="F103" s="430">
        <v>100</v>
      </c>
      <c r="H103" s="431">
        <v>100</v>
      </c>
      <c r="I103">
        <v>100</v>
      </c>
      <c r="K103" s="432">
        <v>100</v>
      </c>
      <c r="L103" s="429">
        <v>100</v>
      </c>
      <c r="M103" s="424">
        <v>100</v>
      </c>
    </row>
    <row r="104" spans="1:13">
      <c r="A104">
        <v>94</v>
      </c>
      <c r="B104" s="428"/>
      <c r="C104" s="428"/>
      <c r="E104" s="89"/>
      <c r="F104" s="430">
        <v>100</v>
      </c>
      <c r="H104" s="431">
        <v>100</v>
      </c>
      <c r="I104">
        <v>100</v>
      </c>
      <c r="K104" s="432">
        <v>100</v>
      </c>
      <c r="L104" s="429">
        <v>100</v>
      </c>
      <c r="M104" s="424">
        <v>100</v>
      </c>
    </row>
    <row r="105" spans="1:13">
      <c r="A105">
        <v>95</v>
      </c>
      <c r="B105" s="428"/>
      <c r="C105" s="428"/>
      <c r="E105" s="89"/>
      <c r="F105" s="430">
        <v>100</v>
      </c>
      <c r="H105" s="431">
        <v>100</v>
      </c>
      <c r="I105">
        <v>100</v>
      </c>
      <c r="K105" s="432">
        <v>100</v>
      </c>
      <c r="L105" s="429">
        <v>100</v>
      </c>
      <c r="M105" s="424">
        <v>100</v>
      </c>
    </row>
    <row r="106" spans="1:13">
      <c r="A106">
        <v>96</v>
      </c>
      <c r="B106" s="428"/>
      <c r="C106" s="428"/>
      <c r="E106" s="89"/>
      <c r="F106" s="430">
        <v>100</v>
      </c>
      <c r="H106" s="431">
        <v>100</v>
      </c>
      <c r="I106">
        <v>100</v>
      </c>
      <c r="K106" s="432">
        <v>100</v>
      </c>
      <c r="L106" s="429">
        <v>100</v>
      </c>
      <c r="M106" s="424">
        <v>100</v>
      </c>
    </row>
    <row r="107" spans="1:13">
      <c r="A107">
        <v>97</v>
      </c>
      <c r="B107" s="428"/>
      <c r="C107" s="428"/>
      <c r="E107" s="89"/>
      <c r="F107" s="430">
        <v>100</v>
      </c>
      <c r="H107" s="431">
        <v>100</v>
      </c>
      <c r="I107">
        <v>100</v>
      </c>
      <c r="K107" s="432">
        <v>100</v>
      </c>
      <c r="L107" s="429">
        <v>100</v>
      </c>
      <c r="M107" s="424">
        <v>100</v>
      </c>
    </row>
    <row r="108" spans="1:13">
      <c r="A108">
        <v>98</v>
      </c>
      <c r="B108" s="428"/>
      <c r="C108" s="428"/>
      <c r="E108" s="89"/>
      <c r="F108" s="430">
        <v>100</v>
      </c>
      <c r="H108" s="431">
        <v>100</v>
      </c>
      <c r="I108">
        <v>100</v>
      </c>
      <c r="K108" s="432">
        <v>100</v>
      </c>
      <c r="L108" s="429">
        <v>100</v>
      </c>
      <c r="M108" s="424">
        <v>100</v>
      </c>
    </row>
    <row r="109" spans="1:13">
      <c r="A109">
        <v>99</v>
      </c>
      <c r="B109" s="428"/>
      <c r="C109" s="428"/>
      <c r="E109" s="89"/>
      <c r="F109" s="430">
        <v>100</v>
      </c>
      <c r="H109" s="431">
        <v>100</v>
      </c>
      <c r="I109">
        <v>100</v>
      </c>
      <c r="K109" s="432">
        <v>100</v>
      </c>
      <c r="L109" s="429">
        <v>100</v>
      </c>
      <c r="M109" s="424">
        <v>100</v>
      </c>
    </row>
    <row r="110" spans="1:13">
      <c r="A110">
        <v>100</v>
      </c>
      <c r="B110" s="335"/>
      <c r="C110" s="335"/>
      <c r="D110" s="91"/>
      <c r="E110" s="92"/>
      <c r="F110" s="394">
        <v>100</v>
      </c>
      <c r="G110" s="91"/>
      <c r="H110" s="433">
        <v>100</v>
      </c>
      <c r="I110" s="363">
        <v>100</v>
      </c>
      <c r="J110" s="91"/>
      <c r="K110" s="363">
        <v>100</v>
      </c>
      <c r="L110" s="335">
        <v>100</v>
      </c>
      <c r="M110" s="434">
        <v>100</v>
      </c>
    </row>
  </sheetData>
  <mergeCells count="1">
    <mergeCell ref="C6:E6"/>
  </mergeCells>
  <conditionalFormatting sqref="AE43:AE78">
    <cfRule type="expression" dxfId="1246" priority="404" stopIfTrue="1">
      <formula>$AG43=""</formula>
    </cfRule>
  </conditionalFormatting>
  <conditionalFormatting sqref="T8:V8">
    <cfRule type="expression" dxfId="1245" priority="397" stopIfTrue="1">
      <formula>$AL8=7</formula>
    </cfRule>
    <cfRule type="expression" dxfId="1244" priority="398" stopIfTrue="1">
      <formula>$AL8=6</formula>
    </cfRule>
    <cfRule type="expression" dxfId="1243" priority="399" stopIfTrue="1">
      <formula>$AL8=3</formula>
    </cfRule>
    <cfRule type="expression" dxfId="1242" priority="400" stopIfTrue="1">
      <formula>$AL8=4</formula>
    </cfRule>
    <cfRule type="expression" dxfId="1241" priority="401" stopIfTrue="1">
      <formula>$AL8=2</formula>
    </cfRule>
    <cfRule type="expression" dxfId="1240" priority="402" stopIfTrue="1">
      <formula>$AL8=5</formula>
    </cfRule>
    <cfRule type="expression" dxfId="1239" priority="403" stopIfTrue="1">
      <formula>$AL8=1</formula>
    </cfRule>
  </conditionalFormatting>
  <conditionalFormatting sqref="V8">
    <cfRule type="cellIs" dxfId="1238" priority="396" operator="lessThan">
      <formula>$V9</formula>
    </cfRule>
  </conditionalFormatting>
  <conditionalFormatting sqref="W8:Y8">
    <cfRule type="expression" dxfId="1237" priority="389" stopIfTrue="1">
      <formula>$AM8=7</formula>
    </cfRule>
    <cfRule type="expression" dxfId="1236" priority="390" stopIfTrue="1">
      <formula>$AM8=6</formula>
    </cfRule>
    <cfRule type="expression" dxfId="1235" priority="391" stopIfTrue="1">
      <formula>$AM8=3</formula>
    </cfRule>
    <cfRule type="expression" dxfId="1234" priority="392" stopIfTrue="1">
      <formula>$AM8=4</formula>
    </cfRule>
    <cfRule type="expression" dxfId="1233" priority="393" stopIfTrue="1">
      <formula>$AM8=2</formula>
    </cfRule>
    <cfRule type="expression" dxfId="1232" priority="394" stopIfTrue="1">
      <formula>$AM8=5</formula>
    </cfRule>
    <cfRule type="expression" dxfId="1231" priority="395" stopIfTrue="1">
      <formula>$AM8=1</formula>
    </cfRule>
  </conditionalFormatting>
  <conditionalFormatting sqref="Y8">
    <cfRule type="cellIs" dxfId="1230" priority="388" operator="lessThan">
      <formula>$Y9</formula>
    </cfRule>
  </conditionalFormatting>
  <conditionalFormatting sqref="T9:V9">
    <cfRule type="expression" dxfId="1229" priority="381" stopIfTrue="1">
      <formula>$AL9=7</formula>
    </cfRule>
    <cfRule type="expression" dxfId="1228" priority="382" stopIfTrue="1">
      <formula>$AL9=6</formula>
    </cfRule>
    <cfRule type="expression" dxfId="1227" priority="383" stopIfTrue="1">
      <formula>$AL9=3</formula>
    </cfRule>
    <cfRule type="expression" dxfId="1226" priority="384" stopIfTrue="1">
      <formula>$AL9=4</formula>
    </cfRule>
    <cfRule type="expression" dxfId="1225" priority="385" stopIfTrue="1">
      <formula>$AL9=2</formula>
    </cfRule>
    <cfRule type="expression" dxfId="1224" priority="386" stopIfTrue="1">
      <formula>$AL9=5</formula>
    </cfRule>
    <cfRule type="expression" dxfId="1223" priority="387" stopIfTrue="1">
      <formula>$AL9=1</formula>
    </cfRule>
  </conditionalFormatting>
  <conditionalFormatting sqref="V9">
    <cfRule type="cellIs" dxfId="1222" priority="380" operator="lessThan">
      <formula>$V8</formula>
    </cfRule>
  </conditionalFormatting>
  <conditionalFormatting sqref="W9:Y9">
    <cfRule type="expression" dxfId="1221" priority="373" stopIfTrue="1">
      <formula>$AM9=7</formula>
    </cfRule>
    <cfRule type="expression" dxfId="1220" priority="374" stopIfTrue="1">
      <formula>$AM9=6</formula>
    </cfRule>
    <cfRule type="expression" dxfId="1219" priority="375" stopIfTrue="1">
      <formula>$AM9=3</formula>
    </cfRule>
    <cfRule type="expression" dxfId="1218" priority="376" stopIfTrue="1">
      <formula>$AM9=4</formula>
    </cfRule>
    <cfRule type="expression" dxfId="1217" priority="377" stopIfTrue="1">
      <formula>$AM9=2</formula>
    </cfRule>
    <cfRule type="expression" dxfId="1216" priority="378" stopIfTrue="1">
      <formula>$AM9=5</formula>
    </cfRule>
    <cfRule type="expression" dxfId="1215" priority="379" stopIfTrue="1">
      <formula>$AM9=1</formula>
    </cfRule>
  </conditionalFormatting>
  <conditionalFormatting sqref="Y9">
    <cfRule type="cellIs" dxfId="1214" priority="372" operator="lessThan">
      <formula>$Y8</formula>
    </cfRule>
  </conditionalFormatting>
  <conditionalFormatting sqref="Z8:AB8">
    <cfRule type="expression" dxfId="1213" priority="364" stopIfTrue="1">
      <formula>AND(OR($AC8=2,$AC9=2),$AC8+$AC9=2)</formula>
    </cfRule>
    <cfRule type="expression" dxfId="1212" priority="365" stopIfTrue="1">
      <formula>$AN8=7</formula>
    </cfRule>
    <cfRule type="expression" dxfId="1211" priority="366" stopIfTrue="1">
      <formula>$AN8=6</formula>
    </cfRule>
    <cfRule type="expression" dxfId="1210" priority="367" stopIfTrue="1">
      <formula>$AN8=3</formula>
    </cfRule>
    <cfRule type="expression" dxfId="1209" priority="368" stopIfTrue="1">
      <formula>$AN8=4</formula>
    </cfRule>
    <cfRule type="expression" dxfId="1208" priority="369" stopIfTrue="1">
      <formula>$AN8=2</formula>
    </cfRule>
    <cfRule type="expression" dxfId="1207" priority="370" stopIfTrue="1">
      <formula>$AN8=5</formula>
    </cfRule>
    <cfRule type="expression" dxfId="1206" priority="371" stopIfTrue="1">
      <formula>$AN8=1</formula>
    </cfRule>
  </conditionalFormatting>
  <conditionalFormatting sqref="AB8">
    <cfRule type="cellIs" dxfId="1205" priority="363" operator="lessThan">
      <formula>$AB9</formula>
    </cfRule>
  </conditionalFormatting>
  <conditionalFormatting sqref="Z9:AB9">
    <cfRule type="expression" dxfId="1204" priority="355" stopIfTrue="1">
      <formula>AND(OR($AC8=2,$AC9=2),$AC8+$AC9=2)</formula>
    </cfRule>
    <cfRule type="expression" dxfId="1203" priority="356" stopIfTrue="1">
      <formula>$AN9=7</formula>
    </cfRule>
    <cfRule type="expression" dxfId="1202" priority="357" stopIfTrue="1">
      <formula>$AN9=6</formula>
    </cfRule>
    <cfRule type="expression" dxfId="1201" priority="358" stopIfTrue="1">
      <formula>$AN9=3</formula>
    </cfRule>
    <cfRule type="expression" dxfId="1200" priority="359" stopIfTrue="1">
      <formula>$AN9=4</formula>
    </cfRule>
    <cfRule type="expression" dxfId="1199" priority="360" stopIfTrue="1">
      <formula>$AN9=2</formula>
    </cfRule>
    <cfRule type="expression" dxfId="1198" priority="361" stopIfTrue="1">
      <formula>$AN9=5</formula>
    </cfRule>
    <cfRule type="expression" dxfId="1197" priority="362" stopIfTrue="1">
      <formula>$AN9=1</formula>
    </cfRule>
  </conditionalFormatting>
  <conditionalFormatting sqref="AB9">
    <cfRule type="cellIs" dxfId="1196" priority="354" operator="lessThan">
      <formula>$AB8</formula>
    </cfRule>
  </conditionalFormatting>
  <conditionalFormatting sqref="T12:V12">
    <cfRule type="expression" dxfId="1195" priority="347" stopIfTrue="1">
      <formula>$AL12=7</formula>
    </cfRule>
    <cfRule type="expression" dxfId="1194" priority="348" stopIfTrue="1">
      <formula>$AL12=6</formula>
    </cfRule>
    <cfRule type="expression" dxfId="1193" priority="349" stopIfTrue="1">
      <formula>$AL12=3</formula>
    </cfRule>
    <cfRule type="expression" dxfId="1192" priority="350" stopIfTrue="1">
      <formula>$AL12=4</formula>
    </cfRule>
    <cfRule type="expression" dxfId="1191" priority="351" stopIfTrue="1">
      <formula>$AL12=2</formula>
    </cfRule>
    <cfRule type="expression" dxfId="1190" priority="352" stopIfTrue="1">
      <formula>$AL12=5</formula>
    </cfRule>
    <cfRule type="expression" dxfId="1189" priority="353" stopIfTrue="1">
      <formula>$AL12=1</formula>
    </cfRule>
  </conditionalFormatting>
  <conditionalFormatting sqref="V12">
    <cfRule type="cellIs" dxfId="1188" priority="346" operator="lessThan">
      <formula>$V13</formula>
    </cfRule>
  </conditionalFormatting>
  <conditionalFormatting sqref="W12:Y12">
    <cfRule type="expression" dxfId="1187" priority="339" stopIfTrue="1">
      <formula>$AM12=7</formula>
    </cfRule>
    <cfRule type="expression" dxfId="1186" priority="340" stopIfTrue="1">
      <formula>$AM12=6</formula>
    </cfRule>
    <cfRule type="expression" dxfId="1185" priority="341" stopIfTrue="1">
      <formula>$AM12=3</formula>
    </cfRule>
    <cfRule type="expression" dxfId="1184" priority="342" stopIfTrue="1">
      <formula>$AM12=4</formula>
    </cfRule>
    <cfRule type="expression" dxfId="1183" priority="343" stopIfTrue="1">
      <formula>$AM12=2</formula>
    </cfRule>
    <cfRule type="expression" dxfId="1182" priority="344" stopIfTrue="1">
      <formula>$AM12=5</formula>
    </cfRule>
    <cfRule type="expression" dxfId="1181" priority="345" stopIfTrue="1">
      <formula>$AM12=1</formula>
    </cfRule>
  </conditionalFormatting>
  <conditionalFormatting sqref="Y12">
    <cfRule type="cellIs" dxfId="1180" priority="338" operator="lessThan">
      <formula>$Y13</formula>
    </cfRule>
  </conditionalFormatting>
  <conditionalFormatting sqref="T13:V13">
    <cfRule type="expression" dxfId="1179" priority="331" stopIfTrue="1">
      <formula>$AL13=7</formula>
    </cfRule>
    <cfRule type="expression" dxfId="1178" priority="332" stopIfTrue="1">
      <formula>$AL13=6</formula>
    </cfRule>
    <cfRule type="expression" dxfId="1177" priority="333" stopIfTrue="1">
      <formula>$AL13=3</formula>
    </cfRule>
    <cfRule type="expression" dxfId="1176" priority="334" stopIfTrue="1">
      <formula>$AL13=4</formula>
    </cfRule>
    <cfRule type="expression" dxfId="1175" priority="335" stopIfTrue="1">
      <formula>$AL13=2</formula>
    </cfRule>
    <cfRule type="expression" dxfId="1174" priority="336" stopIfTrue="1">
      <formula>$AL13=5</formula>
    </cfRule>
    <cfRule type="expression" dxfId="1173" priority="337" stopIfTrue="1">
      <formula>$AL13=1</formula>
    </cfRule>
  </conditionalFormatting>
  <conditionalFormatting sqref="V13">
    <cfRule type="cellIs" dxfId="1172" priority="330" operator="lessThan">
      <formula>$V12</formula>
    </cfRule>
  </conditionalFormatting>
  <conditionalFormatting sqref="W13:Y13">
    <cfRule type="expression" dxfId="1171" priority="323" stopIfTrue="1">
      <formula>$AM13=7</formula>
    </cfRule>
    <cfRule type="expression" dxfId="1170" priority="324" stopIfTrue="1">
      <formula>$AM13=6</formula>
    </cfRule>
    <cfRule type="expression" dxfId="1169" priority="325" stopIfTrue="1">
      <formula>$AM13=3</formula>
    </cfRule>
    <cfRule type="expression" dxfId="1168" priority="326" stopIfTrue="1">
      <formula>$AM13=4</formula>
    </cfRule>
    <cfRule type="expression" dxfId="1167" priority="327" stopIfTrue="1">
      <formula>$AM13=2</formula>
    </cfRule>
    <cfRule type="expression" dxfId="1166" priority="328" stopIfTrue="1">
      <formula>$AM13=5</formula>
    </cfRule>
    <cfRule type="expression" dxfId="1165" priority="329" stopIfTrue="1">
      <formula>$AM13=1</formula>
    </cfRule>
  </conditionalFormatting>
  <conditionalFormatting sqref="Y13">
    <cfRule type="cellIs" dxfId="1164" priority="322" operator="lessThan">
      <formula>$Y12</formula>
    </cfRule>
  </conditionalFormatting>
  <conditionalFormatting sqref="Z12:AB12">
    <cfRule type="expression" dxfId="1163" priority="314" stopIfTrue="1">
      <formula>AND(OR($AC12=2,$AC13=2),$AC12+$AC13=2)</formula>
    </cfRule>
    <cfRule type="expression" dxfId="1162" priority="315" stopIfTrue="1">
      <formula>$AN12=7</formula>
    </cfRule>
    <cfRule type="expression" dxfId="1161" priority="316" stopIfTrue="1">
      <formula>$AN12=6</formula>
    </cfRule>
    <cfRule type="expression" dxfId="1160" priority="317" stopIfTrue="1">
      <formula>$AN12=3</formula>
    </cfRule>
    <cfRule type="expression" dxfId="1159" priority="318" stopIfTrue="1">
      <formula>$AN12=4</formula>
    </cfRule>
    <cfRule type="expression" dxfId="1158" priority="319" stopIfTrue="1">
      <formula>$AN12=2</formula>
    </cfRule>
    <cfRule type="expression" dxfId="1157" priority="320" stopIfTrue="1">
      <formula>$AN12=5</formula>
    </cfRule>
    <cfRule type="expression" dxfId="1156" priority="321" stopIfTrue="1">
      <formula>$AN12=1</formula>
    </cfRule>
  </conditionalFormatting>
  <conditionalFormatting sqref="AB12">
    <cfRule type="cellIs" dxfId="1155" priority="313" operator="lessThan">
      <formula>$AB13</formula>
    </cfRule>
  </conditionalFormatting>
  <conditionalFormatting sqref="Z13:AB13">
    <cfRule type="expression" dxfId="1154" priority="305" stopIfTrue="1">
      <formula>AND(OR($AC12=2,$AC13=2),$AC12+$AC13=2)</formula>
    </cfRule>
    <cfRule type="expression" dxfId="1153" priority="306" stopIfTrue="1">
      <formula>$AN13=7</formula>
    </cfRule>
    <cfRule type="expression" dxfId="1152" priority="307" stopIfTrue="1">
      <formula>$AN13=6</formula>
    </cfRule>
    <cfRule type="expression" dxfId="1151" priority="308" stopIfTrue="1">
      <formula>$AN13=3</formula>
    </cfRule>
    <cfRule type="expression" dxfId="1150" priority="309" stopIfTrue="1">
      <formula>$AN13=4</formula>
    </cfRule>
    <cfRule type="expression" dxfId="1149" priority="310" stopIfTrue="1">
      <formula>$AN13=2</formula>
    </cfRule>
    <cfRule type="expression" dxfId="1148" priority="311" stopIfTrue="1">
      <formula>$AN13=5</formula>
    </cfRule>
    <cfRule type="expression" dxfId="1147" priority="312" stopIfTrue="1">
      <formula>$AN13=1</formula>
    </cfRule>
  </conditionalFormatting>
  <conditionalFormatting sqref="AB13">
    <cfRule type="cellIs" dxfId="1146" priority="304" operator="lessThan">
      <formula>$AB12</formula>
    </cfRule>
  </conditionalFormatting>
  <conditionalFormatting sqref="T16:V16">
    <cfRule type="expression" dxfId="1145" priority="297" stopIfTrue="1">
      <formula>$AL16=7</formula>
    </cfRule>
    <cfRule type="expression" dxfId="1144" priority="298" stopIfTrue="1">
      <formula>$AL16=6</formula>
    </cfRule>
    <cfRule type="expression" dxfId="1143" priority="299" stopIfTrue="1">
      <formula>$AL16=3</formula>
    </cfRule>
    <cfRule type="expression" dxfId="1142" priority="300" stopIfTrue="1">
      <formula>$AL16=4</formula>
    </cfRule>
    <cfRule type="expression" dxfId="1141" priority="301" stopIfTrue="1">
      <formula>$AL16=2</formula>
    </cfRule>
    <cfRule type="expression" dxfId="1140" priority="302" stopIfTrue="1">
      <formula>$AL16=5</formula>
    </cfRule>
    <cfRule type="expression" dxfId="1139" priority="303" stopIfTrue="1">
      <formula>$AL16=1</formula>
    </cfRule>
  </conditionalFormatting>
  <conditionalFormatting sqref="V16">
    <cfRule type="cellIs" dxfId="1138" priority="296" operator="lessThan">
      <formula>$V17</formula>
    </cfRule>
  </conditionalFormatting>
  <conditionalFormatting sqref="W16:Y16">
    <cfRule type="expression" dxfId="1137" priority="289" stopIfTrue="1">
      <formula>$AM16=7</formula>
    </cfRule>
    <cfRule type="expression" dxfId="1136" priority="290" stopIfTrue="1">
      <formula>$AM16=6</formula>
    </cfRule>
    <cfRule type="expression" dxfId="1135" priority="291" stopIfTrue="1">
      <formula>$AM16=3</formula>
    </cfRule>
    <cfRule type="expression" dxfId="1134" priority="292" stopIfTrue="1">
      <formula>$AM16=4</formula>
    </cfRule>
    <cfRule type="expression" dxfId="1133" priority="293" stopIfTrue="1">
      <formula>$AM16=2</formula>
    </cfRule>
    <cfRule type="expression" dxfId="1132" priority="294" stopIfTrue="1">
      <formula>$AM16=5</formula>
    </cfRule>
    <cfRule type="expression" dxfId="1131" priority="295" stopIfTrue="1">
      <formula>$AM16=1</formula>
    </cfRule>
  </conditionalFormatting>
  <conditionalFormatting sqref="Y16">
    <cfRule type="cellIs" dxfId="1130" priority="288" operator="lessThan">
      <formula>$Y17</formula>
    </cfRule>
  </conditionalFormatting>
  <conditionalFormatting sqref="T17:V17">
    <cfRule type="expression" dxfId="1129" priority="281" stopIfTrue="1">
      <formula>$AL17=7</formula>
    </cfRule>
    <cfRule type="expression" dxfId="1128" priority="282" stopIfTrue="1">
      <formula>$AL17=6</formula>
    </cfRule>
    <cfRule type="expression" dxfId="1127" priority="283" stopIfTrue="1">
      <formula>$AL17=3</formula>
    </cfRule>
    <cfRule type="expression" dxfId="1126" priority="284" stopIfTrue="1">
      <formula>$AL17=4</formula>
    </cfRule>
    <cfRule type="expression" dxfId="1125" priority="285" stopIfTrue="1">
      <formula>$AL17=2</formula>
    </cfRule>
    <cfRule type="expression" dxfId="1124" priority="286" stopIfTrue="1">
      <formula>$AL17=5</formula>
    </cfRule>
    <cfRule type="expression" dxfId="1123" priority="287" stopIfTrue="1">
      <formula>$AL17=1</formula>
    </cfRule>
  </conditionalFormatting>
  <conditionalFormatting sqref="V17">
    <cfRule type="cellIs" dxfId="1122" priority="280" operator="lessThan">
      <formula>$V16</formula>
    </cfRule>
  </conditionalFormatting>
  <conditionalFormatting sqref="W17:Y17">
    <cfRule type="expression" dxfId="1121" priority="273" stopIfTrue="1">
      <formula>$AM17=7</formula>
    </cfRule>
    <cfRule type="expression" dxfId="1120" priority="274" stopIfTrue="1">
      <formula>$AM17=6</formula>
    </cfRule>
    <cfRule type="expression" dxfId="1119" priority="275" stopIfTrue="1">
      <formula>$AM17=3</formula>
    </cfRule>
    <cfRule type="expression" dxfId="1118" priority="276" stopIfTrue="1">
      <formula>$AM17=4</formula>
    </cfRule>
    <cfRule type="expression" dxfId="1117" priority="277" stopIfTrue="1">
      <formula>$AM17=2</formula>
    </cfRule>
    <cfRule type="expression" dxfId="1116" priority="278" stopIfTrue="1">
      <formula>$AM17=5</formula>
    </cfRule>
    <cfRule type="expression" dxfId="1115" priority="279" stopIfTrue="1">
      <formula>$AM17=1</formula>
    </cfRule>
  </conditionalFormatting>
  <conditionalFormatting sqref="Y17">
    <cfRule type="cellIs" dxfId="1114" priority="272" operator="lessThan">
      <formula>$Y16</formula>
    </cfRule>
  </conditionalFormatting>
  <conditionalFormatting sqref="Z16:AB16">
    <cfRule type="expression" dxfId="1113" priority="264" stopIfTrue="1">
      <formula>AND(OR($AC16=2,$AC17=2),$AC16+$AC17=2)</formula>
    </cfRule>
    <cfRule type="expression" dxfId="1112" priority="265" stopIfTrue="1">
      <formula>$AN16=7</formula>
    </cfRule>
    <cfRule type="expression" dxfId="1111" priority="266" stopIfTrue="1">
      <formula>$AN16=6</formula>
    </cfRule>
    <cfRule type="expression" dxfId="1110" priority="267" stopIfTrue="1">
      <formula>$AN16=3</formula>
    </cfRule>
    <cfRule type="expression" dxfId="1109" priority="268" stopIfTrue="1">
      <formula>$AN16=4</formula>
    </cfRule>
    <cfRule type="expression" dxfId="1108" priority="269" stopIfTrue="1">
      <formula>$AN16=2</formula>
    </cfRule>
    <cfRule type="expression" dxfId="1107" priority="270" stopIfTrue="1">
      <formula>$AN16=5</formula>
    </cfRule>
    <cfRule type="expression" dxfId="1106" priority="271" stopIfTrue="1">
      <formula>$AN16=1</formula>
    </cfRule>
  </conditionalFormatting>
  <conditionalFormatting sqref="AB16">
    <cfRule type="cellIs" dxfId="1105" priority="263" operator="lessThan">
      <formula>$AB17</formula>
    </cfRule>
  </conditionalFormatting>
  <conditionalFormatting sqref="Z17:AB17">
    <cfRule type="expression" dxfId="1104" priority="255" stopIfTrue="1">
      <formula>AND(OR($AC16=2,$AC17=2),$AC16+$AC17=2)</formula>
    </cfRule>
    <cfRule type="expression" dxfId="1103" priority="256" stopIfTrue="1">
      <formula>$AN17=7</formula>
    </cfRule>
    <cfRule type="expression" dxfId="1102" priority="257" stopIfTrue="1">
      <formula>$AN17=6</formula>
    </cfRule>
    <cfRule type="expression" dxfId="1101" priority="258" stopIfTrue="1">
      <formula>$AN17=3</formula>
    </cfRule>
    <cfRule type="expression" dxfId="1100" priority="259" stopIfTrue="1">
      <formula>$AN17=4</formula>
    </cfRule>
    <cfRule type="expression" dxfId="1099" priority="260" stopIfTrue="1">
      <formula>$AN17=2</formula>
    </cfRule>
    <cfRule type="expression" dxfId="1098" priority="261" stopIfTrue="1">
      <formula>$AN17=5</formula>
    </cfRule>
    <cfRule type="expression" dxfId="1097" priority="262" stopIfTrue="1">
      <formula>$AN17=1</formula>
    </cfRule>
  </conditionalFormatting>
  <conditionalFormatting sqref="AB17">
    <cfRule type="cellIs" dxfId="1096" priority="254" operator="lessThan">
      <formula>$AB16</formula>
    </cfRule>
  </conditionalFormatting>
  <conditionalFormatting sqref="T20:V20">
    <cfRule type="expression" dxfId="1095" priority="247" stopIfTrue="1">
      <formula>$AL20=7</formula>
    </cfRule>
    <cfRule type="expression" dxfId="1094" priority="248" stopIfTrue="1">
      <formula>$AL20=6</formula>
    </cfRule>
    <cfRule type="expression" dxfId="1093" priority="249" stopIfTrue="1">
      <formula>$AL20=3</formula>
    </cfRule>
    <cfRule type="expression" dxfId="1092" priority="250" stopIfTrue="1">
      <formula>$AL20=4</formula>
    </cfRule>
    <cfRule type="expression" dxfId="1091" priority="251" stopIfTrue="1">
      <formula>$AL20=2</formula>
    </cfRule>
    <cfRule type="expression" dxfId="1090" priority="252" stopIfTrue="1">
      <formula>$AL20=5</formula>
    </cfRule>
    <cfRule type="expression" dxfId="1089" priority="253" stopIfTrue="1">
      <formula>$AL20=1</formula>
    </cfRule>
  </conditionalFormatting>
  <conditionalFormatting sqref="V20">
    <cfRule type="cellIs" dxfId="1088" priority="246" operator="lessThan">
      <formula>$V21</formula>
    </cfRule>
  </conditionalFormatting>
  <conditionalFormatting sqref="W20:Y20">
    <cfRule type="expression" dxfId="1087" priority="239" stopIfTrue="1">
      <formula>$AM20=7</formula>
    </cfRule>
    <cfRule type="expression" dxfId="1086" priority="240" stopIfTrue="1">
      <formula>$AM20=6</formula>
    </cfRule>
    <cfRule type="expression" dxfId="1085" priority="241" stopIfTrue="1">
      <formula>$AM20=3</formula>
    </cfRule>
    <cfRule type="expression" dxfId="1084" priority="242" stopIfTrue="1">
      <formula>$AM20=4</formula>
    </cfRule>
    <cfRule type="expression" dxfId="1083" priority="243" stopIfTrue="1">
      <formula>$AM20=2</formula>
    </cfRule>
    <cfRule type="expression" dxfId="1082" priority="244" stopIfTrue="1">
      <formula>$AM20=5</formula>
    </cfRule>
    <cfRule type="expression" dxfId="1081" priority="245" stopIfTrue="1">
      <formula>$AM20=1</formula>
    </cfRule>
  </conditionalFormatting>
  <conditionalFormatting sqref="Y20">
    <cfRule type="cellIs" dxfId="1080" priority="238" operator="lessThan">
      <formula>$Y21</formula>
    </cfRule>
  </conditionalFormatting>
  <conditionalFormatting sqref="T21:V21">
    <cfRule type="expression" dxfId="1079" priority="231" stopIfTrue="1">
      <formula>$AL21=7</formula>
    </cfRule>
    <cfRule type="expression" dxfId="1078" priority="232" stopIfTrue="1">
      <formula>$AL21=6</formula>
    </cfRule>
    <cfRule type="expression" dxfId="1077" priority="233" stopIfTrue="1">
      <formula>$AL21=3</formula>
    </cfRule>
    <cfRule type="expression" dxfId="1076" priority="234" stopIfTrue="1">
      <formula>$AL21=4</formula>
    </cfRule>
    <cfRule type="expression" dxfId="1075" priority="235" stopIfTrue="1">
      <formula>$AL21=2</formula>
    </cfRule>
    <cfRule type="expression" dxfId="1074" priority="236" stopIfTrue="1">
      <formula>$AL21=5</formula>
    </cfRule>
    <cfRule type="expression" dxfId="1073" priority="237" stopIfTrue="1">
      <formula>$AL21=1</formula>
    </cfRule>
  </conditionalFormatting>
  <conditionalFormatting sqref="V21">
    <cfRule type="cellIs" dxfId="1072" priority="230" operator="lessThan">
      <formula>$V20</formula>
    </cfRule>
  </conditionalFormatting>
  <conditionalFormatting sqref="W21:Y21">
    <cfRule type="expression" dxfId="1071" priority="223" stopIfTrue="1">
      <formula>$AM21=7</formula>
    </cfRule>
    <cfRule type="expression" dxfId="1070" priority="224" stopIfTrue="1">
      <formula>$AM21=6</formula>
    </cfRule>
    <cfRule type="expression" dxfId="1069" priority="225" stopIfTrue="1">
      <formula>$AM21=3</formula>
    </cfRule>
    <cfRule type="expression" dxfId="1068" priority="226" stopIfTrue="1">
      <formula>$AM21=4</formula>
    </cfRule>
    <cfRule type="expression" dxfId="1067" priority="227" stopIfTrue="1">
      <formula>$AM21=2</formula>
    </cfRule>
    <cfRule type="expression" dxfId="1066" priority="228" stopIfTrue="1">
      <formula>$AM21=5</formula>
    </cfRule>
    <cfRule type="expression" dxfId="1065" priority="229" stopIfTrue="1">
      <formula>$AM21=1</formula>
    </cfRule>
  </conditionalFormatting>
  <conditionalFormatting sqref="Y21">
    <cfRule type="cellIs" dxfId="1064" priority="222" operator="lessThan">
      <formula>$Y20</formula>
    </cfRule>
  </conditionalFormatting>
  <conditionalFormatting sqref="Z20:AB20">
    <cfRule type="expression" dxfId="1063" priority="214" stopIfTrue="1">
      <formula>AND(OR($AC20=2,$AC21=2),$AC20+$AC21=2)</formula>
    </cfRule>
    <cfRule type="expression" dxfId="1062" priority="215" stopIfTrue="1">
      <formula>$AN20=7</formula>
    </cfRule>
    <cfRule type="expression" dxfId="1061" priority="216" stopIfTrue="1">
      <formula>$AN20=6</formula>
    </cfRule>
    <cfRule type="expression" dxfId="1060" priority="217" stopIfTrue="1">
      <formula>$AN20=3</formula>
    </cfRule>
    <cfRule type="expression" dxfId="1059" priority="218" stopIfTrue="1">
      <formula>$AN20=4</formula>
    </cfRule>
    <cfRule type="expression" dxfId="1058" priority="219" stopIfTrue="1">
      <formula>$AN20=2</formula>
    </cfRule>
    <cfRule type="expression" dxfId="1057" priority="220" stopIfTrue="1">
      <formula>$AN20=5</formula>
    </cfRule>
    <cfRule type="expression" dxfId="1056" priority="221" stopIfTrue="1">
      <formula>$AN20=1</formula>
    </cfRule>
  </conditionalFormatting>
  <conditionalFormatting sqref="AB20">
    <cfRule type="cellIs" dxfId="1055" priority="213" operator="lessThan">
      <formula>$AB21</formula>
    </cfRule>
  </conditionalFormatting>
  <conditionalFormatting sqref="Z21:AB21">
    <cfRule type="expression" dxfId="1054" priority="205" stopIfTrue="1">
      <formula>AND(OR($AC20=2,$AC21=2),$AC20+$AC21=2)</formula>
    </cfRule>
    <cfRule type="expression" dxfId="1053" priority="206" stopIfTrue="1">
      <formula>$AN21=7</formula>
    </cfRule>
    <cfRule type="expression" dxfId="1052" priority="207" stopIfTrue="1">
      <formula>$AN21=6</formula>
    </cfRule>
    <cfRule type="expression" dxfId="1051" priority="208" stopIfTrue="1">
      <formula>$AN21=3</formula>
    </cfRule>
    <cfRule type="expression" dxfId="1050" priority="209" stopIfTrue="1">
      <formula>$AN21=4</formula>
    </cfRule>
    <cfRule type="expression" dxfId="1049" priority="210" stopIfTrue="1">
      <formula>$AN21=2</formula>
    </cfRule>
    <cfRule type="expression" dxfId="1048" priority="211" stopIfTrue="1">
      <formula>$AN21=5</formula>
    </cfRule>
    <cfRule type="expression" dxfId="1047" priority="212" stopIfTrue="1">
      <formula>$AN21=1</formula>
    </cfRule>
  </conditionalFormatting>
  <conditionalFormatting sqref="AB21">
    <cfRule type="cellIs" dxfId="1046" priority="204" operator="lessThan">
      <formula>$AB20</formula>
    </cfRule>
  </conditionalFormatting>
  <conditionalFormatting sqref="T27:V27">
    <cfRule type="expression" dxfId="1045" priority="197" stopIfTrue="1">
      <formula>$AL27=7</formula>
    </cfRule>
    <cfRule type="expression" dxfId="1044" priority="198" stopIfTrue="1">
      <formula>$AL27=6</formula>
    </cfRule>
    <cfRule type="expression" dxfId="1043" priority="199" stopIfTrue="1">
      <formula>$AL27=3</formula>
    </cfRule>
    <cfRule type="expression" dxfId="1042" priority="200" stopIfTrue="1">
      <formula>$AL27=4</formula>
    </cfRule>
    <cfRule type="expression" dxfId="1041" priority="201" stopIfTrue="1">
      <formula>$AL27=2</formula>
    </cfRule>
    <cfRule type="expression" dxfId="1040" priority="202" stopIfTrue="1">
      <formula>$AL27=5</formula>
    </cfRule>
    <cfRule type="expression" dxfId="1039" priority="203" stopIfTrue="1">
      <formula>$AL27=1</formula>
    </cfRule>
  </conditionalFormatting>
  <conditionalFormatting sqref="V27">
    <cfRule type="cellIs" dxfId="1038" priority="196" operator="lessThan">
      <formula>$V28</formula>
    </cfRule>
  </conditionalFormatting>
  <conditionalFormatting sqref="W27:Y27">
    <cfRule type="expression" dxfId="1037" priority="189" stopIfTrue="1">
      <formula>$AM27=7</formula>
    </cfRule>
    <cfRule type="expression" dxfId="1036" priority="190" stopIfTrue="1">
      <formula>$AM27=6</formula>
    </cfRule>
    <cfRule type="expression" dxfId="1035" priority="191" stopIfTrue="1">
      <formula>$AM27=3</formula>
    </cfRule>
    <cfRule type="expression" dxfId="1034" priority="192" stopIfTrue="1">
      <formula>$AM27=4</formula>
    </cfRule>
    <cfRule type="expression" dxfId="1033" priority="193" stopIfTrue="1">
      <formula>$AM27=2</formula>
    </cfRule>
    <cfRule type="expression" dxfId="1032" priority="194" stopIfTrue="1">
      <formula>$AM27=5</formula>
    </cfRule>
    <cfRule type="expression" dxfId="1031" priority="195" stopIfTrue="1">
      <formula>$AM27=1</formula>
    </cfRule>
  </conditionalFormatting>
  <conditionalFormatting sqref="Y27">
    <cfRule type="cellIs" dxfId="1030" priority="188" operator="lessThan">
      <formula>$Y28</formula>
    </cfRule>
  </conditionalFormatting>
  <conditionalFormatting sqref="T28:V28">
    <cfRule type="expression" dxfId="1029" priority="181" stopIfTrue="1">
      <formula>$AL28=7</formula>
    </cfRule>
    <cfRule type="expression" dxfId="1028" priority="182" stopIfTrue="1">
      <formula>$AL28=6</formula>
    </cfRule>
    <cfRule type="expression" dxfId="1027" priority="183" stopIfTrue="1">
      <formula>$AL28=3</formula>
    </cfRule>
    <cfRule type="expression" dxfId="1026" priority="184" stopIfTrue="1">
      <formula>$AL28=4</formula>
    </cfRule>
    <cfRule type="expression" dxfId="1025" priority="185" stopIfTrue="1">
      <formula>$AL28=2</formula>
    </cfRule>
    <cfRule type="expression" dxfId="1024" priority="186" stopIfTrue="1">
      <formula>$AL28=5</formula>
    </cfRule>
    <cfRule type="expression" dxfId="1023" priority="187" stopIfTrue="1">
      <formula>$AL28=1</formula>
    </cfRule>
  </conditionalFormatting>
  <conditionalFormatting sqref="V28">
    <cfRule type="cellIs" dxfId="1022" priority="180" operator="lessThan">
      <formula>$V27</formula>
    </cfRule>
  </conditionalFormatting>
  <conditionalFormatting sqref="W28:Y28">
    <cfRule type="expression" dxfId="1021" priority="173" stopIfTrue="1">
      <formula>$AM28=7</formula>
    </cfRule>
    <cfRule type="expression" dxfId="1020" priority="174" stopIfTrue="1">
      <formula>$AM28=6</formula>
    </cfRule>
    <cfRule type="expression" dxfId="1019" priority="175" stopIfTrue="1">
      <formula>$AM28=3</formula>
    </cfRule>
    <cfRule type="expression" dxfId="1018" priority="176" stopIfTrue="1">
      <formula>$AM28=4</formula>
    </cfRule>
    <cfRule type="expression" dxfId="1017" priority="177" stopIfTrue="1">
      <formula>$AM28=2</formula>
    </cfRule>
    <cfRule type="expression" dxfId="1016" priority="178" stopIfTrue="1">
      <formula>$AM28=5</formula>
    </cfRule>
    <cfRule type="expression" dxfId="1015" priority="179" stopIfTrue="1">
      <formula>$AM28=1</formula>
    </cfRule>
  </conditionalFormatting>
  <conditionalFormatting sqref="Y28">
    <cfRule type="cellIs" dxfId="1014" priority="172" operator="lessThan">
      <formula>$Y27</formula>
    </cfRule>
  </conditionalFormatting>
  <conditionalFormatting sqref="Z27:AB27">
    <cfRule type="expression" dxfId="1013" priority="164" stopIfTrue="1">
      <formula>AND(OR($AC27=2,$AC28=2),$AC27+$AC28=2)</formula>
    </cfRule>
    <cfRule type="expression" dxfId="1012" priority="165" stopIfTrue="1">
      <formula>$AN27=7</formula>
    </cfRule>
    <cfRule type="expression" dxfId="1011" priority="166" stopIfTrue="1">
      <formula>$AN27=6</formula>
    </cfRule>
    <cfRule type="expression" dxfId="1010" priority="167" stopIfTrue="1">
      <formula>$AN27=3</formula>
    </cfRule>
    <cfRule type="expression" dxfId="1009" priority="168" stopIfTrue="1">
      <formula>$AN27=4</formula>
    </cfRule>
    <cfRule type="expression" dxfId="1008" priority="169" stopIfTrue="1">
      <formula>$AN27=2</formula>
    </cfRule>
    <cfRule type="expression" dxfId="1007" priority="170" stopIfTrue="1">
      <formula>$AN27=5</formula>
    </cfRule>
    <cfRule type="expression" dxfId="1006" priority="171" stopIfTrue="1">
      <formula>$AN27=1</formula>
    </cfRule>
  </conditionalFormatting>
  <conditionalFormatting sqref="AB27">
    <cfRule type="cellIs" dxfId="1005" priority="163" operator="lessThan">
      <formula>$AB28</formula>
    </cfRule>
  </conditionalFormatting>
  <conditionalFormatting sqref="Z28:AB28">
    <cfRule type="expression" dxfId="1004" priority="155" stopIfTrue="1">
      <formula>AND(OR($AC27=2,$AC28=2),$AC27+$AC28=2)</formula>
    </cfRule>
    <cfRule type="expression" dxfId="1003" priority="156" stopIfTrue="1">
      <formula>$AN28=7</formula>
    </cfRule>
    <cfRule type="expression" dxfId="1002" priority="157" stopIfTrue="1">
      <formula>$AN28=6</formula>
    </cfRule>
    <cfRule type="expression" dxfId="1001" priority="158" stopIfTrue="1">
      <formula>$AN28=3</formula>
    </cfRule>
    <cfRule type="expression" dxfId="1000" priority="159" stopIfTrue="1">
      <formula>$AN28=4</formula>
    </cfRule>
    <cfRule type="expression" dxfId="999" priority="160" stopIfTrue="1">
      <formula>$AN28=2</formula>
    </cfRule>
    <cfRule type="expression" dxfId="998" priority="161" stopIfTrue="1">
      <formula>$AN28=5</formula>
    </cfRule>
    <cfRule type="expression" dxfId="997" priority="162" stopIfTrue="1">
      <formula>$AN28=1</formula>
    </cfRule>
  </conditionalFormatting>
  <conditionalFormatting sqref="AB28">
    <cfRule type="cellIs" dxfId="996" priority="154" operator="lessThan">
      <formula>$AB27</formula>
    </cfRule>
  </conditionalFormatting>
  <conditionalFormatting sqref="T31:V31">
    <cfRule type="expression" dxfId="995" priority="147" stopIfTrue="1">
      <formula>$AL31=7</formula>
    </cfRule>
    <cfRule type="expression" dxfId="994" priority="148" stopIfTrue="1">
      <formula>$AL31=6</formula>
    </cfRule>
    <cfRule type="expression" dxfId="993" priority="149" stopIfTrue="1">
      <formula>$AL31=3</formula>
    </cfRule>
    <cfRule type="expression" dxfId="992" priority="150" stopIfTrue="1">
      <formula>$AL31=4</formula>
    </cfRule>
    <cfRule type="expression" dxfId="991" priority="151" stopIfTrue="1">
      <formula>$AL31=2</formula>
    </cfRule>
    <cfRule type="expression" dxfId="990" priority="152" stopIfTrue="1">
      <formula>$AL31=5</formula>
    </cfRule>
    <cfRule type="expression" dxfId="989" priority="153" stopIfTrue="1">
      <formula>$AL31=1</formula>
    </cfRule>
  </conditionalFormatting>
  <conditionalFormatting sqref="V31">
    <cfRule type="cellIs" dxfId="988" priority="146" operator="lessThan">
      <formula>$V32</formula>
    </cfRule>
  </conditionalFormatting>
  <conditionalFormatting sqref="W31:Y31">
    <cfRule type="expression" dxfId="987" priority="139" stopIfTrue="1">
      <formula>$AM31=7</formula>
    </cfRule>
    <cfRule type="expression" dxfId="986" priority="140" stopIfTrue="1">
      <formula>$AM31=6</formula>
    </cfRule>
    <cfRule type="expression" dxfId="985" priority="141" stopIfTrue="1">
      <formula>$AM31=3</formula>
    </cfRule>
    <cfRule type="expression" dxfId="984" priority="142" stopIfTrue="1">
      <formula>$AM31=4</formula>
    </cfRule>
    <cfRule type="expression" dxfId="983" priority="143" stopIfTrue="1">
      <formula>$AM31=2</formula>
    </cfRule>
    <cfRule type="expression" dxfId="982" priority="144" stopIfTrue="1">
      <formula>$AM31=5</formula>
    </cfRule>
    <cfRule type="expression" dxfId="981" priority="145" stopIfTrue="1">
      <formula>$AM31=1</formula>
    </cfRule>
  </conditionalFormatting>
  <conditionalFormatting sqref="Y31">
    <cfRule type="cellIs" dxfId="980" priority="138" operator="lessThan">
      <formula>$Y32</formula>
    </cfRule>
  </conditionalFormatting>
  <conditionalFormatting sqref="T32:V32">
    <cfRule type="expression" dxfId="979" priority="131" stopIfTrue="1">
      <formula>$AL32=7</formula>
    </cfRule>
    <cfRule type="expression" dxfId="978" priority="132" stopIfTrue="1">
      <formula>$AL32=6</formula>
    </cfRule>
    <cfRule type="expression" dxfId="977" priority="133" stopIfTrue="1">
      <formula>$AL32=3</formula>
    </cfRule>
    <cfRule type="expression" dxfId="976" priority="134" stopIfTrue="1">
      <formula>$AL32=4</formula>
    </cfRule>
    <cfRule type="expression" dxfId="975" priority="135" stopIfTrue="1">
      <formula>$AL32=2</formula>
    </cfRule>
    <cfRule type="expression" dxfId="974" priority="136" stopIfTrue="1">
      <formula>$AL32=5</formula>
    </cfRule>
    <cfRule type="expression" dxfId="973" priority="137" stopIfTrue="1">
      <formula>$AL32=1</formula>
    </cfRule>
  </conditionalFormatting>
  <conditionalFormatting sqref="V32">
    <cfRule type="cellIs" dxfId="972" priority="130" operator="lessThan">
      <formula>$V31</formula>
    </cfRule>
  </conditionalFormatting>
  <conditionalFormatting sqref="W32:Y32">
    <cfRule type="expression" dxfId="971" priority="123" stopIfTrue="1">
      <formula>$AM32=7</formula>
    </cfRule>
    <cfRule type="expression" dxfId="970" priority="124" stopIfTrue="1">
      <formula>$AM32=6</formula>
    </cfRule>
    <cfRule type="expression" dxfId="969" priority="125" stopIfTrue="1">
      <formula>$AM32=3</formula>
    </cfRule>
    <cfRule type="expression" dxfId="968" priority="126" stopIfTrue="1">
      <formula>$AM32=4</formula>
    </cfRule>
    <cfRule type="expression" dxfId="967" priority="127" stopIfTrue="1">
      <formula>$AM32=2</formula>
    </cfRule>
    <cfRule type="expression" dxfId="966" priority="128" stopIfTrue="1">
      <formula>$AM32=5</formula>
    </cfRule>
    <cfRule type="expression" dxfId="965" priority="129" stopIfTrue="1">
      <formula>$AM32=1</formula>
    </cfRule>
  </conditionalFormatting>
  <conditionalFormatting sqref="Y32">
    <cfRule type="cellIs" dxfId="964" priority="122" operator="lessThan">
      <formula>$Y31</formula>
    </cfRule>
  </conditionalFormatting>
  <conditionalFormatting sqref="Z31:AB31">
    <cfRule type="expression" dxfId="963" priority="114" stopIfTrue="1">
      <formula>AND(OR($AC31=2,$AC32=2),$AC31+$AC32=2)</formula>
    </cfRule>
    <cfRule type="expression" dxfId="962" priority="115" stopIfTrue="1">
      <formula>$AN31=7</formula>
    </cfRule>
    <cfRule type="expression" dxfId="961" priority="116" stopIfTrue="1">
      <formula>$AN31=6</formula>
    </cfRule>
    <cfRule type="expression" dxfId="960" priority="117" stopIfTrue="1">
      <formula>$AN31=3</formula>
    </cfRule>
    <cfRule type="expression" dxfId="959" priority="118" stopIfTrue="1">
      <formula>$AN31=4</formula>
    </cfRule>
    <cfRule type="expression" dxfId="958" priority="119" stopIfTrue="1">
      <formula>$AN31=2</formula>
    </cfRule>
    <cfRule type="expression" dxfId="957" priority="120" stopIfTrue="1">
      <formula>$AN31=5</formula>
    </cfRule>
    <cfRule type="expression" dxfId="956" priority="121" stopIfTrue="1">
      <formula>$AN31=1</formula>
    </cfRule>
  </conditionalFormatting>
  <conditionalFormatting sqref="AB31">
    <cfRule type="cellIs" dxfId="955" priority="113" operator="lessThan">
      <formula>$AB32</formula>
    </cfRule>
  </conditionalFormatting>
  <conditionalFormatting sqref="Z32:AB32">
    <cfRule type="expression" dxfId="954" priority="105" stopIfTrue="1">
      <formula>AND(OR($AC31=2,$AC32=2),$AC31+$AC32=2)</formula>
    </cfRule>
    <cfRule type="expression" dxfId="953" priority="106" stopIfTrue="1">
      <formula>$AN32=7</formula>
    </cfRule>
    <cfRule type="expression" dxfId="952" priority="107" stopIfTrue="1">
      <formula>$AN32=6</formula>
    </cfRule>
    <cfRule type="expression" dxfId="951" priority="108" stopIfTrue="1">
      <formula>$AN32=3</formula>
    </cfRule>
    <cfRule type="expression" dxfId="950" priority="109" stopIfTrue="1">
      <formula>$AN32=4</formula>
    </cfRule>
    <cfRule type="expression" dxfId="949" priority="110" stopIfTrue="1">
      <formula>$AN32=2</formula>
    </cfRule>
    <cfRule type="expression" dxfId="948" priority="111" stopIfTrue="1">
      <formula>$AN32=5</formula>
    </cfRule>
    <cfRule type="expression" dxfId="947" priority="112" stopIfTrue="1">
      <formula>$AN32=1</formula>
    </cfRule>
  </conditionalFormatting>
  <conditionalFormatting sqref="AB32">
    <cfRule type="cellIs" dxfId="946" priority="104" operator="lessThan">
      <formula>$AB31</formula>
    </cfRule>
  </conditionalFormatting>
  <conditionalFormatting sqref="T39:V39">
    <cfRule type="expression" dxfId="945" priority="97" stopIfTrue="1">
      <formula>$AL39=7</formula>
    </cfRule>
    <cfRule type="expression" dxfId="944" priority="98" stopIfTrue="1">
      <formula>$AL39=6</formula>
    </cfRule>
    <cfRule type="expression" dxfId="943" priority="99" stopIfTrue="1">
      <formula>$AL39=3</formula>
    </cfRule>
    <cfRule type="expression" dxfId="942" priority="100" stopIfTrue="1">
      <formula>$AL39=4</formula>
    </cfRule>
    <cfRule type="expression" dxfId="941" priority="101" stopIfTrue="1">
      <formula>$AL39=2</formula>
    </cfRule>
    <cfRule type="expression" dxfId="940" priority="102" stopIfTrue="1">
      <formula>$AL39=5</formula>
    </cfRule>
    <cfRule type="expression" dxfId="939" priority="103" stopIfTrue="1">
      <formula>$AL39=1</formula>
    </cfRule>
  </conditionalFormatting>
  <conditionalFormatting sqref="V39">
    <cfRule type="cellIs" dxfId="938" priority="96" operator="lessThan">
      <formula>$V40</formula>
    </cfRule>
  </conditionalFormatting>
  <conditionalFormatting sqref="W39:Y39">
    <cfRule type="expression" dxfId="937" priority="89" stopIfTrue="1">
      <formula>$AM39=7</formula>
    </cfRule>
    <cfRule type="expression" dxfId="936" priority="90" stopIfTrue="1">
      <formula>$AM39=6</formula>
    </cfRule>
    <cfRule type="expression" dxfId="935" priority="91" stopIfTrue="1">
      <formula>$AM39=3</formula>
    </cfRule>
    <cfRule type="expression" dxfId="934" priority="92" stopIfTrue="1">
      <formula>$AM39=4</formula>
    </cfRule>
    <cfRule type="expression" dxfId="933" priority="93" stopIfTrue="1">
      <formula>$AM39=2</formula>
    </cfRule>
    <cfRule type="expression" dxfId="932" priority="94" stopIfTrue="1">
      <formula>$AM39=5</formula>
    </cfRule>
    <cfRule type="expression" dxfId="931" priority="95" stopIfTrue="1">
      <formula>$AM39=1</formula>
    </cfRule>
  </conditionalFormatting>
  <conditionalFormatting sqref="Y39">
    <cfRule type="cellIs" dxfId="930" priority="88" operator="lessThan">
      <formula>$Y40</formula>
    </cfRule>
  </conditionalFormatting>
  <conditionalFormatting sqref="T40:V40">
    <cfRule type="expression" dxfId="929" priority="81" stopIfTrue="1">
      <formula>$AL40=7</formula>
    </cfRule>
    <cfRule type="expression" dxfId="928" priority="82" stopIfTrue="1">
      <formula>$AL40=6</formula>
    </cfRule>
    <cfRule type="expression" dxfId="927" priority="83" stopIfTrue="1">
      <formula>$AL40=3</formula>
    </cfRule>
    <cfRule type="expression" dxfId="926" priority="84" stopIfTrue="1">
      <formula>$AL40=4</formula>
    </cfRule>
    <cfRule type="expression" dxfId="925" priority="85" stopIfTrue="1">
      <formula>$AL40=2</formula>
    </cfRule>
    <cfRule type="expression" dxfId="924" priority="86" stopIfTrue="1">
      <formula>$AL40=5</formula>
    </cfRule>
    <cfRule type="expression" dxfId="923" priority="87" stopIfTrue="1">
      <formula>$AL40=1</formula>
    </cfRule>
  </conditionalFormatting>
  <conditionalFormatting sqref="V40">
    <cfRule type="cellIs" dxfId="922" priority="80" operator="lessThan">
      <formula>$V39</formula>
    </cfRule>
  </conditionalFormatting>
  <conditionalFormatting sqref="W40:Y40">
    <cfRule type="expression" dxfId="921" priority="73" stopIfTrue="1">
      <formula>$AM40=7</formula>
    </cfRule>
    <cfRule type="expression" dxfId="920" priority="74" stopIfTrue="1">
      <formula>$AM40=6</formula>
    </cfRule>
    <cfRule type="expression" dxfId="919" priority="75" stopIfTrue="1">
      <formula>$AM40=3</formula>
    </cfRule>
    <cfRule type="expression" dxfId="918" priority="76" stopIfTrue="1">
      <formula>$AM40=4</formula>
    </cfRule>
    <cfRule type="expression" dxfId="917" priority="77" stopIfTrue="1">
      <formula>$AM40=2</formula>
    </cfRule>
    <cfRule type="expression" dxfId="916" priority="78" stopIfTrue="1">
      <formula>$AM40=5</formula>
    </cfRule>
    <cfRule type="expression" dxfId="915" priority="79" stopIfTrue="1">
      <formula>$AM40=1</formula>
    </cfRule>
  </conditionalFormatting>
  <conditionalFormatting sqref="Y40">
    <cfRule type="cellIs" dxfId="914" priority="72" operator="lessThan">
      <formula>$Y39</formula>
    </cfRule>
  </conditionalFormatting>
  <conditionalFormatting sqref="Z39:AB39">
    <cfRule type="expression" dxfId="913" priority="64" stopIfTrue="1">
      <formula>AND(OR($AC39=2,$AC40=2),$AC39+$AC40=2)</formula>
    </cfRule>
    <cfRule type="expression" dxfId="912" priority="65" stopIfTrue="1">
      <formula>$AN39=7</formula>
    </cfRule>
    <cfRule type="expression" dxfId="911" priority="66" stopIfTrue="1">
      <formula>$AN39=6</formula>
    </cfRule>
    <cfRule type="expression" dxfId="910" priority="67" stopIfTrue="1">
      <formula>$AN39=3</formula>
    </cfRule>
    <cfRule type="expression" dxfId="909" priority="68" stopIfTrue="1">
      <formula>$AN39=4</formula>
    </cfRule>
    <cfRule type="expression" dxfId="908" priority="69" stopIfTrue="1">
      <formula>$AN39=2</formula>
    </cfRule>
    <cfRule type="expression" dxfId="907" priority="70" stopIfTrue="1">
      <formula>$AN39=5</formula>
    </cfRule>
    <cfRule type="expression" dxfId="906" priority="71" stopIfTrue="1">
      <formula>$AN39=1</formula>
    </cfRule>
  </conditionalFormatting>
  <conditionalFormatting sqref="AB39">
    <cfRule type="cellIs" dxfId="905" priority="63" operator="lessThan">
      <formula>$AB40</formula>
    </cfRule>
  </conditionalFormatting>
  <conditionalFormatting sqref="Z40:AB40">
    <cfRule type="expression" dxfId="904" priority="55" stopIfTrue="1">
      <formula>AND(OR($AC39=2,$AC40=2),$AC39+$AC40=2)</formula>
    </cfRule>
    <cfRule type="expression" dxfId="903" priority="56" stopIfTrue="1">
      <formula>$AN40=7</formula>
    </cfRule>
    <cfRule type="expression" dxfId="902" priority="57" stopIfTrue="1">
      <formula>$AN40=6</formula>
    </cfRule>
    <cfRule type="expression" dxfId="901" priority="58" stopIfTrue="1">
      <formula>$AN40=3</formula>
    </cfRule>
    <cfRule type="expression" dxfId="900" priority="59" stopIfTrue="1">
      <formula>$AN40=4</formula>
    </cfRule>
    <cfRule type="expression" dxfId="899" priority="60" stopIfTrue="1">
      <formula>$AN40=2</formula>
    </cfRule>
    <cfRule type="expression" dxfId="898" priority="61" stopIfTrue="1">
      <formula>$AN40=5</formula>
    </cfRule>
    <cfRule type="expression" dxfId="897" priority="62" stopIfTrue="1">
      <formula>$AN40=1</formula>
    </cfRule>
  </conditionalFormatting>
  <conditionalFormatting sqref="AB40">
    <cfRule type="cellIs" dxfId="896" priority="54" operator="lessThan">
      <formula>$AB39</formula>
    </cfRule>
  </conditionalFormatting>
  <conditionalFormatting sqref="T44:V44">
    <cfRule type="expression" dxfId="895" priority="47" stopIfTrue="1">
      <formula>$AL44=7</formula>
    </cfRule>
    <cfRule type="expression" dxfId="894" priority="48" stopIfTrue="1">
      <formula>$AL44=6</formula>
    </cfRule>
    <cfRule type="expression" dxfId="893" priority="49" stopIfTrue="1">
      <formula>$AL44=3</formula>
    </cfRule>
    <cfRule type="expression" dxfId="892" priority="50" stopIfTrue="1">
      <formula>$AL44=4</formula>
    </cfRule>
    <cfRule type="expression" dxfId="891" priority="51" stopIfTrue="1">
      <formula>$AL44=2</formula>
    </cfRule>
    <cfRule type="expression" dxfId="890" priority="52" stopIfTrue="1">
      <formula>$AL44=5</formula>
    </cfRule>
    <cfRule type="expression" dxfId="889" priority="53" stopIfTrue="1">
      <formula>$AL44=1</formula>
    </cfRule>
  </conditionalFormatting>
  <conditionalFormatting sqref="V44">
    <cfRule type="cellIs" dxfId="888" priority="46" operator="lessThan">
      <formula>$V45</formula>
    </cfRule>
  </conditionalFormatting>
  <conditionalFormatting sqref="W44:Y44">
    <cfRule type="expression" dxfId="887" priority="39" stopIfTrue="1">
      <formula>$AM44=7</formula>
    </cfRule>
    <cfRule type="expression" dxfId="886" priority="40" stopIfTrue="1">
      <formula>$AM44=6</formula>
    </cfRule>
    <cfRule type="expression" dxfId="885" priority="41" stopIfTrue="1">
      <formula>$AM44=3</formula>
    </cfRule>
    <cfRule type="expression" dxfId="884" priority="42" stopIfTrue="1">
      <formula>$AM44=4</formula>
    </cfRule>
    <cfRule type="expression" dxfId="883" priority="43" stopIfTrue="1">
      <formula>$AM44=2</formula>
    </cfRule>
    <cfRule type="expression" dxfId="882" priority="44" stopIfTrue="1">
      <formula>$AM44=5</formula>
    </cfRule>
    <cfRule type="expression" dxfId="881" priority="45" stopIfTrue="1">
      <formula>$AM44=1</formula>
    </cfRule>
  </conditionalFormatting>
  <conditionalFormatting sqref="Y44">
    <cfRule type="cellIs" dxfId="880" priority="38" operator="lessThan">
      <formula>$Y45</formula>
    </cfRule>
  </conditionalFormatting>
  <conditionalFormatting sqref="T45:V45">
    <cfRule type="expression" dxfId="879" priority="31" stopIfTrue="1">
      <formula>$AL45=7</formula>
    </cfRule>
    <cfRule type="expression" dxfId="878" priority="32" stopIfTrue="1">
      <formula>$AL45=6</formula>
    </cfRule>
    <cfRule type="expression" dxfId="877" priority="33" stopIfTrue="1">
      <formula>$AL45=3</formula>
    </cfRule>
    <cfRule type="expression" dxfId="876" priority="34" stopIfTrue="1">
      <formula>$AL45=4</formula>
    </cfRule>
    <cfRule type="expression" dxfId="875" priority="35" stopIfTrue="1">
      <formula>$AL45=2</formula>
    </cfRule>
    <cfRule type="expression" dxfId="874" priority="36" stopIfTrue="1">
      <formula>$AL45=5</formula>
    </cfRule>
    <cfRule type="expression" dxfId="873" priority="37" stopIfTrue="1">
      <formula>$AL45=1</formula>
    </cfRule>
  </conditionalFormatting>
  <conditionalFormatting sqref="V45">
    <cfRule type="cellIs" dxfId="872" priority="30" operator="lessThan">
      <formula>$V44</formula>
    </cfRule>
  </conditionalFormatting>
  <conditionalFormatting sqref="W45:Y45">
    <cfRule type="expression" dxfId="871" priority="23" stopIfTrue="1">
      <formula>$AM45=7</formula>
    </cfRule>
    <cfRule type="expression" dxfId="870" priority="24" stopIfTrue="1">
      <formula>$AM45=6</formula>
    </cfRule>
    <cfRule type="expression" dxfId="869" priority="25" stopIfTrue="1">
      <formula>$AM45=3</formula>
    </cfRule>
    <cfRule type="expression" dxfId="868" priority="26" stopIfTrue="1">
      <formula>$AM45=4</formula>
    </cfRule>
    <cfRule type="expression" dxfId="867" priority="27" stopIfTrue="1">
      <formula>$AM45=2</formula>
    </cfRule>
    <cfRule type="expression" dxfId="866" priority="28" stopIfTrue="1">
      <formula>$AM45=5</formula>
    </cfRule>
    <cfRule type="expression" dxfId="865" priority="29" stopIfTrue="1">
      <formula>$AM45=1</formula>
    </cfRule>
  </conditionalFormatting>
  <conditionalFormatting sqref="Y45">
    <cfRule type="cellIs" dxfId="864" priority="22" operator="lessThan">
      <formula>$Y44</formula>
    </cfRule>
  </conditionalFormatting>
  <conditionalFormatting sqref="Z44:AB44">
    <cfRule type="expression" dxfId="863" priority="14" stopIfTrue="1">
      <formula>AND(OR($AC44=2,$AC45=2),$AC44+$AC45=2)</formula>
    </cfRule>
    <cfRule type="expression" dxfId="862" priority="15" stopIfTrue="1">
      <formula>$AN44=7</formula>
    </cfRule>
    <cfRule type="expression" dxfId="861" priority="16" stopIfTrue="1">
      <formula>$AN44=6</formula>
    </cfRule>
    <cfRule type="expression" dxfId="860" priority="17" stopIfTrue="1">
      <formula>$AN44=3</formula>
    </cfRule>
    <cfRule type="expression" dxfId="859" priority="18" stopIfTrue="1">
      <formula>$AN44=4</formula>
    </cfRule>
    <cfRule type="expression" dxfId="858" priority="19" stopIfTrue="1">
      <formula>$AN44=2</formula>
    </cfRule>
    <cfRule type="expression" dxfId="857" priority="20" stopIfTrue="1">
      <formula>$AN44=5</formula>
    </cfRule>
    <cfRule type="expression" dxfId="856" priority="21" stopIfTrue="1">
      <formula>$AN44=1</formula>
    </cfRule>
  </conditionalFormatting>
  <conditionalFormatting sqref="AB44">
    <cfRule type="cellIs" dxfId="855" priority="13" operator="lessThan">
      <formula>$AB45</formula>
    </cfRule>
  </conditionalFormatting>
  <conditionalFormatting sqref="Z45:AB45">
    <cfRule type="expression" dxfId="854" priority="5" stopIfTrue="1">
      <formula>AND(OR($AC44=2,$AC45=2),$AC44+$AC45=2)</formula>
    </cfRule>
    <cfRule type="expression" dxfId="853" priority="6" stopIfTrue="1">
      <formula>$AN45=7</formula>
    </cfRule>
    <cfRule type="expression" dxfId="852" priority="7" stopIfTrue="1">
      <formula>$AN45=6</formula>
    </cfRule>
    <cfRule type="expression" dxfId="851" priority="8" stopIfTrue="1">
      <formula>$AN45=3</formula>
    </cfRule>
    <cfRule type="expression" dxfId="850" priority="9" stopIfTrue="1">
      <formula>$AN45=4</formula>
    </cfRule>
    <cfRule type="expression" dxfId="849" priority="10" stopIfTrue="1">
      <formula>$AN45=2</formula>
    </cfRule>
    <cfRule type="expression" dxfId="848" priority="11" stopIfTrue="1">
      <formula>$AN45=5</formula>
    </cfRule>
    <cfRule type="expression" dxfId="847" priority="12" stopIfTrue="1">
      <formula>$AN45=1</formula>
    </cfRule>
  </conditionalFormatting>
  <conditionalFormatting sqref="AB45">
    <cfRule type="cellIs" dxfId="846" priority="4" operator="lessThan">
      <formula>$AB44</formula>
    </cfRule>
  </conditionalFormatting>
  <conditionalFormatting sqref="B11:M42">
    <cfRule type="expression" dxfId="845" priority="3" stopIfTrue="1">
      <formula>ROW()/2-INT(ROW()/2)=0</formula>
    </cfRule>
  </conditionalFormatting>
  <conditionalFormatting sqref="H11">
    <cfRule type="expression" dxfId="843" priority="2" stopIfTrue="1">
      <formula>ROW()/2-INT(ROW()/2)=0</formula>
    </cfRule>
  </conditionalFormatting>
  <conditionalFormatting sqref="K11:M11">
    <cfRule type="expression" dxfId="841" priority="1" stopIfTrue="1">
      <formula>ROW()/2-INT(ROW()/2)=0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0"/>
  <sheetViews>
    <sheetView workbookViewId="0">
      <selection activeCell="A3" sqref="A3"/>
    </sheetView>
  </sheetViews>
  <sheetFormatPr defaultColWidth="11.7109375" defaultRowHeight="15"/>
  <cols>
    <col min="1" max="1" width="4.85546875" bestFit="1" customWidth="1"/>
    <col min="2" max="2" width="14.85546875" bestFit="1" customWidth="1"/>
    <col min="3" max="3" width="25.42578125" style="67" customWidth="1"/>
    <col min="4" max="4" width="5" style="68" customWidth="1"/>
    <col min="5" max="5" width="9" style="68" customWidth="1"/>
    <col min="9" max="9" width="5" style="67" customWidth="1"/>
    <col min="10" max="10" width="5" style="67" hidden="1" customWidth="1"/>
    <col min="11" max="11" width="23.140625" customWidth="1"/>
    <col min="12" max="12" width="5.7109375" customWidth="1"/>
    <col min="13" max="13" width="5.85546875" style="68" customWidth="1"/>
    <col min="15" max="15" width="8" customWidth="1"/>
    <col min="16" max="16" width="11.7109375" hidden="1" customWidth="1"/>
    <col min="17" max="17" width="22.42578125" customWidth="1"/>
    <col min="18" max="18" width="5" customWidth="1"/>
    <col min="19" max="19" width="5.85546875" style="68" customWidth="1"/>
    <col min="21" max="21" width="6.140625" customWidth="1"/>
    <col min="22" max="22" width="13" customWidth="1"/>
    <col min="23" max="23" width="28.85546875" style="67" customWidth="1"/>
    <col min="24" max="24" width="8.42578125" style="68" customWidth="1"/>
    <col min="25" max="25" width="13.7109375" customWidth="1"/>
  </cols>
  <sheetData>
    <row r="1" spans="1:25">
      <c r="I1" s="123" t="s">
        <v>196</v>
      </c>
      <c r="J1" s="123"/>
      <c r="K1" s="123"/>
      <c r="L1" s="123"/>
      <c r="M1" s="193"/>
    </row>
    <row r="2" spans="1:25">
      <c r="I2" s="194"/>
      <c r="J2" s="194"/>
      <c r="K2" s="195"/>
      <c r="L2" s="195"/>
      <c r="M2" s="196"/>
      <c r="N2" s="195"/>
      <c r="O2" s="195"/>
      <c r="P2" s="195"/>
      <c r="Q2" s="195"/>
      <c r="R2" s="195"/>
      <c r="S2" s="196"/>
      <c r="T2" s="126"/>
      <c r="U2" s="126"/>
      <c r="V2" s="126"/>
      <c r="W2" s="124"/>
      <c r="X2" s="127"/>
      <c r="Y2" s="125"/>
    </row>
    <row r="3" spans="1:25" ht="15.75">
      <c r="I3" s="128" t="s">
        <v>103</v>
      </c>
      <c r="J3" s="128"/>
      <c r="K3" s="129"/>
      <c r="L3" s="129"/>
      <c r="M3" s="129"/>
      <c r="O3" s="128" t="s">
        <v>104</v>
      </c>
      <c r="P3" s="128"/>
      <c r="Q3" s="128"/>
      <c r="R3" s="128"/>
      <c r="S3" s="129"/>
      <c r="U3" s="197" t="s">
        <v>224</v>
      </c>
      <c r="V3" s="198"/>
      <c r="W3" s="198"/>
      <c r="X3" s="198"/>
      <c r="Y3" s="199"/>
    </row>
    <row r="4" spans="1:25">
      <c r="I4" s="132" t="s">
        <v>110</v>
      </c>
      <c r="J4" s="132"/>
      <c r="K4" s="67"/>
      <c r="L4" s="68"/>
      <c r="M4" s="143" t="s">
        <v>106</v>
      </c>
      <c r="O4" s="142" t="s">
        <v>111</v>
      </c>
      <c r="P4" s="142"/>
      <c r="Q4" s="67"/>
      <c r="R4" s="68"/>
      <c r="S4" s="200" t="s">
        <v>106</v>
      </c>
      <c r="U4" s="201" t="s">
        <v>106</v>
      </c>
      <c r="V4" s="202" t="s">
        <v>7</v>
      </c>
      <c r="W4" s="203" t="s">
        <v>8</v>
      </c>
      <c r="X4" s="202" t="s">
        <v>107</v>
      </c>
      <c r="Y4" s="204" t="s">
        <v>108</v>
      </c>
    </row>
    <row r="5" spans="1:25">
      <c r="I5" s="205">
        <v>1</v>
      </c>
      <c r="J5" s="150">
        <v>21511101895</v>
      </c>
      <c r="K5" s="150" t="s">
        <v>194</v>
      </c>
      <c r="L5" s="151" t="s">
        <v>83</v>
      </c>
      <c r="M5" s="152">
        <v>1</v>
      </c>
      <c r="O5" s="138" t="s">
        <v>114</v>
      </c>
      <c r="P5" s="139">
        <v>21511101895</v>
      </c>
      <c r="Q5" s="139" t="s">
        <v>194</v>
      </c>
      <c r="R5" s="140" t="s">
        <v>83</v>
      </c>
      <c r="S5" s="206">
        <v>1</v>
      </c>
      <c r="U5" s="166">
        <v>1</v>
      </c>
      <c r="V5" s="145">
        <v>21511101895</v>
      </c>
      <c r="W5" s="145" t="s">
        <v>194</v>
      </c>
      <c r="X5" s="146" t="s">
        <v>83</v>
      </c>
      <c r="Y5" s="167"/>
    </row>
    <row r="6" spans="1:25" ht="15.75">
      <c r="B6" s="69" t="s">
        <v>71</v>
      </c>
      <c r="C6" s="70" t="s">
        <v>0</v>
      </c>
      <c r="D6" s="70"/>
      <c r="E6" s="70"/>
      <c r="F6" s="70"/>
      <c r="G6" s="71"/>
      <c r="I6" s="207">
        <v>4</v>
      </c>
      <c r="J6" s="145">
        <v>21891001092</v>
      </c>
      <c r="K6" s="145" t="s">
        <v>80</v>
      </c>
      <c r="L6" s="146" t="s">
        <v>79</v>
      </c>
      <c r="M6" s="155">
        <v>2</v>
      </c>
      <c r="O6" s="156" t="s">
        <v>116</v>
      </c>
      <c r="P6" s="145">
        <v>21511101833</v>
      </c>
      <c r="Q6" s="145" t="s">
        <v>195</v>
      </c>
      <c r="R6" s="146" t="s">
        <v>83</v>
      </c>
      <c r="S6" s="141">
        <v>2</v>
      </c>
      <c r="U6" s="166">
        <v>2</v>
      </c>
      <c r="V6" s="145">
        <v>21511101833</v>
      </c>
      <c r="W6" s="145" t="s">
        <v>195</v>
      </c>
      <c r="X6" s="146" t="s">
        <v>83</v>
      </c>
      <c r="Y6" s="167"/>
    </row>
    <row r="7" spans="1:25">
      <c r="B7" s="187" t="s">
        <v>72</v>
      </c>
      <c r="C7" s="293">
        <v>41462</v>
      </c>
      <c r="D7" s="294"/>
      <c r="E7" s="188"/>
      <c r="F7" s="188"/>
      <c r="G7" s="189"/>
      <c r="I7" s="207">
        <v>5</v>
      </c>
      <c r="J7" s="145" t="s">
        <v>99</v>
      </c>
      <c r="K7" s="145" t="s">
        <v>100</v>
      </c>
      <c r="L7" s="146" t="s">
        <v>90</v>
      </c>
      <c r="M7" s="155">
        <v>3</v>
      </c>
      <c r="O7" s="156" t="s">
        <v>119</v>
      </c>
      <c r="P7" s="145">
        <v>21891001092</v>
      </c>
      <c r="Q7" s="145" t="s">
        <v>80</v>
      </c>
      <c r="R7" s="146" t="s">
        <v>79</v>
      </c>
      <c r="S7" s="141">
        <v>3</v>
      </c>
      <c r="U7" s="166">
        <v>3</v>
      </c>
      <c r="V7" s="145">
        <v>21891001092</v>
      </c>
      <c r="W7" s="145" t="s">
        <v>80</v>
      </c>
      <c r="X7" s="146" t="s">
        <v>79</v>
      </c>
      <c r="Y7" s="167"/>
    </row>
    <row r="8" spans="1:25">
      <c r="B8" s="72" t="s">
        <v>193</v>
      </c>
      <c r="C8" s="68"/>
      <c r="E8"/>
      <c r="I8" s="207">
        <v>8</v>
      </c>
      <c r="J8" s="145" t="s">
        <v>25</v>
      </c>
      <c r="K8" s="145" t="s">
        <v>25</v>
      </c>
      <c r="L8" s="146" t="s">
        <v>25</v>
      </c>
      <c r="M8" s="155"/>
      <c r="O8" s="180" t="s">
        <v>121</v>
      </c>
      <c r="P8" s="181">
        <v>21891001086</v>
      </c>
      <c r="Q8" s="181" t="s">
        <v>81</v>
      </c>
      <c r="R8" s="182" t="s">
        <v>79</v>
      </c>
      <c r="S8" s="183">
        <v>4</v>
      </c>
      <c r="U8" s="166">
        <v>4</v>
      </c>
      <c r="V8" s="145">
        <v>21891001086</v>
      </c>
      <c r="W8" s="145" t="s">
        <v>81</v>
      </c>
      <c r="X8" s="146" t="s">
        <v>79</v>
      </c>
      <c r="Y8" s="167"/>
    </row>
    <row r="9" spans="1:25">
      <c r="B9" s="73" t="s">
        <v>74</v>
      </c>
      <c r="C9" s="72"/>
      <c r="E9"/>
      <c r="I9" s="208">
        <v>9</v>
      </c>
      <c r="J9" s="173" t="s">
        <v>25</v>
      </c>
      <c r="K9" s="173" t="s">
        <v>25</v>
      </c>
      <c r="L9" s="174" t="s">
        <v>25</v>
      </c>
      <c r="M9" s="175"/>
      <c r="O9" s="192"/>
      <c r="P9" s="209"/>
      <c r="Q9" s="209"/>
      <c r="R9" s="210"/>
      <c r="S9" s="210"/>
      <c r="U9" s="166">
        <v>5</v>
      </c>
      <c r="V9" s="145">
        <v>20181102252</v>
      </c>
      <c r="W9" s="145" t="s">
        <v>93</v>
      </c>
      <c r="X9" s="146" t="s">
        <v>90</v>
      </c>
      <c r="Y9" s="167"/>
    </row>
    <row r="10" spans="1:25">
      <c r="A10" s="74" t="s">
        <v>75</v>
      </c>
      <c r="B10" s="75" t="s">
        <v>7</v>
      </c>
      <c r="C10" s="76" t="s">
        <v>8</v>
      </c>
      <c r="D10" s="77" t="s">
        <v>76</v>
      </c>
      <c r="E10" s="78" t="s">
        <v>77</v>
      </c>
      <c r="J10"/>
      <c r="U10" s="166">
        <v>6</v>
      </c>
      <c r="V10" s="145" t="s">
        <v>99</v>
      </c>
      <c r="W10" s="145" t="s">
        <v>100</v>
      </c>
      <c r="X10" s="146" t="s">
        <v>90</v>
      </c>
      <c r="Y10" s="167"/>
    </row>
    <row r="11" spans="1:25">
      <c r="A11">
        <f>IF(ISBLANK(C11),"",ROW()-10)</f>
        <v>1</v>
      </c>
      <c r="B11" s="79">
        <v>21511101895</v>
      </c>
      <c r="C11" s="79" t="s">
        <v>194</v>
      </c>
      <c r="D11" s="79" t="s">
        <v>83</v>
      </c>
      <c r="E11" s="80">
        <v>1</v>
      </c>
      <c r="I11" s="132" t="s">
        <v>125</v>
      </c>
      <c r="K11" s="67"/>
      <c r="L11" s="68"/>
      <c r="M11" s="200" t="s">
        <v>106</v>
      </c>
      <c r="O11" s="142" t="s">
        <v>186</v>
      </c>
      <c r="P11" s="67"/>
      <c r="Q11" s="67"/>
      <c r="R11" s="68"/>
      <c r="S11" s="200" t="s">
        <v>106</v>
      </c>
      <c r="U11" s="166">
        <v>7</v>
      </c>
      <c r="V11" s="145" t="s">
        <v>25</v>
      </c>
      <c r="W11" s="145" t="s">
        <v>25</v>
      </c>
      <c r="X11" s="146" t="s">
        <v>25</v>
      </c>
      <c r="Y11" s="167"/>
    </row>
    <row r="12" spans="1:25">
      <c r="A12">
        <f t="shared" ref="A12:A75" si="0">IF(ISBLANK(C12),"",ROW()-10)</f>
        <v>2</v>
      </c>
      <c r="B12" s="79">
        <v>21511101833</v>
      </c>
      <c r="C12" s="79" t="s">
        <v>195</v>
      </c>
      <c r="D12" s="79" t="s">
        <v>83</v>
      </c>
      <c r="E12" s="80">
        <v>2</v>
      </c>
      <c r="I12" s="205">
        <v>2</v>
      </c>
      <c r="J12" s="150">
        <v>21511101833</v>
      </c>
      <c r="K12" s="150" t="s">
        <v>195</v>
      </c>
      <c r="L12" s="151" t="s">
        <v>83</v>
      </c>
      <c r="M12" s="152">
        <v>1</v>
      </c>
      <c r="O12" s="138" t="s">
        <v>129</v>
      </c>
      <c r="P12" s="139" t="s">
        <v>99</v>
      </c>
      <c r="Q12" s="139" t="s">
        <v>100</v>
      </c>
      <c r="R12" s="140" t="s">
        <v>90</v>
      </c>
      <c r="S12" s="206">
        <v>2</v>
      </c>
      <c r="U12" s="166">
        <v>8</v>
      </c>
      <c r="V12" s="145" t="s">
        <v>25</v>
      </c>
      <c r="W12" s="145" t="s">
        <v>25</v>
      </c>
      <c r="X12" s="146" t="s">
        <v>25</v>
      </c>
      <c r="Y12" s="167"/>
    </row>
    <row r="13" spans="1:25">
      <c r="A13">
        <f t="shared" si="0"/>
        <v>3</v>
      </c>
      <c r="B13" s="79">
        <v>21891001086</v>
      </c>
      <c r="C13" s="79" t="s">
        <v>81</v>
      </c>
      <c r="D13" s="79" t="s">
        <v>79</v>
      </c>
      <c r="E13" s="80">
        <v>5</v>
      </c>
      <c r="I13" s="207">
        <v>3</v>
      </c>
      <c r="J13" s="145">
        <v>21891001086</v>
      </c>
      <c r="K13" s="145" t="s">
        <v>81</v>
      </c>
      <c r="L13" s="146" t="s">
        <v>79</v>
      </c>
      <c r="M13" s="155">
        <v>2</v>
      </c>
      <c r="O13" s="156" t="s">
        <v>131</v>
      </c>
      <c r="P13" s="145">
        <v>20181102252</v>
      </c>
      <c r="Q13" s="145" t="s">
        <v>93</v>
      </c>
      <c r="R13" s="146" t="s">
        <v>90</v>
      </c>
      <c r="S13" s="141">
        <v>1</v>
      </c>
      <c r="U13" s="166">
        <v>9</v>
      </c>
      <c r="V13" s="145" t="s">
        <v>25</v>
      </c>
      <c r="W13" s="145" t="s">
        <v>25</v>
      </c>
      <c r="X13" s="146" t="s">
        <v>25</v>
      </c>
      <c r="Y13" s="167"/>
    </row>
    <row r="14" spans="1:25">
      <c r="A14">
        <f t="shared" si="0"/>
        <v>4</v>
      </c>
      <c r="B14" s="79">
        <v>21891001092</v>
      </c>
      <c r="C14" s="79" t="s">
        <v>80</v>
      </c>
      <c r="D14" s="79" t="s">
        <v>79</v>
      </c>
      <c r="E14" s="80">
        <v>6</v>
      </c>
      <c r="I14" s="207">
        <v>6</v>
      </c>
      <c r="J14" s="145">
        <v>20181102252</v>
      </c>
      <c r="K14" s="145" t="s">
        <v>93</v>
      </c>
      <c r="L14" s="146" t="s">
        <v>90</v>
      </c>
      <c r="M14" s="155">
        <v>3</v>
      </c>
      <c r="O14" s="156" t="s">
        <v>133</v>
      </c>
      <c r="P14" s="145" t="s">
        <v>25</v>
      </c>
      <c r="Q14" s="145" t="s">
        <v>25</v>
      </c>
      <c r="R14" s="146" t="s">
        <v>25</v>
      </c>
      <c r="S14" s="141"/>
      <c r="U14" s="185">
        <v>10</v>
      </c>
      <c r="V14" s="173" t="s">
        <v>25</v>
      </c>
      <c r="W14" s="173" t="s">
        <v>25</v>
      </c>
      <c r="X14" s="174" t="s">
        <v>25</v>
      </c>
      <c r="Y14" s="186"/>
    </row>
    <row r="15" spans="1:25">
      <c r="A15">
        <f t="shared" si="0"/>
        <v>5</v>
      </c>
      <c r="B15" s="79" t="s">
        <v>99</v>
      </c>
      <c r="C15" s="79" t="s">
        <v>100</v>
      </c>
      <c r="D15" s="79" t="s">
        <v>90</v>
      </c>
      <c r="E15" s="80">
        <v>1000</v>
      </c>
      <c r="I15" s="207">
        <v>7</v>
      </c>
      <c r="J15" s="145" t="s">
        <v>25</v>
      </c>
      <c r="K15" s="145" t="s">
        <v>25</v>
      </c>
      <c r="L15" s="146" t="s">
        <v>25</v>
      </c>
      <c r="M15" s="155"/>
      <c r="O15" s="156" t="s">
        <v>136</v>
      </c>
      <c r="P15" s="211" t="s">
        <v>25</v>
      </c>
      <c r="Q15" s="211" t="s">
        <v>25</v>
      </c>
      <c r="R15" s="212" t="s">
        <v>25</v>
      </c>
      <c r="S15" s="213"/>
    </row>
    <row r="16" spans="1:25">
      <c r="A16">
        <f t="shared" si="0"/>
        <v>6</v>
      </c>
      <c r="B16" s="79">
        <v>20181102252</v>
      </c>
      <c r="C16" s="79" t="s">
        <v>93</v>
      </c>
      <c r="D16" s="79" t="s">
        <v>90</v>
      </c>
      <c r="E16" s="80">
        <v>1000</v>
      </c>
      <c r="I16" s="208">
        <v>10</v>
      </c>
      <c r="J16" s="173" t="s">
        <v>25</v>
      </c>
      <c r="K16" s="173" t="s">
        <v>25</v>
      </c>
      <c r="L16" s="174" t="s">
        <v>25</v>
      </c>
      <c r="M16" s="175"/>
      <c r="O16" s="214" t="s">
        <v>197</v>
      </c>
      <c r="P16" s="145" t="s">
        <v>25</v>
      </c>
      <c r="Q16" s="145" t="s">
        <v>25</v>
      </c>
      <c r="R16" s="146" t="s">
        <v>25</v>
      </c>
      <c r="S16" s="141"/>
    </row>
    <row r="17" spans="1:19">
      <c r="A17" t="str">
        <f t="shared" si="0"/>
        <v/>
      </c>
      <c r="B17" s="79"/>
      <c r="C17" s="79"/>
      <c r="D17" s="79"/>
      <c r="E17" s="80"/>
      <c r="O17" s="215" t="s">
        <v>198</v>
      </c>
      <c r="P17" s="181" t="s">
        <v>25</v>
      </c>
      <c r="Q17" s="181" t="s">
        <v>25</v>
      </c>
      <c r="R17" s="182" t="s">
        <v>25</v>
      </c>
      <c r="S17" s="183"/>
    </row>
    <row r="18" spans="1:19">
      <c r="A18" t="str">
        <f t="shared" si="0"/>
        <v/>
      </c>
      <c r="B18" s="79"/>
      <c r="C18" s="79"/>
      <c r="D18" s="79"/>
      <c r="E18" s="80"/>
    </row>
    <row r="19" spans="1:19">
      <c r="A19" t="str">
        <f t="shared" si="0"/>
        <v/>
      </c>
      <c r="B19" s="79"/>
      <c r="C19" s="79"/>
      <c r="D19" s="79"/>
      <c r="E19" s="80"/>
    </row>
    <row r="20" spans="1:19">
      <c r="A20" t="str">
        <f t="shared" si="0"/>
        <v/>
      </c>
      <c r="B20" s="79"/>
      <c r="C20" s="79"/>
      <c r="D20" s="79"/>
      <c r="E20" s="80"/>
    </row>
    <row r="21" spans="1:19">
      <c r="A21" t="str">
        <f t="shared" si="0"/>
        <v/>
      </c>
      <c r="B21" s="79"/>
      <c r="C21" s="79"/>
      <c r="D21" s="79"/>
      <c r="E21" s="80"/>
    </row>
    <row r="22" spans="1:19">
      <c r="A22" t="str">
        <f t="shared" si="0"/>
        <v/>
      </c>
      <c r="B22" s="79"/>
      <c r="C22" s="79"/>
      <c r="D22" s="79"/>
      <c r="E22" s="80"/>
    </row>
    <row r="23" spans="1:19">
      <c r="A23" t="str">
        <f t="shared" si="0"/>
        <v/>
      </c>
      <c r="B23" s="79"/>
      <c r="C23" s="79"/>
      <c r="D23" s="79"/>
      <c r="E23" s="80"/>
    </row>
    <row r="24" spans="1:19">
      <c r="A24" t="str">
        <f t="shared" si="0"/>
        <v/>
      </c>
      <c r="B24" s="79"/>
      <c r="C24" s="79"/>
      <c r="D24" s="79"/>
      <c r="E24" s="80"/>
      <c r="K24" s="67"/>
      <c r="L24" s="68"/>
    </row>
    <row r="25" spans="1:19">
      <c r="A25" t="str">
        <f t="shared" si="0"/>
        <v/>
      </c>
      <c r="B25" s="79"/>
      <c r="C25" s="79"/>
      <c r="D25" s="79"/>
      <c r="E25" s="80"/>
      <c r="K25" s="67"/>
      <c r="L25" s="68"/>
    </row>
    <row r="26" spans="1:19">
      <c r="A26" t="str">
        <f t="shared" si="0"/>
        <v/>
      </c>
      <c r="B26" s="79"/>
      <c r="C26" s="79"/>
      <c r="D26" s="79"/>
      <c r="E26" s="80"/>
      <c r="K26" s="67"/>
      <c r="L26" s="68"/>
    </row>
    <row r="27" spans="1:19">
      <c r="A27" t="str">
        <f t="shared" si="0"/>
        <v/>
      </c>
      <c r="B27" s="79"/>
      <c r="C27" s="79"/>
      <c r="D27" s="79"/>
      <c r="E27" s="80"/>
    </row>
    <row r="28" spans="1:19">
      <c r="A28" t="str">
        <f t="shared" si="0"/>
        <v/>
      </c>
      <c r="B28" s="81"/>
      <c r="C28" s="81"/>
      <c r="D28" s="81"/>
      <c r="E28" s="80"/>
    </row>
    <row r="29" spans="1:19">
      <c r="A29" t="str">
        <f t="shared" si="0"/>
        <v/>
      </c>
      <c r="B29" s="81"/>
      <c r="C29" s="81"/>
      <c r="D29" s="81"/>
      <c r="E29" s="80"/>
    </row>
    <row r="30" spans="1:19">
      <c r="A30" t="str">
        <f t="shared" si="0"/>
        <v/>
      </c>
      <c r="B30" s="81"/>
      <c r="C30" s="81"/>
      <c r="D30" s="81"/>
      <c r="E30" s="80"/>
    </row>
    <row r="31" spans="1:19">
      <c r="A31" t="str">
        <f t="shared" si="0"/>
        <v/>
      </c>
      <c r="B31" s="81"/>
      <c r="C31" s="81"/>
      <c r="D31" s="81"/>
      <c r="E31" s="80"/>
    </row>
    <row r="32" spans="1:19">
      <c r="A32" t="str">
        <f t="shared" si="0"/>
        <v/>
      </c>
      <c r="B32" s="81"/>
      <c r="C32" s="81"/>
      <c r="D32" s="81"/>
      <c r="E32" s="80"/>
    </row>
    <row r="33" spans="1:5">
      <c r="A33" t="str">
        <f t="shared" si="0"/>
        <v/>
      </c>
      <c r="B33" s="81"/>
      <c r="C33" s="81"/>
      <c r="D33" s="81"/>
      <c r="E33" s="80"/>
    </row>
    <row r="34" spans="1:5">
      <c r="A34" t="str">
        <f t="shared" si="0"/>
        <v/>
      </c>
      <c r="B34" s="81"/>
      <c r="C34" s="81"/>
      <c r="D34" s="81"/>
      <c r="E34" s="80"/>
    </row>
    <row r="35" spans="1:5">
      <c r="A35" t="str">
        <f t="shared" si="0"/>
        <v/>
      </c>
      <c r="B35" s="81"/>
      <c r="C35" s="81"/>
      <c r="D35" s="81"/>
      <c r="E35" s="80"/>
    </row>
    <row r="36" spans="1:5">
      <c r="A36" t="str">
        <f t="shared" si="0"/>
        <v/>
      </c>
      <c r="B36" s="81"/>
      <c r="C36" s="81"/>
      <c r="D36" s="81"/>
      <c r="E36" s="80"/>
    </row>
    <row r="37" spans="1:5">
      <c r="A37" t="str">
        <f t="shared" si="0"/>
        <v/>
      </c>
      <c r="B37" s="81"/>
      <c r="C37" s="81"/>
      <c r="D37" s="81"/>
      <c r="E37" s="80"/>
    </row>
    <row r="38" spans="1:5">
      <c r="A38" t="str">
        <f t="shared" si="0"/>
        <v/>
      </c>
      <c r="B38" s="81"/>
      <c r="C38" s="81"/>
      <c r="D38" s="81"/>
      <c r="E38" s="80"/>
    </row>
    <row r="39" spans="1:5">
      <c r="A39" t="str">
        <f t="shared" si="0"/>
        <v/>
      </c>
      <c r="B39" s="81"/>
      <c r="C39" s="81"/>
      <c r="D39" s="81"/>
      <c r="E39" s="80"/>
    </row>
    <row r="40" spans="1:5">
      <c r="A40" t="str">
        <f t="shared" si="0"/>
        <v/>
      </c>
      <c r="B40" s="81"/>
      <c r="C40" s="81"/>
      <c r="D40" s="81"/>
      <c r="E40" s="80"/>
    </row>
    <row r="41" spans="1:5">
      <c r="A41" t="str">
        <f t="shared" si="0"/>
        <v/>
      </c>
      <c r="B41" s="81"/>
      <c r="C41" s="81"/>
      <c r="D41" s="81"/>
      <c r="E41" s="80"/>
    </row>
    <row r="42" spans="1:5">
      <c r="A42" t="str">
        <f t="shared" si="0"/>
        <v/>
      </c>
      <c r="B42" s="81"/>
      <c r="C42" s="81"/>
      <c r="D42" s="81"/>
      <c r="E42" s="80"/>
    </row>
    <row r="43" spans="1:5">
      <c r="A43" t="str">
        <f t="shared" si="0"/>
        <v/>
      </c>
      <c r="B43" s="81"/>
      <c r="C43" s="81"/>
      <c r="D43" s="81"/>
      <c r="E43" s="80"/>
    </row>
    <row r="44" spans="1:5">
      <c r="A44" t="str">
        <f t="shared" si="0"/>
        <v/>
      </c>
      <c r="B44" s="81"/>
      <c r="C44" s="81"/>
      <c r="D44" s="81"/>
      <c r="E44" s="80"/>
    </row>
    <row r="45" spans="1:5">
      <c r="A45" t="str">
        <f t="shared" si="0"/>
        <v/>
      </c>
      <c r="B45" s="81"/>
      <c r="C45" s="81"/>
      <c r="D45" s="81"/>
      <c r="E45" s="80"/>
    </row>
    <row r="46" spans="1:5">
      <c r="A46" t="str">
        <f t="shared" si="0"/>
        <v/>
      </c>
      <c r="B46" s="81"/>
      <c r="C46" s="81"/>
      <c r="D46" s="81"/>
      <c r="E46" s="80"/>
    </row>
    <row r="47" spans="1:5">
      <c r="A47" t="str">
        <f t="shared" si="0"/>
        <v/>
      </c>
      <c r="B47" s="81"/>
      <c r="C47" s="81"/>
      <c r="D47" s="81"/>
      <c r="E47" s="80"/>
    </row>
    <row r="48" spans="1:5">
      <c r="A48" t="str">
        <f t="shared" si="0"/>
        <v/>
      </c>
      <c r="B48" s="81"/>
      <c r="C48" s="81"/>
      <c r="D48" s="81"/>
      <c r="E48" s="80"/>
    </row>
    <row r="49" spans="1:5">
      <c r="A49" t="str">
        <f t="shared" si="0"/>
        <v/>
      </c>
      <c r="B49" s="81"/>
      <c r="C49" s="81"/>
      <c r="D49" s="81"/>
      <c r="E49" s="80"/>
    </row>
    <row r="50" spans="1:5">
      <c r="A50" t="str">
        <f t="shared" si="0"/>
        <v/>
      </c>
      <c r="B50" s="81"/>
      <c r="C50" s="81"/>
      <c r="D50" s="81"/>
      <c r="E50" s="80"/>
    </row>
    <row r="51" spans="1:5">
      <c r="A51" t="str">
        <f t="shared" si="0"/>
        <v/>
      </c>
      <c r="B51" s="81"/>
      <c r="C51" s="81"/>
      <c r="D51" s="81"/>
      <c r="E51" s="80"/>
    </row>
    <row r="52" spans="1:5">
      <c r="A52" t="str">
        <f t="shared" si="0"/>
        <v/>
      </c>
      <c r="B52" s="81"/>
      <c r="C52" s="81"/>
      <c r="D52" s="81"/>
      <c r="E52" s="80"/>
    </row>
    <row r="53" spans="1:5">
      <c r="A53" t="str">
        <f t="shared" si="0"/>
        <v/>
      </c>
      <c r="B53" s="81"/>
      <c r="C53" s="81"/>
      <c r="D53" s="81"/>
      <c r="E53" s="80"/>
    </row>
    <row r="54" spans="1:5">
      <c r="A54" t="str">
        <f t="shared" si="0"/>
        <v/>
      </c>
      <c r="B54" s="81"/>
      <c r="C54" s="81"/>
      <c r="D54" s="81"/>
      <c r="E54" s="80"/>
    </row>
    <row r="55" spans="1:5">
      <c r="A55" t="str">
        <f t="shared" si="0"/>
        <v/>
      </c>
      <c r="B55" s="81"/>
      <c r="C55" s="81"/>
      <c r="D55" s="81"/>
      <c r="E55" s="80"/>
    </row>
    <row r="56" spans="1:5">
      <c r="A56" t="str">
        <f t="shared" si="0"/>
        <v/>
      </c>
      <c r="B56" s="81"/>
      <c r="C56" s="81"/>
      <c r="D56" s="81"/>
      <c r="E56" s="80"/>
    </row>
    <row r="57" spans="1:5">
      <c r="A57" t="str">
        <f t="shared" si="0"/>
        <v/>
      </c>
      <c r="B57" s="81"/>
      <c r="C57" s="81"/>
      <c r="D57" s="81"/>
      <c r="E57" s="80"/>
    </row>
    <row r="58" spans="1:5">
      <c r="A58" t="str">
        <f t="shared" si="0"/>
        <v/>
      </c>
      <c r="B58" s="81"/>
      <c r="C58" s="81"/>
      <c r="D58" s="81"/>
      <c r="E58" s="80"/>
    </row>
    <row r="59" spans="1:5">
      <c r="A59" t="str">
        <f t="shared" si="0"/>
        <v/>
      </c>
      <c r="B59" s="82"/>
      <c r="C59" s="82"/>
      <c r="D59" s="83"/>
      <c r="E59" s="80"/>
    </row>
    <row r="60" spans="1:5">
      <c r="A60" t="str">
        <f t="shared" si="0"/>
        <v/>
      </c>
      <c r="B60" s="82"/>
      <c r="C60" s="82"/>
      <c r="D60" s="83"/>
      <c r="E60" s="80"/>
    </row>
    <row r="61" spans="1:5">
      <c r="A61" t="str">
        <f t="shared" si="0"/>
        <v/>
      </c>
      <c r="B61" s="82"/>
      <c r="C61" s="82"/>
      <c r="D61" s="83"/>
      <c r="E61" s="80"/>
    </row>
    <row r="62" spans="1:5">
      <c r="A62" t="str">
        <f t="shared" si="0"/>
        <v/>
      </c>
      <c r="B62" s="82"/>
      <c r="C62" s="82"/>
      <c r="D62" s="83"/>
      <c r="E62" s="80"/>
    </row>
    <row r="63" spans="1:5">
      <c r="A63" t="str">
        <f t="shared" si="0"/>
        <v/>
      </c>
      <c r="B63" s="82"/>
      <c r="C63" s="82"/>
      <c r="D63" s="83"/>
      <c r="E63" s="80"/>
    </row>
    <row r="64" spans="1:5">
      <c r="A64" t="str">
        <f t="shared" si="0"/>
        <v/>
      </c>
      <c r="B64" s="82"/>
      <c r="C64" s="82"/>
      <c r="D64" s="83"/>
      <c r="E64" s="80"/>
    </row>
    <row r="65" spans="1:5">
      <c r="A65" t="str">
        <f t="shared" si="0"/>
        <v/>
      </c>
      <c r="B65" s="82"/>
      <c r="C65" s="82"/>
      <c r="D65" s="83"/>
      <c r="E65" s="80"/>
    </row>
    <row r="66" spans="1:5">
      <c r="A66" t="str">
        <f t="shared" si="0"/>
        <v/>
      </c>
      <c r="B66" s="82"/>
      <c r="C66" s="82"/>
      <c r="D66" s="83"/>
      <c r="E66" s="80"/>
    </row>
    <row r="67" spans="1:5">
      <c r="A67" t="str">
        <f t="shared" si="0"/>
        <v/>
      </c>
      <c r="B67" s="82"/>
      <c r="C67" s="82"/>
      <c r="D67" s="83"/>
      <c r="E67" s="80"/>
    </row>
    <row r="68" spans="1:5">
      <c r="A68" t="str">
        <f t="shared" si="0"/>
        <v/>
      </c>
      <c r="B68" s="82"/>
      <c r="C68" s="82"/>
      <c r="D68" s="83"/>
      <c r="E68" s="80"/>
    </row>
    <row r="69" spans="1:5">
      <c r="A69" t="str">
        <f t="shared" si="0"/>
        <v/>
      </c>
      <c r="B69" s="82"/>
      <c r="C69" s="82"/>
      <c r="D69" s="83"/>
      <c r="E69" s="80"/>
    </row>
    <row r="70" spans="1:5">
      <c r="A70" t="str">
        <f t="shared" si="0"/>
        <v/>
      </c>
      <c r="B70" s="82"/>
      <c r="C70" s="82"/>
      <c r="D70" s="83"/>
      <c r="E70" s="80"/>
    </row>
    <row r="71" spans="1:5">
      <c r="A71" t="str">
        <f t="shared" si="0"/>
        <v/>
      </c>
      <c r="B71" s="82"/>
      <c r="C71" s="82"/>
      <c r="D71" s="83"/>
      <c r="E71" s="80"/>
    </row>
    <row r="72" spans="1:5">
      <c r="A72" t="str">
        <f t="shared" si="0"/>
        <v/>
      </c>
      <c r="B72" s="82"/>
      <c r="C72" s="82"/>
      <c r="D72" s="83"/>
      <c r="E72" s="80"/>
    </row>
    <row r="73" spans="1:5">
      <c r="A73" t="str">
        <f t="shared" si="0"/>
        <v/>
      </c>
      <c r="B73" s="82"/>
      <c r="C73" s="82"/>
      <c r="D73" s="83"/>
      <c r="E73" s="80"/>
    </row>
    <row r="74" spans="1:5">
      <c r="A74" t="str">
        <f t="shared" si="0"/>
        <v/>
      </c>
      <c r="B74" s="82"/>
      <c r="C74" s="82"/>
      <c r="D74" s="83"/>
      <c r="E74" s="80"/>
    </row>
    <row r="75" spans="1:5">
      <c r="A75" t="str">
        <f t="shared" si="0"/>
        <v/>
      </c>
      <c r="B75" s="84"/>
      <c r="C75" s="85"/>
      <c r="D75" s="86"/>
      <c r="E75" s="87"/>
    </row>
    <row r="76" spans="1:5">
      <c r="A76" t="str">
        <f t="shared" ref="A76:A110" si="1">IF(ISBLANK(C76),"",ROW()-10)</f>
        <v/>
      </c>
      <c r="C76" s="88"/>
      <c r="E76" s="89"/>
    </row>
    <row r="77" spans="1:5">
      <c r="A77" t="str">
        <f t="shared" si="1"/>
        <v/>
      </c>
      <c r="C77" s="88"/>
      <c r="E77" s="89"/>
    </row>
    <row r="78" spans="1:5">
      <c r="A78" t="str">
        <f t="shared" si="1"/>
        <v/>
      </c>
      <c r="C78" s="88"/>
      <c r="E78" s="89"/>
    </row>
    <row r="79" spans="1:5">
      <c r="A79" t="str">
        <f t="shared" si="1"/>
        <v/>
      </c>
      <c r="C79" s="88"/>
      <c r="E79" s="89"/>
    </row>
    <row r="80" spans="1:5">
      <c r="A80" t="str">
        <f t="shared" si="1"/>
        <v/>
      </c>
      <c r="C80" s="88"/>
      <c r="E80" s="89"/>
    </row>
    <row r="81" spans="1:5">
      <c r="A81" t="str">
        <f t="shared" si="1"/>
        <v/>
      </c>
      <c r="C81" s="88"/>
      <c r="E81" s="89"/>
    </row>
    <row r="82" spans="1:5">
      <c r="A82" t="str">
        <f t="shared" si="1"/>
        <v/>
      </c>
      <c r="C82" s="88"/>
      <c r="E82" s="89"/>
    </row>
    <row r="83" spans="1:5">
      <c r="A83" t="str">
        <f t="shared" si="1"/>
        <v/>
      </c>
      <c r="C83" s="88"/>
      <c r="E83" s="89"/>
    </row>
    <row r="84" spans="1:5">
      <c r="A84" t="str">
        <f t="shared" si="1"/>
        <v/>
      </c>
      <c r="C84" s="88"/>
      <c r="E84" s="89"/>
    </row>
    <row r="85" spans="1:5">
      <c r="A85" t="str">
        <f t="shared" si="1"/>
        <v/>
      </c>
      <c r="C85" s="88"/>
      <c r="E85" s="89"/>
    </row>
    <row r="86" spans="1:5">
      <c r="A86" t="str">
        <f t="shared" si="1"/>
        <v/>
      </c>
      <c r="C86" s="88"/>
      <c r="E86" s="89"/>
    </row>
    <row r="87" spans="1:5">
      <c r="A87" t="str">
        <f t="shared" si="1"/>
        <v/>
      </c>
      <c r="C87" s="88"/>
      <c r="E87" s="89"/>
    </row>
    <row r="88" spans="1:5">
      <c r="A88" t="str">
        <f t="shared" si="1"/>
        <v/>
      </c>
      <c r="C88" s="88"/>
      <c r="E88" s="89"/>
    </row>
    <row r="89" spans="1:5">
      <c r="A89" t="str">
        <f t="shared" si="1"/>
        <v/>
      </c>
      <c r="C89" s="88"/>
      <c r="E89" s="89"/>
    </row>
    <row r="90" spans="1:5">
      <c r="A90" t="str">
        <f t="shared" si="1"/>
        <v/>
      </c>
      <c r="C90" s="88"/>
      <c r="E90" s="89"/>
    </row>
    <row r="91" spans="1:5">
      <c r="A91" t="str">
        <f t="shared" si="1"/>
        <v/>
      </c>
      <c r="C91" s="88"/>
      <c r="E91" s="89"/>
    </row>
    <row r="92" spans="1:5">
      <c r="A92" t="str">
        <f t="shared" si="1"/>
        <v/>
      </c>
      <c r="C92" s="88"/>
      <c r="E92" s="89"/>
    </row>
    <row r="93" spans="1:5">
      <c r="A93" t="str">
        <f t="shared" si="1"/>
        <v/>
      </c>
      <c r="C93" s="88"/>
      <c r="E93" s="89"/>
    </row>
    <row r="94" spans="1:5">
      <c r="A94" t="str">
        <f t="shared" si="1"/>
        <v/>
      </c>
      <c r="C94" s="88"/>
      <c r="E94" s="89"/>
    </row>
    <row r="95" spans="1:5">
      <c r="A95" t="str">
        <f t="shared" si="1"/>
        <v/>
      </c>
      <c r="C95" s="88"/>
      <c r="E95" s="89"/>
    </row>
    <row r="96" spans="1:5">
      <c r="A96" t="str">
        <f t="shared" si="1"/>
        <v/>
      </c>
      <c r="C96" s="88"/>
      <c r="E96" s="89"/>
    </row>
    <row r="97" spans="1:5">
      <c r="A97" t="str">
        <f t="shared" si="1"/>
        <v/>
      </c>
      <c r="C97" s="88"/>
      <c r="E97" s="89"/>
    </row>
    <row r="98" spans="1:5">
      <c r="A98" t="str">
        <f t="shared" si="1"/>
        <v/>
      </c>
      <c r="C98" s="88"/>
      <c r="E98" s="89"/>
    </row>
    <row r="99" spans="1:5">
      <c r="A99" t="str">
        <f t="shared" si="1"/>
        <v/>
      </c>
      <c r="C99" s="88"/>
      <c r="E99" s="89"/>
    </row>
    <row r="100" spans="1:5">
      <c r="A100" t="str">
        <f t="shared" si="1"/>
        <v/>
      </c>
      <c r="C100" s="88"/>
      <c r="E100" s="89"/>
    </row>
    <row r="101" spans="1:5">
      <c r="A101" t="str">
        <f t="shared" si="1"/>
        <v/>
      </c>
      <c r="C101" s="88"/>
      <c r="E101" s="89"/>
    </row>
    <row r="102" spans="1:5">
      <c r="A102" t="str">
        <f t="shared" si="1"/>
        <v/>
      </c>
      <c r="C102" s="88"/>
      <c r="E102" s="89"/>
    </row>
    <row r="103" spans="1:5">
      <c r="A103" t="str">
        <f t="shared" si="1"/>
        <v/>
      </c>
      <c r="C103" s="88"/>
      <c r="E103" s="89"/>
    </row>
    <row r="104" spans="1:5">
      <c r="A104" t="str">
        <f t="shared" si="1"/>
        <v/>
      </c>
      <c r="C104" s="88"/>
      <c r="E104" s="89"/>
    </row>
    <row r="105" spans="1:5">
      <c r="A105" t="str">
        <f t="shared" si="1"/>
        <v/>
      </c>
      <c r="C105" s="88"/>
      <c r="E105" s="89"/>
    </row>
    <row r="106" spans="1:5">
      <c r="A106" t="str">
        <f t="shared" si="1"/>
        <v/>
      </c>
      <c r="C106" s="88"/>
      <c r="E106" s="89"/>
    </row>
    <row r="107" spans="1:5">
      <c r="A107" t="str">
        <f t="shared" si="1"/>
        <v/>
      </c>
      <c r="C107" s="88"/>
      <c r="E107" s="89"/>
    </row>
    <row r="108" spans="1:5">
      <c r="A108" t="str">
        <f t="shared" si="1"/>
        <v/>
      </c>
      <c r="C108" s="88"/>
      <c r="E108" s="89"/>
    </row>
    <row r="109" spans="1:5">
      <c r="A109" t="str">
        <f t="shared" si="1"/>
        <v/>
      </c>
      <c r="C109" s="88"/>
      <c r="E109" s="89"/>
    </row>
    <row r="110" spans="1:5">
      <c r="A110" t="str">
        <f t="shared" si="1"/>
        <v/>
      </c>
      <c r="C110" s="90"/>
      <c r="D110" s="91"/>
      <c r="E110" s="92"/>
    </row>
  </sheetData>
  <mergeCells count="1">
    <mergeCell ref="C7:D7"/>
  </mergeCells>
  <conditionalFormatting sqref="A11:E110">
    <cfRule type="expression" dxfId="1322" priority="1">
      <formula>ROW()/2-INT(ROW()/2)=0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0"/>
  <sheetViews>
    <sheetView topLeftCell="M1" workbookViewId="0">
      <selection activeCell="R20" sqref="R20"/>
    </sheetView>
  </sheetViews>
  <sheetFormatPr defaultColWidth="11.7109375" defaultRowHeight="15"/>
  <cols>
    <col min="1" max="1" width="4.85546875" bestFit="1" customWidth="1"/>
    <col min="2" max="2" width="14.85546875" bestFit="1" customWidth="1"/>
    <col min="3" max="3" width="25.42578125" style="67" customWidth="1"/>
    <col min="4" max="4" width="5" style="68" customWidth="1"/>
    <col min="5" max="5" width="9" style="68" customWidth="1"/>
    <col min="9" max="9" width="5" style="67" customWidth="1"/>
    <col min="10" max="10" width="5" style="67" hidden="1" customWidth="1"/>
    <col min="11" max="11" width="23.140625" customWidth="1"/>
    <col min="12" max="12" width="5.7109375" customWidth="1"/>
    <col min="13" max="13" width="5.85546875" style="68" customWidth="1"/>
    <col min="15" max="15" width="8" customWidth="1"/>
    <col min="16" max="16" width="11.7109375" hidden="1" customWidth="1"/>
    <col min="17" max="17" width="22.42578125" customWidth="1"/>
    <col min="18" max="18" width="5" customWidth="1"/>
    <col min="19" max="19" width="5.85546875" style="68" customWidth="1"/>
    <col min="21" max="21" width="6.140625" customWidth="1"/>
    <col min="22" max="22" width="12.5703125" customWidth="1"/>
    <col min="23" max="23" width="28.85546875" style="67" customWidth="1"/>
    <col min="24" max="24" width="8.42578125" style="68" customWidth="1"/>
    <col min="25" max="25" width="13.7109375" customWidth="1"/>
  </cols>
  <sheetData>
    <row r="1" spans="1:25">
      <c r="I1" s="123" t="s">
        <v>196</v>
      </c>
      <c r="J1" s="123"/>
      <c r="K1" s="123"/>
      <c r="L1" s="123"/>
      <c r="M1" s="193"/>
    </row>
    <row r="2" spans="1:25">
      <c r="I2" s="194"/>
      <c r="J2" s="194"/>
      <c r="K2" s="195"/>
      <c r="L2" s="195"/>
      <c r="M2" s="196"/>
      <c r="N2" s="195"/>
      <c r="O2" s="195"/>
      <c r="P2" s="195"/>
      <c r="Q2" s="195"/>
      <c r="R2" s="195"/>
      <c r="S2" s="196"/>
      <c r="T2" s="126"/>
      <c r="U2" s="126"/>
      <c r="V2" s="126"/>
      <c r="W2" s="124"/>
      <c r="X2" s="127"/>
      <c r="Y2" s="125"/>
    </row>
    <row r="3" spans="1:25" ht="15.75">
      <c r="I3" s="128" t="s">
        <v>103</v>
      </c>
      <c r="J3" s="128"/>
      <c r="K3" s="129"/>
      <c r="L3" s="129"/>
      <c r="M3" s="129"/>
      <c r="O3" s="128" t="s">
        <v>104</v>
      </c>
      <c r="P3" s="128"/>
      <c r="Q3" s="128"/>
      <c r="R3" s="128"/>
      <c r="S3" s="129"/>
      <c r="U3" s="197" t="s">
        <v>223</v>
      </c>
      <c r="V3" s="198"/>
      <c r="W3" s="198"/>
      <c r="X3" s="198"/>
      <c r="Y3" s="199"/>
    </row>
    <row r="4" spans="1:25">
      <c r="I4" s="132" t="s">
        <v>110</v>
      </c>
      <c r="J4" s="132"/>
      <c r="K4" s="67"/>
      <c r="L4" s="68"/>
      <c r="M4" s="143" t="s">
        <v>106</v>
      </c>
      <c r="O4" s="142" t="s">
        <v>111</v>
      </c>
      <c r="P4" s="142"/>
      <c r="Q4" s="67"/>
      <c r="R4" s="68"/>
      <c r="S4" s="200" t="s">
        <v>106</v>
      </c>
      <c r="U4" s="201" t="s">
        <v>106</v>
      </c>
      <c r="V4" s="202" t="s">
        <v>7</v>
      </c>
      <c r="W4" s="203" t="s">
        <v>8</v>
      </c>
      <c r="X4" s="202" t="s">
        <v>107</v>
      </c>
      <c r="Y4" s="204" t="s">
        <v>108</v>
      </c>
    </row>
    <row r="5" spans="1:25">
      <c r="I5" s="205">
        <v>1</v>
      </c>
      <c r="J5" s="150">
        <v>11511000620</v>
      </c>
      <c r="K5" s="150" t="s">
        <v>160</v>
      </c>
      <c r="L5" s="151" t="s">
        <v>83</v>
      </c>
      <c r="M5" s="152">
        <v>1</v>
      </c>
      <c r="O5" s="138" t="s">
        <v>114</v>
      </c>
      <c r="P5" s="139">
        <v>11511000620</v>
      </c>
      <c r="Q5" s="139" t="s">
        <v>160</v>
      </c>
      <c r="R5" s="140" t="s">
        <v>83</v>
      </c>
      <c r="S5" s="206">
        <v>1</v>
      </c>
      <c r="U5" s="166">
        <v>1</v>
      </c>
      <c r="V5" s="145">
        <v>11511000620</v>
      </c>
      <c r="W5" s="145" t="s">
        <v>160</v>
      </c>
      <c r="X5" s="146" t="s">
        <v>83</v>
      </c>
      <c r="Y5" s="167"/>
    </row>
    <row r="6" spans="1:25" ht="15.75">
      <c r="B6" s="69" t="s">
        <v>71</v>
      </c>
      <c r="C6" s="70" t="s">
        <v>0</v>
      </c>
      <c r="D6" s="70"/>
      <c r="E6" s="70"/>
      <c r="F6" s="70"/>
      <c r="G6" s="71"/>
      <c r="I6" s="207">
        <v>4</v>
      </c>
      <c r="J6" s="145">
        <v>11511000725</v>
      </c>
      <c r="K6" s="145" t="s">
        <v>156</v>
      </c>
      <c r="L6" s="146" t="s">
        <v>83</v>
      </c>
      <c r="M6" s="155">
        <v>2</v>
      </c>
      <c r="O6" s="156" t="s">
        <v>116</v>
      </c>
      <c r="P6" s="145">
        <v>11511102202</v>
      </c>
      <c r="Q6" s="145" t="s">
        <v>163</v>
      </c>
      <c r="R6" s="146" t="s">
        <v>83</v>
      </c>
      <c r="S6" s="141">
        <v>2</v>
      </c>
      <c r="U6" s="166">
        <v>2</v>
      </c>
      <c r="V6" s="145">
        <v>11511102202</v>
      </c>
      <c r="W6" s="145" t="s">
        <v>163</v>
      </c>
      <c r="X6" s="146" t="s">
        <v>83</v>
      </c>
      <c r="Y6" s="167"/>
    </row>
    <row r="7" spans="1:25">
      <c r="B7" s="187" t="s">
        <v>72</v>
      </c>
      <c r="C7" s="293">
        <v>41462</v>
      </c>
      <c r="D7" s="294"/>
      <c r="E7" s="188"/>
      <c r="F7" s="188"/>
      <c r="G7" s="189"/>
      <c r="I7" s="207">
        <v>5</v>
      </c>
      <c r="J7" s="145">
        <v>10181203000</v>
      </c>
      <c r="K7" s="145" t="s">
        <v>176</v>
      </c>
      <c r="L7" s="146" t="s">
        <v>90</v>
      </c>
      <c r="M7" s="155">
        <v>4</v>
      </c>
      <c r="O7" s="156" t="s">
        <v>119</v>
      </c>
      <c r="P7" s="145">
        <v>11511000725</v>
      </c>
      <c r="Q7" s="145" t="s">
        <v>156</v>
      </c>
      <c r="R7" s="146" t="s">
        <v>83</v>
      </c>
      <c r="S7" s="141">
        <v>4</v>
      </c>
      <c r="U7" s="166">
        <v>3</v>
      </c>
      <c r="V7" s="145">
        <v>11511203140</v>
      </c>
      <c r="W7" s="145" t="s">
        <v>200</v>
      </c>
      <c r="X7" s="146" t="s">
        <v>83</v>
      </c>
      <c r="Y7" s="167"/>
    </row>
    <row r="8" spans="1:25">
      <c r="B8" s="72" t="s">
        <v>199</v>
      </c>
      <c r="C8" s="68"/>
      <c r="E8"/>
      <c r="I8" s="207">
        <v>8</v>
      </c>
      <c r="J8" s="145" t="s">
        <v>48</v>
      </c>
      <c r="K8" s="145" t="s">
        <v>184</v>
      </c>
      <c r="L8" s="146" t="s">
        <v>90</v>
      </c>
      <c r="M8" s="155">
        <v>5</v>
      </c>
      <c r="O8" s="180" t="s">
        <v>121</v>
      </c>
      <c r="P8" s="181">
        <v>11511203140</v>
      </c>
      <c r="Q8" s="181" t="s">
        <v>200</v>
      </c>
      <c r="R8" s="182" t="s">
        <v>83</v>
      </c>
      <c r="S8" s="183">
        <v>3</v>
      </c>
      <c r="U8" s="166">
        <v>4</v>
      </c>
      <c r="V8" s="145">
        <v>11511000725</v>
      </c>
      <c r="W8" s="145" t="s">
        <v>156</v>
      </c>
      <c r="X8" s="146" t="s">
        <v>83</v>
      </c>
      <c r="Y8" s="167"/>
    </row>
    <row r="9" spans="1:25">
      <c r="B9" s="73" t="s">
        <v>74</v>
      </c>
      <c r="C9" s="72"/>
      <c r="E9"/>
      <c r="I9" s="208">
        <v>9</v>
      </c>
      <c r="J9" s="173">
        <v>11511000645</v>
      </c>
      <c r="K9" s="173" t="s">
        <v>161</v>
      </c>
      <c r="L9" s="174" t="s">
        <v>83</v>
      </c>
      <c r="M9" s="175">
        <v>3</v>
      </c>
      <c r="O9" s="192"/>
      <c r="P9" s="209"/>
      <c r="Q9" s="209"/>
      <c r="R9" s="210"/>
      <c r="S9" s="210"/>
      <c r="U9" s="166">
        <v>5</v>
      </c>
      <c r="V9" s="145">
        <v>10181101837</v>
      </c>
      <c r="W9" s="145" t="s">
        <v>168</v>
      </c>
      <c r="X9" s="146" t="s">
        <v>90</v>
      </c>
      <c r="Y9" s="167"/>
    </row>
    <row r="10" spans="1:25">
      <c r="A10" s="74" t="s">
        <v>75</v>
      </c>
      <c r="B10" s="75" t="s">
        <v>7</v>
      </c>
      <c r="C10" s="76" t="s">
        <v>8</v>
      </c>
      <c r="D10" s="77" t="s">
        <v>76</v>
      </c>
      <c r="E10" s="78" t="s">
        <v>77</v>
      </c>
      <c r="J10"/>
      <c r="U10" s="166">
        <v>6</v>
      </c>
      <c r="V10" s="145">
        <v>10181102217</v>
      </c>
      <c r="W10" s="145" t="s">
        <v>162</v>
      </c>
      <c r="X10" s="146" t="s">
        <v>90</v>
      </c>
      <c r="Y10" s="167"/>
    </row>
    <row r="11" spans="1:25">
      <c r="A11">
        <f>IF(ISBLANK(C11),"",ROW()-10)</f>
        <v>1</v>
      </c>
      <c r="B11" s="79">
        <v>11511000620</v>
      </c>
      <c r="C11" s="79" t="s">
        <v>160</v>
      </c>
      <c r="D11" s="79" t="s">
        <v>83</v>
      </c>
      <c r="E11" s="80">
        <v>1</v>
      </c>
      <c r="I11" s="132" t="s">
        <v>125</v>
      </c>
      <c r="K11" s="67"/>
      <c r="L11" s="68"/>
      <c r="M11" s="200" t="s">
        <v>106</v>
      </c>
      <c r="O11" s="142" t="s">
        <v>186</v>
      </c>
      <c r="P11" s="67"/>
      <c r="Q11" s="67"/>
      <c r="R11" s="68"/>
      <c r="S11" s="200" t="s">
        <v>106</v>
      </c>
      <c r="U11" s="166">
        <v>7</v>
      </c>
      <c r="V11" s="145">
        <v>11511000645</v>
      </c>
      <c r="W11" s="145" t="s">
        <v>161</v>
      </c>
      <c r="X11" s="146" t="s">
        <v>83</v>
      </c>
      <c r="Y11" s="167"/>
    </row>
    <row r="12" spans="1:25">
      <c r="A12">
        <f t="shared" ref="A12:A75" si="0">IF(ISBLANK(C12),"",ROW()-10)</f>
        <v>2</v>
      </c>
      <c r="B12" s="79">
        <v>11511102202</v>
      </c>
      <c r="C12" s="79" t="s">
        <v>163</v>
      </c>
      <c r="D12" s="79" t="s">
        <v>83</v>
      </c>
      <c r="E12" s="80">
        <v>10</v>
      </c>
      <c r="I12" s="205">
        <v>2</v>
      </c>
      <c r="J12" s="150">
        <v>11511102202</v>
      </c>
      <c r="K12" s="150" t="s">
        <v>163</v>
      </c>
      <c r="L12" s="151" t="s">
        <v>83</v>
      </c>
      <c r="M12" s="152">
        <v>1</v>
      </c>
      <c r="O12" s="138" t="s">
        <v>129</v>
      </c>
      <c r="P12" s="139">
        <v>11511000645</v>
      </c>
      <c r="Q12" s="139" t="s">
        <v>161</v>
      </c>
      <c r="R12" s="140" t="s">
        <v>83</v>
      </c>
      <c r="S12" s="206">
        <v>3</v>
      </c>
      <c r="U12" s="166">
        <v>8</v>
      </c>
      <c r="V12" s="145" t="s">
        <v>48</v>
      </c>
      <c r="W12" s="145" t="s">
        <v>184</v>
      </c>
      <c r="X12" s="146" t="s">
        <v>90</v>
      </c>
      <c r="Y12" s="167"/>
    </row>
    <row r="13" spans="1:25">
      <c r="A13">
        <f t="shared" si="0"/>
        <v>3</v>
      </c>
      <c r="B13" s="79">
        <v>11511203140</v>
      </c>
      <c r="C13" s="79" t="s">
        <v>200</v>
      </c>
      <c r="D13" s="79" t="s">
        <v>83</v>
      </c>
      <c r="E13" s="80">
        <v>13</v>
      </c>
      <c r="I13" s="207">
        <v>3</v>
      </c>
      <c r="J13" s="145">
        <v>11511203140</v>
      </c>
      <c r="K13" s="145" t="s">
        <v>200</v>
      </c>
      <c r="L13" s="146" t="s">
        <v>83</v>
      </c>
      <c r="M13" s="155">
        <v>2</v>
      </c>
      <c r="O13" s="156" t="s">
        <v>131</v>
      </c>
      <c r="P13" s="145">
        <v>10181101837</v>
      </c>
      <c r="Q13" s="145" t="s">
        <v>168</v>
      </c>
      <c r="R13" s="146" t="s">
        <v>90</v>
      </c>
      <c r="S13" s="141">
        <v>1</v>
      </c>
      <c r="U13" s="166">
        <v>9</v>
      </c>
      <c r="V13" s="145">
        <v>10181203000</v>
      </c>
      <c r="W13" s="145" t="s">
        <v>176</v>
      </c>
      <c r="X13" s="146" t="s">
        <v>90</v>
      </c>
      <c r="Y13" s="167"/>
    </row>
    <row r="14" spans="1:25">
      <c r="A14">
        <f t="shared" si="0"/>
        <v>4</v>
      </c>
      <c r="B14" s="79">
        <v>11511000725</v>
      </c>
      <c r="C14" s="79" t="s">
        <v>156</v>
      </c>
      <c r="D14" s="79" t="s">
        <v>83</v>
      </c>
      <c r="E14" s="80">
        <v>29</v>
      </c>
      <c r="I14" s="207">
        <v>6</v>
      </c>
      <c r="J14" s="145">
        <v>10181101837</v>
      </c>
      <c r="K14" s="145" t="s">
        <v>168</v>
      </c>
      <c r="L14" s="146" t="s">
        <v>90</v>
      </c>
      <c r="M14" s="155">
        <v>3</v>
      </c>
      <c r="O14" s="156" t="s">
        <v>133</v>
      </c>
      <c r="P14" s="145">
        <v>10181203000</v>
      </c>
      <c r="Q14" s="145" t="s">
        <v>176</v>
      </c>
      <c r="R14" s="146" t="s">
        <v>90</v>
      </c>
      <c r="S14" s="141">
        <v>5</v>
      </c>
      <c r="U14" s="185">
        <v>10</v>
      </c>
      <c r="V14" s="173">
        <v>11511303279</v>
      </c>
      <c r="W14" s="173" t="s">
        <v>169</v>
      </c>
      <c r="X14" s="174" t="s">
        <v>83</v>
      </c>
      <c r="Y14" s="186"/>
    </row>
    <row r="15" spans="1:25">
      <c r="A15">
        <f t="shared" si="0"/>
        <v>5</v>
      </c>
      <c r="B15" s="79">
        <v>10181203000</v>
      </c>
      <c r="C15" s="79" t="s">
        <v>176</v>
      </c>
      <c r="D15" s="79" t="s">
        <v>90</v>
      </c>
      <c r="E15" s="80">
        <v>1000</v>
      </c>
      <c r="I15" s="207">
        <v>7</v>
      </c>
      <c r="J15" s="145">
        <v>11511303279</v>
      </c>
      <c r="K15" s="145" t="s">
        <v>169</v>
      </c>
      <c r="L15" s="146" t="s">
        <v>83</v>
      </c>
      <c r="M15" s="155">
        <v>5</v>
      </c>
      <c r="O15" s="156" t="s">
        <v>133</v>
      </c>
      <c r="P15" s="145">
        <v>10181102217</v>
      </c>
      <c r="Q15" s="145" t="s">
        <v>162</v>
      </c>
      <c r="R15" s="146" t="s">
        <v>90</v>
      </c>
      <c r="S15" s="141">
        <v>2</v>
      </c>
    </row>
    <row r="16" spans="1:25">
      <c r="A16">
        <f t="shared" si="0"/>
        <v>6</v>
      </c>
      <c r="B16" s="79">
        <v>10181101837</v>
      </c>
      <c r="C16" s="79" t="s">
        <v>168</v>
      </c>
      <c r="D16" s="79" t="s">
        <v>90</v>
      </c>
      <c r="E16" s="80">
        <v>1000</v>
      </c>
      <c r="I16" s="208">
        <v>10</v>
      </c>
      <c r="J16" s="173">
        <v>10181102217</v>
      </c>
      <c r="K16" s="173" t="s">
        <v>162</v>
      </c>
      <c r="L16" s="174" t="s">
        <v>90</v>
      </c>
      <c r="M16" s="175">
        <v>4</v>
      </c>
      <c r="O16" s="214" t="s">
        <v>197</v>
      </c>
      <c r="P16" s="145" t="s">
        <v>48</v>
      </c>
      <c r="Q16" s="145" t="s">
        <v>184</v>
      </c>
      <c r="R16" s="146" t="s">
        <v>90</v>
      </c>
      <c r="S16" s="141">
        <v>4</v>
      </c>
    </row>
    <row r="17" spans="1:19">
      <c r="A17">
        <f t="shared" si="0"/>
        <v>7</v>
      </c>
      <c r="B17" s="79">
        <v>11511303279</v>
      </c>
      <c r="C17" s="79" t="s">
        <v>169</v>
      </c>
      <c r="D17" s="79" t="s">
        <v>83</v>
      </c>
      <c r="E17" s="80">
        <v>1000</v>
      </c>
      <c r="O17" s="215" t="s">
        <v>198</v>
      </c>
      <c r="P17" s="181">
        <v>11511303279</v>
      </c>
      <c r="Q17" s="181" t="s">
        <v>169</v>
      </c>
      <c r="R17" s="182" t="s">
        <v>83</v>
      </c>
      <c r="S17" s="183">
        <v>6</v>
      </c>
    </row>
    <row r="18" spans="1:19">
      <c r="A18">
        <f t="shared" si="0"/>
        <v>8</v>
      </c>
      <c r="B18" s="79" t="s">
        <v>48</v>
      </c>
      <c r="C18" s="79" t="s">
        <v>184</v>
      </c>
      <c r="D18" s="79" t="s">
        <v>90</v>
      </c>
      <c r="E18" s="80">
        <v>1000</v>
      </c>
    </row>
    <row r="19" spans="1:19">
      <c r="A19">
        <f t="shared" si="0"/>
        <v>9</v>
      </c>
      <c r="B19" s="79">
        <v>11511000645</v>
      </c>
      <c r="C19" s="79" t="s">
        <v>161</v>
      </c>
      <c r="D19" s="79" t="s">
        <v>83</v>
      </c>
      <c r="E19" s="80">
        <v>1000</v>
      </c>
    </row>
    <row r="20" spans="1:19">
      <c r="A20">
        <f t="shared" si="0"/>
        <v>10</v>
      </c>
      <c r="B20" s="79">
        <v>10181102217</v>
      </c>
      <c r="C20" s="79" t="s">
        <v>162</v>
      </c>
      <c r="D20" s="79" t="s">
        <v>90</v>
      </c>
      <c r="E20" s="80">
        <v>265</v>
      </c>
    </row>
    <row r="21" spans="1:19">
      <c r="A21" t="str">
        <f t="shared" si="0"/>
        <v/>
      </c>
      <c r="B21" s="79"/>
      <c r="C21" s="79"/>
      <c r="D21" s="79"/>
      <c r="E21" s="80"/>
    </row>
    <row r="22" spans="1:19">
      <c r="A22" t="str">
        <f t="shared" si="0"/>
        <v/>
      </c>
      <c r="B22" s="79"/>
      <c r="C22" s="79"/>
      <c r="D22" s="79"/>
      <c r="E22" s="80"/>
    </row>
    <row r="23" spans="1:19">
      <c r="A23" t="str">
        <f t="shared" si="0"/>
        <v/>
      </c>
      <c r="B23" s="79"/>
      <c r="C23" s="79"/>
      <c r="D23" s="79"/>
      <c r="E23" s="80"/>
    </row>
    <row r="24" spans="1:19">
      <c r="A24" t="str">
        <f t="shared" si="0"/>
        <v/>
      </c>
      <c r="B24" s="79"/>
      <c r="C24" s="79"/>
      <c r="D24" s="79"/>
      <c r="E24" s="80"/>
      <c r="K24" s="67"/>
      <c r="L24" s="68"/>
    </row>
    <row r="25" spans="1:19">
      <c r="A25" t="str">
        <f t="shared" si="0"/>
        <v/>
      </c>
      <c r="B25" s="79"/>
      <c r="C25" s="79"/>
      <c r="D25" s="79"/>
      <c r="E25" s="80"/>
      <c r="K25" s="67"/>
      <c r="L25" s="68"/>
    </row>
    <row r="26" spans="1:19">
      <c r="A26" t="str">
        <f t="shared" si="0"/>
        <v/>
      </c>
      <c r="B26" s="79"/>
      <c r="C26" s="79"/>
      <c r="D26" s="79"/>
      <c r="E26" s="80"/>
      <c r="K26" s="67"/>
      <c r="L26" s="68"/>
    </row>
    <row r="27" spans="1:19">
      <c r="A27" t="str">
        <f t="shared" si="0"/>
        <v/>
      </c>
      <c r="B27" s="79"/>
      <c r="C27" s="79"/>
      <c r="D27" s="79"/>
      <c r="E27" s="80"/>
    </row>
    <row r="28" spans="1:19">
      <c r="A28" t="str">
        <f t="shared" si="0"/>
        <v/>
      </c>
      <c r="B28" s="81"/>
      <c r="C28" s="81"/>
      <c r="D28" s="81"/>
      <c r="E28" s="80"/>
    </row>
    <row r="29" spans="1:19">
      <c r="A29" t="str">
        <f t="shared" si="0"/>
        <v/>
      </c>
      <c r="B29" s="81"/>
      <c r="C29" s="81"/>
      <c r="D29" s="81"/>
      <c r="E29" s="80"/>
    </row>
    <row r="30" spans="1:19">
      <c r="A30" t="str">
        <f t="shared" si="0"/>
        <v/>
      </c>
      <c r="B30" s="81"/>
      <c r="C30" s="81"/>
      <c r="D30" s="81"/>
      <c r="E30" s="80"/>
    </row>
    <row r="31" spans="1:19">
      <c r="A31" t="str">
        <f t="shared" si="0"/>
        <v/>
      </c>
      <c r="B31" s="81"/>
      <c r="C31" s="81"/>
      <c r="D31" s="81"/>
      <c r="E31" s="80"/>
    </row>
    <row r="32" spans="1:19">
      <c r="A32" t="str">
        <f t="shared" si="0"/>
        <v/>
      </c>
      <c r="B32" s="81"/>
      <c r="C32" s="81"/>
      <c r="D32" s="81"/>
      <c r="E32" s="80"/>
    </row>
    <row r="33" spans="1:5">
      <c r="A33" t="str">
        <f t="shared" si="0"/>
        <v/>
      </c>
      <c r="B33" s="81"/>
      <c r="C33" s="81"/>
      <c r="D33" s="81"/>
      <c r="E33" s="80"/>
    </row>
    <row r="34" spans="1:5">
      <c r="A34" t="str">
        <f t="shared" si="0"/>
        <v/>
      </c>
      <c r="B34" s="81"/>
      <c r="C34" s="81"/>
      <c r="D34" s="81"/>
      <c r="E34" s="80"/>
    </row>
    <row r="35" spans="1:5">
      <c r="A35" t="str">
        <f t="shared" si="0"/>
        <v/>
      </c>
      <c r="B35" s="81"/>
      <c r="C35" s="81"/>
      <c r="D35" s="81"/>
      <c r="E35" s="80"/>
    </row>
    <row r="36" spans="1:5">
      <c r="A36" t="str">
        <f t="shared" si="0"/>
        <v/>
      </c>
      <c r="B36" s="81"/>
      <c r="C36" s="81"/>
      <c r="D36" s="81"/>
      <c r="E36" s="80"/>
    </row>
    <row r="37" spans="1:5">
      <c r="A37" t="str">
        <f t="shared" si="0"/>
        <v/>
      </c>
      <c r="B37" s="81"/>
      <c r="C37" s="81"/>
      <c r="D37" s="81"/>
      <c r="E37" s="80"/>
    </row>
    <row r="38" spans="1:5">
      <c r="A38" t="str">
        <f t="shared" si="0"/>
        <v/>
      </c>
      <c r="B38" s="81"/>
      <c r="C38" s="81"/>
      <c r="D38" s="81"/>
      <c r="E38" s="80"/>
    </row>
    <row r="39" spans="1:5">
      <c r="A39" t="str">
        <f t="shared" si="0"/>
        <v/>
      </c>
      <c r="B39" s="81"/>
      <c r="C39" s="81"/>
      <c r="D39" s="81"/>
      <c r="E39" s="80"/>
    </row>
    <row r="40" spans="1:5">
      <c r="A40" t="str">
        <f t="shared" si="0"/>
        <v/>
      </c>
      <c r="B40" s="81"/>
      <c r="C40" s="81"/>
      <c r="D40" s="81"/>
      <c r="E40" s="80"/>
    </row>
    <row r="41" spans="1:5">
      <c r="A41" t="str">
        <f t="shared" si="0"/>
        <v/>
      </c>
      <c r="B41" s="81"/>
      <c r="C41" s="81"/>
      <c r="D41" s="81"/>
      <c r="E41" s="80"/>
    </row>
    <row r="42" spans="1:5">
      <c r="A42" t="str">
        <f t="shared" si="0"/>
        <v/>
      </c>
      <c r="B42" s="81"/>
      <c r="C42" s="81"/>
      <c r="D42" s="81"/>
      <c r="E42" s="80"/>
    </row>
    <row r="43" spans="1:5">
      <c r="A43" t="str">
        <f t="shared" si="0"/>
        <v/>
      </c>
      <c r="B43" s="81"/>
      <c r="C43" s="81"/>
      <c r="D43" s="81"/>
      <c r="E43" s="80"/>
    </row>
    <row r="44" spans="1:5">
      <c r="A44" t="str">
        <f t="shared" si="0"/>
        <v/>
      </c>
      <c r="B44" s="81"/>
      <c r="C44" s="81"/>
      <c r="D44" s="81"/>
      <c r="E44" s="80"/>
    </row>
    <row r="45" spans="1:5">
      <c r="A45" t="str">
        <f t="shared" si="0"/>
        <v/>
      </c>
      <c r="B45" s="81"/>
      <c r="C45" s="81"/>
      <c r="D45" s="81"/>
      <c r="E45" s="80"/>
    </row>
    <row r="46" spans="1:5">
      <c r="A46" t="str">
        <f t="shared" si="0"/>
        <v/>
      </c>
      <c r="B46" s="81"/>
      <c r="C46" s="81"/>
      <c r="D46" s="81"/>
      <c r="E46" s="80"/>
    </row>
    <row r="47" spans="1:5">
      <c r="A47" t="str">
        <f t="shared" si="0"/>
        <v/>
      </c>
      <c r="B47" s="81"/>
      <c r="C47" s="81"/>
      <c r="D47" s="81"/>
      <c r="E47" s="80"/>
    </row>
    <row r="48" spans="1:5">
      <c r="A48" t="str">
        <f t="shared" si="0"/>
        <v/>
      </c>
      <c r="B48" s="81"/>
      <c r="C48" s="81"/>
      <c r="D48" s="81"/>
      <c r="E48" s="80"/>
    </row>
    <row r="49" spans="1:5">
      <c r="A49" t="str">
        <f t="shared" si="0"/>
        <v/>
      </c>
      <c r="B49" s="81"/>
      <c r="C49" s="81"/>
      <c r="D49" s="81"/>
      <c r="E49" s="80"/>
    </row>
    <row r="50" spans="1:5">
      <c r="A50" t="str">
        <f t="shared" si="0"/>
        <v/>
      </c>
      <c r="B50" s="81"/>
      <c r="C50" s="81"/>
      <c r="D50" s="81"/>
      <c r="E50" s="80"/>
    </row>
    <row r="51" spans="1:5">
      <c r="A51" t="str">
        <f t="shared" si="0"/>
        <v/>
      </c>
      <c r="B51" s="81"/>
      <c r="C51" s="81"/>
      <c r="D51" s="81"/>
      <c r="E51" s="80"/>
    </row>
    <row r="52" spans="1:5">
      <c r="A52" t="str">
        <f t="shared" si="0"/>
        <v/>
      </c>
      <c r="B52" s="81"/>
      <c r="C52" s="81"/>
      <c r="D52" s="81"/>
      <c r="E52" s="80"/>
    </row>
    <row r="53" spans="1:5">
      <c r="A53" t="str">
        <f t="shared" si="0"/>
        <v/>
      </c>
      <c r="B53" s="81"/>
      <c r="C53" s="81"/>
      <c r="D53" s="81"/>
      <c r="E53" s="80"/>
    </row>
    <row r="54" spans="1:5">
      <c r="A54" t="str">
        <f t="shared" si="0"/>
        <v/>
      </c>
      <c r="B54" s="81"/>
      <c r="C54" s="81"/>
      <c r="D54" s="81"/>
      <c r="E54" s="80"/>
    </row>
    <row r="55" spans="1:5">
      <c r="A55" t="str">
        <f t="shared" si="0"/>
        <v/>
      </c>
      <c r="B55" s="81"/>
      <c r="C55" s="81"/>
      <c r="D55" s="81"/>
      <c r="E55" s="80"/>
    </row>
    <row r="56" spans="1:5">
      <c r="A56" t="str">
        <f t="shared" si="0"/>
        <v/>
      </c>
      <c r="B56" s="81"/>
      <c r="C56" s="81"/>
      <c r="D56" s="81"/>
      <c r="E56" s="80"/>
    </row>
    <row r="57" spans="1:5">
      <c r="A57" t="str">
        <f t="shared" si="0"/>
        <v/>
      </c>
      <c r="B57" s="81"/>
      <c r="C57" s="81"/>
      <c r="D57" s="81"/>
      <c r="E57" s="80"/>
    </row>
    <row r="58" spans="1:5">
      <c r="A58" t="str">
        <f t="shared" si="0"/>
        <v/>
      </c>
      <c r="B58" s="81"/>
      <c r="C58" s="81"/>
      <c r="D58" s="81"/>
      <c r="E58" s="80"/>
    </row>
    <row r="59" spans="1:5">
      <c r="A59" t="str">
        <f t="shared" si="0"/>
        <v/>
      </c>
      <c r="B59" s="82"/>
      <c r="C59" s="82"/>
      <c r="D59" s="83"/>
      <c r="E59" s="80"/>
    </row>
    <row r="60" spans="1:5">
      <c r="A60" t="str">
        <f t="shared" si="0"/>
        <v/>
      </c>
      <c r="B60" s="82"/>
      <c r="C60" s="82"/>
      <c r="D60" s="83"/>
      <c r="E60" s="80"/>
    </row>
    <row r="61" spans="1:5">
      <c r="A61" t="str">
        <f t="shared" si="0"/>
        <v/>
      </c>
      <c r="B61" s="82"/>
      <c r="C61" s="82"/>
      <c r="D61" s="83"/>
      <c r="E61" s="80"/>
    </row>
    <row r="62" spans="1:5">
      <c r="A62" t="str">
        <f t="shared" si="0"/>
        <v/>
      </c>
      <c r="B62" s="82"/>
      <c r="C62" s="82"/>
      <c r="D62" s="83"/>
      <c r="E62" s="80"/>
    </row>
    <row r="63" spans="1:5">
      <c r="A63" t="str">
        <f t="shared" si="0"/>
        <v/>
      </c>
      <c r="B63" s="82"/>
      <c r="C63" s="82"/>
      <c r="D63" s="83"/>
      <c r="E63" s="80"/>
    </row>
    <row r="64" spans="1:5">
      <c r="A64" t="str">
        <f t="shared" si="0"/>
        <v/>
      </c>
      <c r="B64" s="82"/>
      <c r="C64" s="82"/>
      <c r="D64" s="83"/>
      <c r="E64" s="80"/>
    </row>
    <row r="65" spans="1:5">
      <c r="A65" t="str">
        <f t="shared" si="0"/>
        <v/>
      </c>
      <c r="B65" s="82"/>
      <c r="C65" s="82"/>
      <c r="D65" s="83"/>
      <c r="E65" s="80"/>
    </row>
    <row r="66" spans="1:5">
      <c r="A66" t="str">
        <f t="shared" si="0"/>
        <v/>
      </c>
      <c r="B66" s="82"/>
      <c r="C66" s="82"/>
      <c r="D66" s="83"/>
      <c r="E66" s="80"/>
    </row>
    <row r="67" spans="1:5">
      <c r="A67" t="str">
        <f t="shared" si="0"/>
        <v/>
      </c>
      <c r="B67" s="82"/>
      <c r="C67" s="82"/>
      <c r="D67" s="83"/>
      <c r="E67" s="80"/>
    </row>
    <row r="68" spans="1:5">
      <c r="A68" t="str">
        <f t="shared" si="0"/>
        <v/>
      </c>
      <c r="B68" s="82"/>
      <c r="C68" s="82"/>
      <c r="D68" s="83"/>
      <c r="E68" s="80"/>
    </row>
    <row r="69" spans="1:5">
      <c r="A69" t="str">
        <f t="shared" si="0"/>
        <v/>
      </c>
      <c r="B69" s="82"/>
      <c r="C69" s="82"/>
      <c r="D69" s="83"/>
      <c r="E69" s="80"/>
    </row>
    <row r="70" spans="1:5">
      <c r="A70" t="str">
        <f t="shared" si="0"/>
        <v/>
      </c>
      <c r="B70" s="82"/>
      <c r="C70" s="82"/>
      <c r="D70" s="83"/>
      <c r="E70" s="80"/>
    </row>
    <row r="71" spans="1:5">
      <c r="A71" t="str">
        <f t="shared" si="0"/>
        <v/>
      </c>
      <c r="B71" s="82"/>
      <c r="C71" s="82"/>
      <c r="D71" s="83"/>
      <c r="E71" s="80"/>
    </row>
    <row r="72" spans="1:5">
      <c r="A72" t="str">
        <f t="shared" si="0"/>
        <v/>
      </c>
      <c r="B72" s="82"/>
      <c r="C72" s="82"/>
      <c r="D72" s="83"/>
      <c r="E72" s="80"/>
    </row>
    <row r="73" spans="1:5">
      <c r="A73" t="str">
        <f t="shared" si="0"/>
        <v/>
      </c>
      <c r="B73" s="82"/>
      <c r="C73" s="82"/>
      <c r="D73" s="83"/>
      <c r="E73" s="80"/>
    </row>
    <row r="74" spans="1:5">
      <c r="A74" t="str">
        <f t="shared" si="0"/>
        <v/>
      </c>
      <c r="B74" s="82"/>
      <c r="C74" s="82"/>
      <c r="D74" s="83"/>
      <c r="E74" s="80"/>
    </row>
    <row r="75" spans="1:5">
      <c r="A75" t="str">
        <f t="shared" si="0"/>
        <v/>
      </c>
      <c r="B75" s="84"/>
      <c r="C75" s="85"/>
      <c r="D75" s="86"/>
      <c r="E75" s="87"/>
    </row>
    <row r="76" spans="1:5">
      <c r="A76" t="str">
        <f t="shared" ref="A76:A110" si="1">IF(ISBLANK(C76),"",ROW()-10)</f>
        <v/>
      </c>
      <c r="C76" s="88"/>
      <c r="E76" s="89"/>
    </row>
    <row r="77" spans="1:5">
      <c r="A77" t="str">
        <f t="shared" si="1"/>
        <v/>
      </c>
      <c r="C77" s="88"/>
      <c r="E77" s="89"/>
    </row>
    <row r="78" spans="1:5">
      <c r="A78" t="str">
        <f t="shared" si="1"/>
        <v/>
      </c>
      <c r="C78" s="88"/>
      <c r="E78" s="89"/>
    </row>
    <row r="79" spans="1:5">
      <c r="A79" t="str">
        <f t="shared" si="1"/>
        <v/>
      </c>
      <c r="C79" s="88"/>
      <c r="E79" s="89"/>
    </row>
    <row r="80" spans="1:5">
      <c r="A80" t="str">
        <f t="shared" si="1"/>
        <v/>
      </c>
      <c r="C80" s="88"/>
      <c r="E80" s="89"/>
    </row>
    <row r="81" spans="1:5">
      <c r="A81" t="str">
        <f t="shared" si="1"/>
        <v/>
      </c>
      <c r="C81" s="88"/>
      <c r="E81" s="89"/>
    </row>
    <row r="82" spans="1:5">
      <c r="A82" t="str">
        <f t="shared" si="1"/>
        <v/>
      </c>
      <c r="C82" s="88"/>
      <c r="E82" s="89"/>
    </row>
    <row r="83" spans="1:5">
      <c r="A83" t="str">
        <f t="shared" si="1"/>
        <v/>
      </c>
      <c r="C83" s="88"/>
      <c r="E83" s="89"/>
    </row>
    <row r="84" spans="1:5">
      <c r="A84" t="str">
        <f t="shared" si="1"/>
        <v/>
      </c>
      <c r="C84" s="88"/>
      <c r="E84" s="89"/>
    </row>
    <row r="85" spans="1:5">
      <c r="A85" t="str">
        <f t="shared" si="1"/>
        <v/>
      </c>
      <c r="C85" s="88"/>
      <c r="E85" s="89"/>
    </row>
    <row r="86" spans="1:5">
      <c r="A86" t="str">
        <f t="shared" si="1"/>
        <v/>
      </c>
      <c r="C86" s="88"/>
      <c r="E86" s="89"/>
    </row>
    <row r="87" spans="1:5">
      <c r="A87" t="str">
        <f t="shared" si="1"/>
        <v/>
      </c>
      <c r="C87" s="88"/>
      <c r="E87" s="89"/>
    </row>
    <row r="88" spans="1:5">
      <c r="A88" t="str">
        <f t="shared" si="1"/>
        <v/>
      </c>
      <c r="C88" s="88"/>
      <c r="E88" s="89"/>
    </row>
    <row r="89" spans="1:5">
      <c r="A89" t="str">
        <f t="shared" si="1"/>
        <v/>
      </c>
      <c r="C89" s="88"/>
      <c r="E89" s="89"/>
    </row>
    <row r="90" spans="1:5">
      <c r="A90" t="str">
        <f t="shared" si="1"/>
        <v/>
      </c>
      <c r="C90" s="88"/>
      <c r="E90" s="89"/>
    </row>
    <row r="91" spans="1:5">
      <c r="A91" t="str">
        <f t="shared" si="1"/>
        <v/>
      </c>
      <c r="C91" s="88"/>
      <c r="E91" s="89"/>
    </row>
    <row r="92" spans="1:5">
      <c r="A92" t="str">
        <f t="shared" si="1"/>
        <v/>
      </c>
      <c r="C92" s="88"/>
      <c r="E92" s="89"/>
    </row>
    <row r="93" spans="1:5">
      <c r="A93" t="str">
        <f t="shared" si="1"/>
        <v/>
      </c>
      <c r="C93" s="88"/>
      <c r="E93" s="89"/>
    </row>
    <row r="94" spans="1:5">
      <c r="A94" t="str">
        <f t="shared" si="1"/>
        <v/>
      </c>
      <c r="C94" s="88"/>
      <c r="E94" s="89"/>
    </row>
    <row r="95" spans="1:5">
      <c r="A95" t="str">
        <f t="shared" si="1"/>
        <v/>
      </c>
      <c r="C95" s="88"/>
      <c r="E95" s="89"/>
    </row>
    <row r="96" spans="1:5">
      <c r="A96" t="str">
        <f t="shared" si="1"/>
        <v/>
      </c>
      <c r="C96" s="88"/>
      <c r="E96" s="89"/>
    </row>
    <row r="97" spans="1:5">
      <c r="A97" t="str">
        <f t="shared" si="1"/>
        <v/>
      </c>
      <c r="C97" s="88"/>
      <c r="E97" s="89"/>
    </row>
    <row r="98" spans="1:5">
      <c r="A98" t="str">
        <f t="shared" si="1"/>
        <v/>
      </c>
      <c r="C98" s="88"/>
      <c r="E98" s="89"/>
    </row>
    <row r="99" spans="1:5">
      <c r="A99" t="str">
        <f t="shared" si="1"/>
        <v/>
      </c>
      <c r="C99" s="88"/>
      <c r="E99" s="89"/>
    </row>
    <row r="100" spans="1:5">
      <c r="A100" t="str">
        <f t="shared" si="1"/>
        <v/>
      </c>
      <c r="C100" s="88"/>
      <c r="E100" s="89"/>
    </row>
    <row r="101" spans="1:5">
      <c r="A101" t="str">
        <f t="shared" si="1"/>
        <v/>
      </c>
      <c r="C101" s="88"/>
      <c r="E101" s="89"/>
    </row>
    <row r="102" spans="1:5">
      <c r="A102" t="str">
        <f t="shared" si="1"/>
        <v/>
      </c>
      <c r="C102" s="88"/>
      <c r="E102" s="89"/>
    </row>
    <row r="103" spans="1:5">
      <c r="A103" t="str">
        <f t="shared" si="1"/>
        <v/>
      </c>
      <c r="C103" s="88"/>
      <c r="E103" s="89"/>
    </row>
    <row r="104" spans="1:5">
      <c r="A104" t="str">
        <f t="shared" si="1"/>
        <v/>
      </c>
      <c r="C104" s="88"/>
      <c r="E104" s="89"/>
    </row>
    <row r="105" spans="1:5">
      <c r="A105" t="str">
        <f t="shared" si="1"/>
        <v/>
      </c>
      <c r="C105" s="88"/>
      <c r="E105" s="89"/>
    </row>
    <row r="106" spans="1:5">
      <c r="A106" t="str">
        <f t="shared" si="1"/>
        <v/>
      </c>
      <c r="C106" s="88"/>
      <c r="E106" s="89"/>
    </row>
    <row r="107" spans="1:5">
      <c r="A107" t="str">
        <f t="shared" si="1"/>
        <v/>
      </c>
      <c r="C107" s="88"/>
      <c r="E107" s="89"/>
    </row>
    <row r="108" spans="1:5">
      <c r="A108" t="str">
        <f t="shared" si="1"/>
        <v/>
      </c>
      <c r="C108" s="88"/>
      <c r="E108" s="89"/>
    </row>
    <row r="109" spans="1:5">
      <c r="A109" t="str">
        <f t="shared" si="1"/>
        <v/>
      </c>
      <c r="C109" s="88"/>
      <c r="E109" s="89"/>
    </row>
    <row r="110" spans="1:5">
      <c r="A110" t="str">
        <f t="shared" si="1"/>
        <v/>
      </c>
      <c r="C110" s="90"/>
      <c r="D110" s="91"/>
      <c r="E110" s="92"/>
    </row>
  </sheetData>
  <mergeCells count="1">
    <mergeCell ref="C7:D7"/>
  </mergeCells>
  <conditionalFormatting sqref="A11:E110">
    <cfRule type="expression" dxfId="1321" priority="1">
      <formula>ROW()/2-INT(ROW()/2)=0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K59"/>
  <sheetViews>
    <sheetView zoomScale="60" zoomScaleNormal="60" workbookViewId="0">
      <selection activeCell="AP23" sqref="AP23"/>
    </sheetView>
  </sheetViews>
  <sheetFormatPr defaultRowHeight="12.75"/>
  <cols>
    <col min="1" max="1" width="16" style="218" customWidth="1"/>
    <col min="2" max="2" width="22" style="218" customWidth="1"/>
    <col min="3" max="3" width="12.5703125" style="218" customWidth="1"/>
    <col min="4" max="4" width="9.140625" style="218"/>
    <col min="5" max="40" width="4.7109375" style="218" customWidth="1"/>
    <col min="41" max="45" width="9.140625" style="218"/>
    <col min="46" max="46" width="24" style="218" customWidth="1"/>
    <col min="47" max="48" width="9.140625" style="218"/>
    <col min="49" max="50" width="0" style="218" hidden="1" customWidth="1"/>
    <col min="51" max="86" width="4.85546875" style="218" hidden="1" customWidth="1"/>
    <col min="87" max="87" width="0" style="218" hidden="1" customWidth="1"/>
    <col min="88" max="88" width="6" style="218" hidden="1" customWidth="1"/>
    <col min="89" max="115" width="4.85546875" style="218" hidden="1" customWidth="1"/>
    <col min="116" max="16384" width="9.140625" style="218"/>
  </cols>
  <sheetData>
    <row r="1" spans="1:115" ht="15.75">
      <c r="A1" s="216" t="s">
        <v>201</v>
      </c>
      <c r="B1" s="217">
        <v>41462</v>
      </c>
    </row>
    <row r="2" spans="1:115" ht="15.75">
      <c r="A2" s="216" t="s">
        <v>202</v>
      </c>
      <c r="B2" s="219" t="s">
        <v>203</v>
      </c>
    </row>
    <row r="3" spans="1:115" ht="15.75">
      <c r="A3" s="216" t="s">
        <v>204</v>
      </c>
      <c r="B3" s="219" t="s">
        <v>0</v>
      </c>
    </row>
    <row r="4" spans="1:115" ht="15.75">
      <c r="A4" s="216" t="s">
        <v>205</v>
      </c>
      <c r="B4" s="219" t="s">
        <v>206</v>
      </c>
    </row>
    <row r="5" spans="1:115" ht="15.75">
      <c r="A5" s="216"/>
      <c r="B5" s="219"/>
    </row>
    <row r="6" spans="1:11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1"/>
      <c r="AR6" s="222"/>
      <c r="AS6" s="223"/>
    </row>
    <row r="7" spans="1:115" ht="16.5" thickBot="1">
      <c r="A7" s="224" t="s">
        <v>207</v>
      </c>
      <c r="B7" s="223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1"/>
      <c r="AR7" s="222"/>
      <c r="AS7" s="223"/>
    </row>
    <row r="8" spans="1:115" ht="16.5" customHeight="1" thickBot="1">
      <c r="A8" s="295" t="s">
        <v>7</v>
      </c>
      <c r="B8" s="295" t="s">
        <v>208</v>
      </c>
      <c r="C8" s="295" t="s">
        <v>209</v>
      </c>
      <c r="D8" s="225"/>
      <c r="E8" s="257">
        <v>80</v>
      </c>
      <c r="F8" s="258">
        <f>E8</f>
        <v>80</v>
      </c>
      <c r="G8" s="259">
        <f>F8</f>
        <v>80</v>
      </c>
      <c r="H8" s="260">
        <v>90</v>
      </c>
      <c r="I8" s="258">
        <f>H8</f>
        <v>90</v>
      </c>
      <c r="J8" s="259">
        <f>I8</f>
        <v>90</v>
      </c>
      <c r="K8" s="257">
        <v>59</v>
      </c>
      <c r="L8" s="258">
        <f>K8</f>
        <v>59</v>
      </c>
      <c r="M8" s="259">
        <f>L8</f>
        <v>59</v>
      </c>
      <c r="N8" s="260">
        <v>90</v>
      </c>
      <c r="O8" s="258">
        <f>N8</f>
        <v>90</v>
      </c>
      <c r="P8" s="259">
        <f>O8</f>
        <v>90</v>
      </c>
      <c r="Q8" s="257">
        <v>95</v>
      </c>
      <c r="R8" s="258">
        <f>Q8</f>
        <v>95</v>
      </c>
      <c r="S8" s="259">
        <f>R8</f>
        <v>95</v>
      </c>
      <c r="T8" s="260">
        <v>100</v>
      </c>
      <c r="U8" s="258">
        <f>T8</f>
        <v>100</v>
      </c>
      <c r="V8" s="259">
        <f>U8</f>
        <v>100</v>
      </c>
      <c r="W8" s="257">
        <v>95</v>
      </c>
      <c r="X8" s="258">
        <f>W8</f>
        <v>95</v>
      </c>
      <c r="Y8" s="259">
        <f>X8</f>
        <v>95</v>
      </c>
      <c r="Z8" s="260">
        <v>100</v>
      </c>
      <c r="AA8" s="258">
        <f>Z8</f>
        <v>100</v>
      </c>
      <c r="AB8" s="259">
        <f>AA8</f>
        <v>100</v>
      </c>
      <c r="AC8" s="257">
        <v>105</v>
      </c>
      <c r="AD8" s="258">
        <f>AC8</f>
        <v>105</v>
      </c>
      <c r="AE8" s="259">
        <f>AD8</f>
        <v>105</v>
      </c>
      <c r="AF8" s="260">
        <v>110</v>
      </c>
      <c r="AG8" s="258">
        <f>AF8</f>
        <v>110</v>
      </c>
      <c r="AH8" s="259">
        <f>AG8</f>
        <v>110</v>
      </c>
      <c r="AI8" s="257"/>
      <c r="AJ8" s="258">
        <f>AI8</f>
        <v>0</v>
      </c>
      <c r="AK8" s="259">
        <f>AJ8</f>
        <v>0</v>
      </c>
      <c r="AL8" s="257"/>
      <c r="AM8" s="258">
        <f>AL8</f>
        <v>0</v>
      </c>
      <c r="AN8" s="259">
        <f>AM8</f>
        <v>0</v>
      </c>
      <c r="AO8" s="223"/>
      <c r="AP8" s="223"/>
      <c r="AQ8" s="297" t="s">
        <v>210</v>
      </c>
      <c r="AR8" s="297"/>
      <c r="AS8" s="297"/>
      <c r="AT8" s="297"/>
      <c r="CK8" s="218">
        <v>0</v>
      </c>
      <c r="CL8" s="218">
        <f>E8</f>
        <v>80</v>
      </c>
      <c r="CM8" s="218">
        <f>H8</f>
        <v>90</v>
      </c>
      <c r="CN8" s="218">
        <f>K8</f>
        <v>59</v>
      </c>
      <c r="CO8" s="218">
        <f>N8</f>
        <v>90</v>
      </c>
      <c r="CP8" s="218">
        <f>Q8</f>
        <v>95</v>
      </c>
      <c r="CQ8" s="218">
        <f>T8</f>
        <v>100</v>
      </c>
      <c r="CR8" s="218">
        <f>W8</f>
        <v>95</v>
      </c>
      <c r="CS8" s="218">
        <f>Z8</f>
        <v>100</v>
      </c>
      <c r="CT8" s="218">
        <f>AC8</f>
        <v>105</v>
      </c>
      <c r="CU8" s="218">
        <f>AF8</f>
        <v>110</v>
      </c>
      <c r="CV8" s="218">
        <f>AI8</f>
        <v>0</v>
      </c>
      <c r="CW8" s="218">
        <f>AL8</f>
        <v>0</v>
      </c>
    </row>
    <row r="9" spans="1:115" ht="10.5" customHeight="1">
      <c r="A9" s="296"/>
      <c r="B9" s="296"/>
      <c r="C9" s="296"/>
      <c r="D9" s="225"/>
      <c r="E9" s="226"/>
      <c r="F9" s="227"/>
      <c r="G9" s="228"/>
      <c r="H9" s="227"/>
      <c r="I9" s="227"/>
      <c r="J9" s="227"/>
      <c r="K9" s="226"/>
      <c r="L9" s="227"/>
      <c r="M9" s="228"/>
      <c r="N9" s="227"/>
      <c r="O9" s="227"/>
      <c r="P9" s="227"/>
      <c r="Q9" s="226"/>
      <c r="R9" s="227"/>
      <c r="S9" s="228"/>
      <c r="T9" s="227"/>
      <c r="U9" s="227"/>
      <c r="V9" s="227"/>
      <c r="W9" s="226"/>
      <c r="X9" s="227"/>
      <c r="Y9" s="228"/>
      <c r="Z9" s="227"/>
      <c r="AA9" s="227"/>
      <c r="AB9" s="227"/>
      <c r="AC9" s="226"/>
      <c r="AD9" s="227"/>
      <c r="AE9" s="228"/>
      <c r="AF9" s="227"/>
      <c r="AG9" s="227"/>
      <c r="AH9" s="227"/>
      <c r="AI9" s="226"/>
      <c r="AJ9" s="227"/>
      <c r="AK9" s="228"/>
      <c r="AL9" s="226"/>
      <c r="AM9" s="227"/>
      <c r="AN9" s="228"/>
      <c r="AO9" s="223"/>
      <c r="AP9" s="223"/>
      <c r="AQ9" s="229" t="s">
        <v>211</v>
      </c>
      <c r="AR9" s="230" t="s">
        <v>212</v>
      </c>
      <c r="AS9" s="231" t="s">
        <v>213</v>
      </c>
      <c r="AT9" s="232" t="s">
        <v>208</v>
      </c>
      <c r="AW9" s="233" t="s">
        <v>214</v>
      </c>
      <c r="AX9" s="233" t="s">
        <v>215</v>
      </c>
      <c r="CL9" s="218">
        <f>E10</f>
        <v>4</v>
      </c>
      <c r="CM9" s="218">
        <f>H10</f>
        <v>3</v>
      </c>
      <c r="CN9" s="218">
        <f>K10</f>
        <v>2</v>
      </c>
      <c r="CO9" s="218">
        <f>N10</f>
        <v>0</v>
      </c>
      <c r="CP9" s="218">
        <f>Q10</f>
        <v>0</v>
      </c>
      <c r="CQ9" s="218">
        <f>T10</f>
        <v>0</v>
      </c>
      <c r="CR9" s="218">
        <f>W10</f>
        <v>0</v>
      </c>
      <c r="CS9" s="218">
        <f>Z10</f>
        <v>0</v>
      </c>
      <c r="CT9" s="218">
        <f>AC10</f>
        <v>0</v>
      </c>
      <c r="CU9" s="218">
        <f>AF10</f>
        <v>0</v>
      </c>
      <c r="CV9" s="218">
        <f>AI10</f>
        <v>0</v>
      </c>
      <c r="CW9" s="218">
        <f>AL10</f>
        <v>0</v>
      </c>
    </row>
    <row r="10" spans="1:115">
      <c r="C10" s="223"/>
      <c r="D10" s="234"/>
      <c r="E10" s="235">
        <f>10-COUNTBLANK(A11:A20)</f>
        <v>4</v>
      </c>
      <c r="F10" s="235"/>
      <c r="G10" s="235"/>
      <c r="H10" s="235">
        <f>COUNTIF(E$11:G$20,"o")</f>
        <v>3</v>
      </c>
      <c r="I10" s="235"/>
      <c r="J10" s="235"/>
      <c r="K10" s="235">
        <f>COUNTIF(H$11:J$20,"o")</f>
        <v>2</v>
      </c>
      <c r="L10" s="235"/>
      <c r="M10" s="235"/>
      <c r="N10" s="235">
        <f>COUNTIF(K$11:M$20,"o")</f>
        <v>0</v>
      </c>
      <c r="O10" s="235"/>
      <c r="P10" s="235"/>
      <c r="Q10" s="235">
        <f>COUNTIF(N$11:P$20,"o")</f>
        <v>0</v>
      </c>
      <c r="R10" s="235"/>
      <c r="S10" s="235"/>
      <c r="T10" s="235">
        <f>COUNTIF(Q$11:S$20,"o")</f>
        <v>0</v>
      </c>
      <c r="U10" s="235"/>
      <c r="V10" s="235"/>
      <c r="W10" s="235">
        <f>COUNTIF(T$11:V$20,"o")</f>
        <v>0</v>
      </c>
      <c r="X10" s="235"/>
      <c r="Y10" s="235"/>
      <c r="Z10" s="235">
        <f>COUNTIF(W$11:Y$20,"o")</f>
        <v>0</v>
      </c>
      <c r="AA10" s="235"/>
      <c r="AB10" s="235"/>
      <c r="AC10" s="235">
        <f>COUNTIF(Z$11:AB$20,"o")</f>
        <v>0</v>
      </c>
      <c r="AD10" s="235"/>
      <c r="AE10" s="235"/>
      <c r="AF10" s="235">
        <f>COUNTIF(AC$11:AE$20,"o")</f>
        <v>0</v>
      </c>
      <c r="AG10" s="235"/>
      <c r="AH10" s="235"/>
      <c r="AI10" s="235">
        <f>COUNTIF(AF$11:AH$20,"o")</f>
        <v>0</v>
      </c>
      <c r="AJ10" s="235"/>
      <c r="AK10" s="235"/>
      <c r="AL10" s="235">
        <f>COUNTIF(AI$11:AK$20,"o")</f>
        <v>0</v>
      </c>
      <c r="AM10" s="235"/>
      <c r="AN10" s="235"/>
      <c r="AO10" s="220"/>
      <c r="AP10" s="220"/>
      <c r="AQ10" s="221"/>
      <c r="AR10" s="222"/>
      <c r="AS10" s="223"/>
      <c r="AT10" s="223"/>
      <c r="CL10" s="218">
        <f>IF(E10&gt;3,2,3)</f>
        <v>2</v>
      </c>
      <c r="CM10" s="218">
        <f>IF(H10&gt;3,2,3)</f>
        <v>3</v>
      </c>
      <c r="CN10" s="218">
        <f>IF(K10&gt;3,2,3)</f>
        <v>3</v>
      </c>
      <c r="CO10" s="218">
        <f>IF(N10&gt;3,2,3)</f>
        <v>3</v>
      </c>
      <c r="CP10" s="218">
        <f>IF(Q10&gt;3,2,3)</f>
        <v>3</v>
      </c>
      <c r="CQ10" s="218">
        <f>IF(T10&gt;3,2,3)</f>
        <v>3</v>
      </c>
      <c r="CR10" s="218">
        <f>IF(W10&gt;3,2,3)</f>
        <v>3</v>
      </c>
      <c r="CS10" s="218">
        <f>IF(Z10&gt;3,2,3)</f>
        <v>3</v>
      </c>
      <c r="CT10" s="218">
        <f>IF(AC10&gt;3,2,3)</f>
        <v>3</v>
      </c>
      <c r="CU10" s="218">
        <f>IF(AF10&gt;3,2,3)</f>
        <v>3</v>
      </c>
      <c r="CV10" s="218">
        <f>IF(AI10&gt;3,2,3)</f>
        <v>3</v>
      </c>
      <c r="CW10" s="218">
        <f>IF(AL10&gt;3,2,3)</f>
        <v>3</v>
      </c>
    </row>
    <row r="11" spans="1:115">
      <c r="A11" s="236">
        <v>20181102267</v>
      </c>
      <c r="B11" s="237" t="s">
        <v>94</v>
      </c>
      <c r="C11" s="237" t="s">
        <v>90</v>
      </c>
      <c r="D11" s="238"/>
      <c r="E11" s="239" t="s">
        <v>216</v>
      </c>
      <c r="F11" s="240"/>
      <c r="G11" s="241"/>
      <c r="H11" s="240" t="s">
        <v>216</v>
      </c>
      <c r="I11" s="240"/>
      <c r="J11" s="241"/>
      <c r="K11" s="240" t="s">
        <v>217</v>
      </c>
      <c r="L11" s="240" t="s">
        <v>217</v>
      </c>
      <c r="M11" s="241" t="s">
        <v>217</v>
      </c>
      <c r="N11" s="240"/>
      <c r="O11" s="240"/>
      <c r="P11" s="241"/>
      <c r="Q11" s="240"/>
      <c r="R11" s="240"/>
      <c r="S11" s="241"/>
      <c r="T11" s="240"/>
      <c r="U11" s="240"/>
      <c r="V11" s="241"/>
      <c r="W11" s="240"/>
      <c r="X11" s="240"/>
      <c r="Y11" s="241"/>
      <c r="Z11" s="240"/>
      <c r="AA11" s="240"/>
      <c r="AB11" s="241"/>
      <c r="AC11" s="240"/>
      <c r="AD11" s="240"/>
      <c r="AE11" s="241"/>
      <c r="AF11" s="240"/>
      <c r="AG11" s="240"/>
      <c r="AH11" s="241"/>
      <c r="AI11" s="240"/>
      <c r="AJ11" s="240"/>
      <c r="AK11" s="241"/>
      <c r="AL11" s="240"/>
      <c r="AM11" s="240"/>
      <c r="AN11" s="241"/>
      <c r="AO11" s="242"/>
      <c r="AP11" s="242"/>
      <c r="AQ11" s="243">
        <f>IF(ISNA(HLOOKUP("o",$AY11:$CH$22,23-ROW(),0)),0,HLOOKUP("o",$AY11:$CH$22,23-ROW(),0))</f>
        <v>90</v>
      </c>
      <c r="AR11" s="243">
        <f>COUNTIF($AY11:$CH11,"x")</f>
        <v>3</v>
      </c>
      <c r="AS11" s="244">
        <f>RANK(AX11,$AX$11:$AX$20,0)</f>
        <v>1</v>
      </c>
      <c r="AT11" s="245" t="str">
        <f>$B11</f>
        <v>Bulgakova Veronika</v>
      </c>
      <c r="AW11" s="246">
        <f>HLOOKUP($AQ11,$CK$8:$CW$20,ROW()-7)</f>
        <v>0</v>
      </c>
      <c r="AX11" s="245">
        <f>AQ11-AR11*0.001-AW11*0.03-ISBLANK(A11)</f>
        <v>89.997</v>
      </c>
      <c r="AY11" s="218">
        <f>AN11</f>
        <v>0</v>
      </c>
      <c r="AZ11" s="218">
        <f>AM11</f>
        <v>0</v>
      </c>
      <c r="BA11" s="218">
        <f>AL11</f>
        <v>0</v>
      </c>
      <c r="BB11" s="218">
        <f>AK11</f>
        <v>0</v>
      </c>
      <c r="BC11" s="218">
        <f>AJ11</f>
        <v>0</v>
      </c>
      <c r="BD11" s="218">
        <f>AI11</f>
        <v>0</v>
      </c>
      <c r="BE11" s="218">
        <f>AH11</f>
        <v>0</v>
      </c>
      <c r="BF11" s="218">
        <f>AG11</f>
        <v>0</v>
      </c>
      <c r="BG11" s="218">
        <f>AF11</f>
        <v>0</v>
      </c>
      <c r="BH11" s="218">
        <f>AE11</f>
        <v>0</v>
      </c>
      <c r="BI11" s="218">
        <f>AD11</f>
        <v>0</v>
      </c>
      <c r="BJ11" s="218">
        <f>AC11</f>
        <v>0</v>
      </c>
      <c r="BK11" s="218">
        <f>AB11</f>
        <v>0</v>
      </c>
      <c r="BL11" s="218">
        <f>AA11</f>
        <v>0</v>
      </c>
      <c r="BM11" s="218">
        <f>Z11</f>
        <v>0</v>
      </c>
      <c r="BN11" s="218">
        <f>Y11</f>
        <v>0</v>
      </c>
      <c r="BO11" s="218">
        <f>X11</f>
        <v>0</v>
      </c>
      <c r="BP11" s="218">
        <f>W11</f>
        <v>0</v>
      </c>
      <c r="BQ11" s="218">
        <f>V11</f>
        <v>0</v>
      </c>
      <c r="BR11" s="218">
        <f>U11</f>
        <v>0</v>
      </c>
      <c r="BS11" s="218">
        <f>T11</f>
        <v>0</v>
      </c>
      <c r="BT11" s="218">
        <f>S11</f>
        <v>0</v>
      </c>
      <c r="BU11" s="218">
        <f>R11</f>
        <v>0</v>
      </c>
      <c r="BV11" s="218">
        <f>Q11</f>
        <v>0</v>
      </c>
      <c r="BW11" s="218">
        <f>P11</f>
        <v>0</v>
      </c>
      <c r="BX11" s="218">
        <f>O11</f>
        <v>0</v>
      </c>
      <c r="BY11" s="218">
        <f>N11</f>
        <v>0</v>
      </c>
      <c r="BZ11" s="218" t="str">
        <f>M11</f>
        <v>x</v>
      </c>
      <c r="CA11" s="218" t="str">
        <f>L11</f>
        <v>x</v>
      </c>
      <c r="CB11" s="218" t="str">
        <f>K11</f>
        <v>x</v>
      </c>
      <c r="CC11" s="218">
        <f>J11</f>
        <v>0</v>
      </c>
      <c r="CD11" s="218">
        <f>I11</f>
        <v>0</v>
      </c>
      <c r="CE11" s="218" t="str">
        <f>H11</f>
        <v>o</v>
      </c>
      <c r="CF11" s="218">
        <f>G11</f>
        <v>0</v>
      </c>
      <c r="CG11" s="218">
        <f>F11</f>
        <v>0</v>
      </c>
      <c r="CH11" s="218" t="str">
        <f>E11</f>
        <v>o</v>
      </c>
      <c r="CK11" s="218">
        <v>0</v>
      </c>
      <c r="CL11" s="218">
        <f>COUNTIF($E11:$G11,"x")</f>
        <v>0</v>
      </c>
      <c r="CM11" s="218">
        <f>COUNTIF($H11:$J11,"x")</f>
        <v>0</v>
      </c>
      <c r="CN11" s="218">
        <f>COUNTIF($K11:$M11,"x")</f>
        <v>3</v>
      </c>
      <c r="CO11" s="218">
        <f>COUNTIF($N11:$P11,"x")</f>
        <v>0</v>
      </c>
      <c r="CP11" s="218">
        <f>COUNTIF($Q11:$S11,"x")</f>
        <v>0</v>
      </c>
      <c r="CQ11" s="218">
        <f>COUNTIF($T11:$V11,"x")</f>
        <v>0</v>
      </c>
      <c r="CR11" s="218">
        <f>COUNTIF($W11:$Y11,"x")</f>
        <v>0</v>
      </c>
      <c r="CS11" s="218">
        <f>COUNTIF($Z11:$AB11,"x")</f>
        <v>0</v>
      </c>
      <c r="CT11" s="218">
        <f>COUNTIF($AC11:$AE11,"x")</f>
        <v>0</v>
      </c>
      <c r="CU11" s="218">
        <f>COUNTIF($AF11:$AH11,"x")</f>
        <v>0</v>
      </c>
      <c r="CV11" s="218">
        <f>COUNTIF($AI11:$AK11,"x")</f>
        <v>0</v>
      </c>
      <c r="CW11" s="218">
        <f>COUNTIF($AL11:$AN11,"x")</f>
        <v>0</v>
      </c>
      <c r="CY11" s="218">
        <f>IF(ISBLANK(A11),1,0)</f>
        <v>0</v>
      </c>
      <c r="CZ11" s="218">
        <f t="shared" ref="CZ11:DK20" si="0">IF(OR(CY11=1,AND(CL11=CL$10,OR(CM$9&lt;&gt;0,CL$9=1))),1,0)</f>
        <v>0</v>
      </c>
      <c r="DA11" s="218">
        <f t="shared" si="0"/>
        <v>0</v>
      </c>
      <c r="DB11" s="218">
        <f t="shared" si="0"/>
        <v>0</v>
      </c>
      <c r="DC11" s="218">
        <f t="shared" si="0"/>
        <v>0</v>
      </c>
      <c r="DD11" s="218">
        <f t="shared" si="0"/>
        <v>0</v>
      </c>
      <c r="DE11" s="218">
        <f t="shared" si="0"/>
        <v>0</v>
      </c>
      <c r="DF11" s="218">
        <f t="shared" si="0"/>
        <v>0</v>
      </c>
      <c r="DG11" s="218">
        <f t="shared" si="0"/>
        <v>0</v>
      </c>
      <c r="DH11" s="218">
        <f t="shared" si="0"/>
        <v>0</v>
      </c>
      <c r="DI11" s="218">
        <f t="shared" si="0"/>
        <v>0</v>
      </c>
      <c r="DJ11" s="218">
        <f t="shared" si="0"/>
        <v>0</v>
      </c>
      <c r="DK11" s="218">
        <f t="shared" si="0"/>
        <v>0</v>
      </c>
    </row>
    <row r="12" spans="1:115">
      <c r="A12" s="236">
        <v>21891001086</v>
      </c>
      <c r="B12" s="237" t="s">
        <v>81</v>
      </c>
      <c r="C12" s="237" t="s">
        <v>79</v>
      </c>
      <c r="D12" s="238"/>
      <c r="E12" s="247" t="s">
        <v>216</v>
      </c>
      <c r="F12" s="248"/>
      <c r="G12" s="249"/>
      <c r="H12" s="248" t="s">
        <v>217</v>
      </c>
      <c r="I12" s="248" t="s">
        <v>217</v>
      </c>
      <c r="J12" s="249" t="s">
        <v>216</v>
      </c>
      <c r="K12" s="248" t="s">
        <v>217</v>
      </c>
      <c r="L12" s="248" t="s">
        <v>217</v>
      </c>
      <c r="M12" s="249" t="s">
        <v>217</v>
      </c>
      <c r="N12" s="248"/>
      <c r="O12" s="248"/>
      <c r="P12" s="249"/>
      <c r="Q12" s="248"/>
      <c r="R12" s="248"/>
      <c r="S12" s="249"/>
      <c r="T12" s="248"/>
      <c r="U12" s="248"/>
      <c r="V12" s="249"/>
      <c r="W12" s="248"/>
      <c r="X12" s="248"/>
      <c r="Y12" s="249"/>
      <c r="Z12" s="248"/>
      <c r="AA12" s="248"/>
      <c r="AB12" s="249"/>
      <c r="AC12" s="248"/>
      <c r="AD12" s="248"/>
      <c r="AE12" s="249"/>
      <c r="AF12" s="248"/>
      <c r="AG12" s="248"/>
      <c r="AH12" s="249"/>
      <c r="AI12" s="248"/>
      <c r="AJ12" s="248"/>
      <c r="AK12" s="249"/>
      <c r="AL12" s="248"/>
      <c r="AM12" s="248"/>
      <c r="AN12" s="249"/>
      <c r="AO12" s="242"/>
      <c r="AP12" s="242"/>
      <c r="AQ12" s="250">
        <f>IF(ISNA(HLOOKUP("o",$AY12:$CH$22,23-ROW(),0)),0,HLOOKUP("o",$AY12:$CH$22,23-ROW(),0))</f>
        <v>90</v>
      </c>
      <c r="AR12" s="250">
        <f>COUNTIF($AY12:$CH12,"x")</f>
        <v>5</v>
      </c>
      <c r="AS12" s="244">
        <f>RANK(AX12,$AX$11:$AX$20,0)</f>
        <v>2</v>
      </c>
      <c r="AT12" s="245" t="str">
        <f>$B12</f>
        <v>Boiko Margaryta</v>
      </c>
      <c r="AW12" s="246">
        <f>HLOOKUP($AQ12,$CK$8:$CW$20,ROW()-7)</f>
        <v>2</v>
      </c>
      <c r="AX12" s="245">
        <f>AQ12-AR12*0.001-AW12*0.03-ISBLANK(A12)</f>
        <v>89.935000000000002</v>
      </c>
      <c r="AY12" s="218">
        <f>AN12</f>
        <v>0</v>
      </c>
      <c r="AZ12" s="218">
        <f>AM12</f>
        <v>0</v>
      </c>
      <c r="BA12" s="218">
        <f>AL12</f>
        <v>0</v>
      </c>
      <c r="BB12" s="218">
        <f>AK12</f>
        <v>0</v>
      </c>
      <c r="BC12" s="218">
        <f>AJ12</f>
        <v>0</v>
      </c>
      <c r="BD12" s="218">
        <f>AI12</f>
        <v>0</v>
      </c>
      <c r="BE12" s="218">
        <f>AH12</f>
        <v>0</v>
      </c>
      <c r="BF12" s="218">
        <f>AG12</f>
        <v>0</v>
      </c>
      <c r="BG12" s="218">
        <f>AF12</f>
        <v>0</v>
      </c>
      <c r="BH12" s="218">
        <f>AE12</f>
        <v>0</v>
      </c>
      <c r="BI12" s="218">
        <f>AD12</f>
        <v>0</v>
      </c>
      <c r="BJ12" s="218">
        <f>AC12</f>
        <v>0</v>
      </c>
      <c r="BK12" s="218">
        <f>AB12</f>
        <v>0</v>
      </c>
      <c r="BL12" s="218">
        <f>AA12</f>
        <v>0</v>
      </c>
      <c r="BM12" s="218">
        <f>Z12</f>
        <v>0</v>
      </c>
      <c r="BN12" s="218">
        <f>Y12</f>
        <v>0</v>
      </c>
      <c r="BO12" s="218">
        <f>X12</f>
        <v>0</v>
      </c>
      <c r="BP12" s="218">
        <f>W12</f>
        <v>0</v>
      </c>
      <c r="BQ12" s="218">
        <f>V12</f>
        <v>0</v>
      </c>
      <c r="BR12" s="218">
        <f>U12</f>
        <v>0</v>
      </c>
      <c r="BS12" s="218">
        <f>T12</f>
        <v>0</v>
      </c>
      <c r="BT12" s="218">
        <f>S12</f>
        <v>0</v>
      </c>
      <c r="BU12" s="218">
        <f>R12</f>
        <v>0</v>
      </c>
      <c r="BV12" s="218">
        <f>Q12</f>
        <v>0</v>
      </c>
      <c r="BW12" s="218">
        <f>P12</f>
        <v>0</v>
      </c>
      <c r="BX12" s="218">
        <f>O12</f>
        <v>0</v>
      </c>
      <c r="BY12" s="218">
        <f>N12</f>
        <v>0</v>
      </c>
      <c r="BZ12" s="218" t="str">
        <f>M12</f>
        <v>x</v>
      </c>
      <c r="CA12" s="218" t="str">
        <f>L12</f>
        <v>x</v>
      </c>
      <c r="CB12" s="218" t="str">
        <f>K12</f>
        <v>x</v>
      </c>
      <c r="CC12" s="218" t="str">
        <f>J12</f>
        <v>o</v>
      </c>
      <c r="CD12" s="218" t="str">
        <f>I12</f>
        <v>x</v>
      </c>
      <c r="CE12" s="218" t="str">
        <f>H12</f>
        <v>x</v>
      </c>
      <c r="CF12" s="218">
        <f>G12</f>
        <v>0</v>
      </c>
      <c r="CG12" s="218">
        <f>F12</f>
        <v>0</v>
      </c>
      <c r="CH12" s="218" t="str">
        <f>E12</f>
        <v>o</v>
      </c>
      <c r="CK12" s="218">
        <v>0</v>
      </c>
      <c r="CL12" s="218">
        <f>COUNTIF($E12:$G12,"x")</f>
        <v>0</v>
      </c>
      <c r="CM12" s="218">
        <f>COUNTIF($H12:$J12,"x")</f>
        <v>2</v>
      </c>
      <c r="CN12" s="218">
        <f>COUNTIF($K12:$M12,"x")</f>
        <v>3</v>
      </c>
      <c r="CO12" s="218">
        <f>COUNTIF($N12:$P12,"x")</f>
        <v>0</v>
      </c>
      <c r="CP12" s="218">
        <f>COUNTIF($Q12:$S12,"x")</f>
        <v>0</v>
      </c>
      <c r="CQ12" s="218">
        <f>COUNTIF($T12:$V12,"x")</f>
        <v>0</v>
      </c>
      <c r="CR12" s="218">
        <f>COUNTIF($W12:$Y12,"x")</f>
        <v>0</v>
      </c>
      <c r="CS12" s="218">
        <f>COUNTIF($Z12:$AB12,"x")</f>
        <v>0</v>
      </c>
      <c r="CT12" s="218">
        <f>COUNTIF($AC12:$AE12,"x")</f>
        <v>0</v>
      </c>
      <c r="CU12" s="218">
        <f>COUNTIF($AF12:$AH12,"x")</f>
        <v>0</v>
      </c>
      <c r="CV12" s="218">
        <f>COUNTIF($AI12:$AK12,"x")</f>
        <v>0</v>
      </c>
      <c r="CW12" s="218">
        <f>COUNTIF($AL12:$AN12,"x")</f>
        <v>0</v>
      </c>
      <c r="CY12" s="218">
        <f>IF(ISBLANK(A12),1,0)</f>
        <v>0</v>
      </c>
      <c r="CZ12" s="218">
        <f t="shared" si="0"/>
        <v>0</v>
      </c>
      <c r="DA12" s="218">
        <f t="shared" si="0"/>
        <v>0</v>
      </c>
      <c r="DB12" s="218">
        <f t="shared" si="0"/>
        <v>0</v>
      </c>
      <c r="DC12" s="218">
        <f t="shared" si="0"/>
        <v>0</v>
      </c>
      <c r="DD12" s="218">
        <f t="shared" si="0"/>
        <v>0</v>
      </c>
      <c r="DE12" s="218">
        <f t="shared" si="0"/>
        <v>0</v>
      </c>
      <c r="DF12" s="218">
        <f t="shared" si="0"/>
        <v>0</v>
      </c>
      <c r="DG12" s="218">
        <f t="shared" si="0"/>
        <v>0</v>
      </c>
      <c r="DH12" s="218">
        <f t="shared" si="0"/>
        <v>0</v>
      </c>
      <c r="DI12" s="218">
        <f t="shared" si="0"/>
        <v>0</v>
      </c>
      <c r="DJ12" s="218">
        <f t="shared" si="0"/>
        <v>0</v>
      </c>
      <c r="DK12" s="218">
        <f t="shared" si="0"/>
        <v>0</v>
      </c>
    </row>
    <row r="13" spans="1:115">
      <c r="A13" s="236">
        <v>20181102252</v>
      </c>
      <c r="B13" s="237" t="s">
        <v>93</v>
      </c>
      <c r="C13" s="237" t="s">
        <v>90</v>
      </c>
      <c r="D13" s="238"/>
      <c r="E13" s="239" t="s">
        <v>217</v>
      </c>
      <c r="F13" s="240" t="s">
        <v>216</v>
      </c>
      <c r="G13" s="241"/>
      <c r="H13" s="240" t="s">
        <v>217</v>
      </c>
      <c r="I13" s="240" t="s">
        <v>217</v>
      </c>
      <c r="J13" s="241" t="s">
        <v>217</v>
      </c>
      <c r="K13" s="240"/>
      <c r="L13" s="240"/>
      <c r="M13" s="241"/>
      <c r="N13" s="240"/>
      <c r="O13" s="240"/>
      <c r="P13" s="241"/>
      <c r="Q13" s="240"/>
      <c r="R13" s="240"/>
      <c r="S13" s="241"/>
      <c r="T13" s="240"/>
      <c r="U13" s="240"/>
      <c r="V13" s="241"/>
      <c r="W13" s="240"/>
      <c r="X13" s="240"/>
      <c r="Y13" s="241"/>
      <c r="Z13" s="240"/>
      <c r="AA13" s="240"/>
      <c r="AB13" s="241"/>
      <c r="AC13" s="240"/>
      <c r="AD13" s="240"/>
      <c r="AE13" s="241"/>
      <c r="AF13" s="240"/>
      <c r="AG13" s="240"/>
      <c r="AH13" s="241"/>
      <c r="AI13" s="240"/>
      <c r="AJ13" s="240"/>
      <c r="AK13" s="241"/>
      <c r="AL13" s="240"/>
      <c r="AM13" s="240"/>
      <c r="AN13" s="241"/>
      <c r="AO13" s="242"/>
      <c r="AP13" s="242"/>
      <c r="AQ13" s="243">
        <f>IF(ISNA(HLOOKUP("o",$AY13:$CH$22,23-ROW(),0)),0,HLOOKUP("o",$AY13:$CH$22,23-ROW(),0))</f>
        <v>80</v>
      </c>
      <c r="AR13" s="243">
        <f>COUNTIF($AY13:$CH13,"x")</f>
        <v>4</v>
      </c>
      <c r="AS13" s="244">
        <f>RANK(AX13,$AX$11:$AX$20,0)</f>
        <v>3</v>
      </c>
      <c r="AT13" s="245" t="str">
        <f>$B13</f>
        <v>Stepanova Svetlana</v>
      </c>
      <c r="AW13" s="246">
        <f>HLOOKUP($AQ13,$CK$8:$CW$20,ROW()-7)</f>
        <v>1</v>
      </c>
      <c r="AX13" s="245">
        <f>AQ13-AR13*0.001-AW13*0.03-ISBLANK(A13)</f>
        <v>79.965999999999994</v>
      </c>
      <c r="AY13" s="218">
        <f>AN13</f>
        <v>0</v>
      </c>
      <c r="AZ13" s="218">
        <f>AM13</f>
        <v>0</v>
      </c>
      <c r="BA13" s="218">
        <f>AL13</f>
        <v>0</v>
      </c>
      <c r="BB13" s="218">
        <f>AK13</f>
        <v>0</v>
      </c>
      <c r="BC13" s="218">
        <f>AJ13</f>
        <v>0</v>
      </c>
      <c r="BD13" s="218">
        <f>AI13</f>
        <v>0</v>
      </c>
      <c r="BE13" s="218">
        <f>AH13</f>
        <v>0</v>
      </c>
      <c r="BF13" s="218">
        <f>AG13</f>
        <v>0</v>
      </c>
      <c r="BG13" s="218">
        <f>AF13</f>
        <v>0</v>
      </c>
      <c r="BH13" s="218">
        <f>AE13</f>
        <v>0</v>
      </c>
      <c r="BI13" s="218">
        <f>AD13</f>
        <v>0</v>
      </c>
      <c r="BJ13" s="218">
        <f>AC13</f>
        <v>0</v>
      </c>
      <c r="BK13" s="218">
        <f>AB13</f>
        <v>0</v>
      </c>
      <c r="BL13" s="218">
        <f>AA13</f>
        <v>0</v>
      </c>
      <c r="BM13" s="218">
        <f>Z13</f>
        <v>0</v>
      </c>
      <c r="BN13" s="218">
        <f>Y13</f>
        <v>0</v>
      </c>
      <c r="BO13" s="218">
        <f>X13</f>
        <v>0</v>
      </c>
      <c r="BP13" s="218">
        <f>W13</f>
        <v>0</v>
      </c>
      <c r="BQ13" s="218">
        <f>V13</f>
        <v>0</v>
      </c>
      <c r="BR13" s="218">
        <f>U13</f>
        <v>0</v>
      </c>
      <c r="BS13" s="218">
        <f>T13</f>
        <v>0</v>
      </c>
      <c r="BT13" s="218">
        <f>S13</f>
        <v>0</v>
      </c>
      <c r="BU13" s="218">
        <f>R13</f>
        <v>0</v>
      </c>
      <c r="BV13" s="218">
        <f>Q13</f>
        <v>0</v>
      </c>
      <c r="BW13" s="218">
        <f>P13</f>
        <v>0</v>
      </c>
      <c r="BX13" s="218">
        <f>O13</f>
        <v>0</v>
      </c>
      <c r="BY13" s="218">
        <f>N13</f>
        <v>0</v>
      </c>
      <c r="BZ13" s="218">
        <f>M13</f>
        <v>0</v>
      </c>
      <c r="CA13" s="218">
        <f>L13</f>
        <v>0</v>
      </c>
      <c r="CB13" s="218">
        <f>K13</f>
        <v>0</v>
      </c>
      <c r="CC13" s="218" t="str">
        <f>J13</f>
        <v>x</v>
      </c>
      <c r="CD13" s="218" t="str">
        <f>I13</f>
        <v>x</v>
      </c>
      <c r="CE13" s="218" t="str">
        <f>H13</f>
        <v>x</v>
      </c>
      <c r="CF13" s="218">
        <f>G13</f>
        <v>0</v>
      </c>
      <c r="CG13" s="218" t="str">
        <f>F13</f>
        <v>o</v>
      </c>
      <c r="CH13" s="218" t="str">
        <f>E13</f>
        <v>x</v>
      </c>
      <c r="CK13" s="218">
        <v>0</v>
      </c>
      <c r="CL13" s="245">
        <f>COUNTIF($E13:$G13,"x")</f>
        <v>1</v>
      </c>
      <c r="CM13" s="218">
        <f>COUNTIF($H13:$J13,"x")</f>
        <v>3</v>
      </c>
      <c r="CN13" s="218">
        <f>COUNTIF($K13:$M13,"x")</f>
        <v>0</v>
      </c>
      <c r="CO13" s="218">
        <f>COUNTIF($N13:$P13,"x")</f>
        <v>0</v>
      </c>
      <c r="CP13" s="218">
        <f>COUNTIF($Q13:$S13,"x")</f>
        <v>0</v>
      </c>
      <c r="CQ13" s="218">
        <f>COUNTIF($T13:$V13,"x")</f>
        <v>0</v>
      </c>
      <c r="CR13" s="218">
        <f>COUNTIF($W13:$Y13,"x")</f>
        <v>0</v>
      </c>
      <c r="CS13" s="218">
        <f>COUNTIF($Z13:$AB13,"x")</f>
        <v>0</v>
      </c>
      <c r="CT13" s="218">
        <f>COUNTIF($AC13:$AE13,"x")</f>
        <v>0</v>
      </c>
      <c r="CU13" s="218">
        <f>COUNTIF($AF13:$AH13,"x")</f>
        <v>0</v>
      </c>
      <c r="CV13" s="218">
        <f>COUNTIF($AI13:$AK13,"x")</f>
        <v>0</v>
      </c>
      <c r="CW13" s="218">
        <f>COUNTIF($AL13:$AN13,"x")</f>
        <v>0</v>
      </c>
      <c r="CY13" s="218">
        <f>IF(ISBLANK(A13),1,0)</f>
        <v>0</v>
      </c>
      <c r="CZ13" s="218">
        <f t="shared" si="0"/>
        <v>0</v>
      </c>
      <c r="DA13" s="218">
        <f t="shared" si="0"/>
        <v>1</v>
      </c>
      <c r="DB13" s="218">
        <f t="shared" si="0"/>
        <v>1</v>
      </c>
      <c r="DC13" s="218">
        <f t="shared" si="0"/>
        <v>1</v>
      </c>
      <c r="DD13" s="218">
        <f t="shared" si="0"/>
        <v>1</v>
      </c>
      <c r="DE13" s="218">
        <f t="shared" si="0"/>
        <v>1</v>
      </c>
      <c r="DF13" s="218">
        <f t="shared" si="0"/>
        <v>1</v>
      </c>
      <c r="DG13" s="218">
        <f t="shared" si="0"/>
        <v>1</v>
      </c>
      <c r="DH13" s="218">
        <f t="shared" si="0"/>
        <v>1</v>
      </c>
      <c r="DI13" s="218">
        <f t="shared" si="0"/>
        <v>1</v>
      </c>
      <c r="DJ13" s="218">
        <f t="shared" si="0"/>
        <v>1</v>
      </c>
      <c r="DK13" s="218">
        <f t="shared" si="0"/>
        <v>1</v>
      </c>
    </row>
    <row r="14" spans="1:115">
      <c r="A14" s="236" t="s">
        <v>26</v>
      </c>
      <c r="B14" s="237" t="s">
        <v>96</v>
      </c>
      <c r="C14" s="237" t="s">
        <v>83</v>
      </c>
      <c r="D14" s="238"/>
      <c r="E14" s="247" t="s">
        <v>217</v>
      </c>
      <c r="F14" s="248" t="s">
        <v>217</v>
      </c>
      <c r="G14" s="249"/>
      <c r="H14" s="248"/>
      <c r="I14" s="248"/>
      <c r="J14" s="249"/>
      <c r="K14" s="248"/>
      <c r="L14" s="248"/>
      <c r="M14" s="249"/>
      <c r="N14" s="248"/>
      <c r="O14" s="248"/>
      <c r="P14" s="249"/>
      <c r="Q14" s="248"/>
      <c r="R14" s="248"/>
      <c r="S14" s="249"/>
      <c r="T14" s="248"/>
      <c r="U14" s="248"/>
      <c r="V14" s="249"/>
      <c r="W14" s="248"/>
      <c r="X14" s="248"/>
      <c r="Y14" s="249"/>
      <c r="Z14" s="248"/>
      <c r="AA14" s="248"/>
      <c r="AB14" s="249"/>
      <c r="AC14" s="248"/>
      <c r="AD14" s="248"/>
      <c r="AE14" s="249"/>
      <c r="AF14" s="248"/>
      <c r="AG14" s="248"/>
      <c r="AH14" s="249"/>
      <c r="AI14" s="248"/>
      <c r="AJ14" s="248"/>
      <c r="AK14" s="249"/>
      <c r="AL14" s="248"/>
      <c r="AM14" s="248"/>
      <c r="AN14" s="249"/>
      <c r="AO14" s="242"/>
      <c r="AP14" s="242"/>
      <c r="AQ14" s="250">
        <f>IF(ISNA(HLOOKUP("o",$AY14:$CH$22,23-ROW(),0)),0,HLOOKUP("o",$AY14:$CH$22,23-ROW(),0))</f>
        <v>0</v>
      </c>
      <c r="AR14" s="250">
        <f>COUNTIF($AY14:$CH14,"x")</f>
        <v>2</v>
      </c>
      <c r="AS14" s="244">
        <f>RANK(AX14,$AX$11:$AX$20,0)</f>
        <v>4</v>
      </c>
      <c r="AT14" s="251" t="str">
        <f>$B14</f>
        <v>Maznina Ekaterina</v>
      </c>
      <c r="AW14" s="246">
        <f>HLOOKUP($AQ14,$CK$8:$CW$20,ROW()-7)</f>
        <v>0</v>
      </c>
      <c r="AX14" s="245">
        <f>AQ14-AR14*0.001-AW14*0.03-ISBLANK(A14)</f>
        <v>-2E-3</v>
      </c>
      <c r="AY14" s="218">
        <f>AN14</f>
        <v>0</v>
      </c>
      <c r="AZ14" s="218">
        <f>AM14</f>
        <v>0</v>
      </c>
      <c r="BA14" s="218">
        <f>AL14</f>
        <v>0</v>
      </c>
      <c r="BB14" s="218">
        <f>AK14</f>
        <v>0</v>
      </c>
      <c r="BC14" s="218">
        <f>AJ14</f>
        <v>0</v>
      </c>
      <c r="BD14" s="218">
        <f>AI14</f>
        <v>0</v>
      </c>
      <c r="BE14" s="218">
        <f>AH14</f>
        <v>0</v>
      </c>
      <c r="BF14" s="218">
        <f>AG14</f>
        <v>0</v>
      </c>
      <c r="BG14" s="218">
        <f>AF14</f>
        <v>0</v>
      </c>
      <c r="BH14" s="218">
        <f>AE14</f>
        <v>0</v>
      </c>
      <c r="BI14" s="218">
        <f>AD14</f>
        <v>0</v>
      </c>
      <c r="BJ14" s="218">
        <f>AC14</f>
        <v>0</v>
      </c>
      <c r="BK14" s="218">
        <f>AB14</f>
        <v>0</v>
      </c>
      <c r="BL14" s="218">
        <f>AA14</f>
        <v>0</v>
      </c>
      <c r="BM14" s="218">
        <f>Z14</f>
        <v>0</v>
      </c>
      <c r="BN14" s="218">
        <f>Y14</f>
        <v>0</v>
      </c>
      <c r="BO14" s="218">
        <f>X14</f>
        <v>0</v>
      </c>
      <c r="BP14" s="218">
        <f>W14</f>
        <v>0</v>
      </c>
      <c r="BQ14" s="218">
        <f>V14</f>
        <v>0</v>
      </c>
      <c r="BR14" s="218">
        <f>U14</f>
        <v>0</v>
      </c>
      <c r="BS14" s="218">
        <f>T14</f>
        <v>0</v>
      </c>
      <c r="BT14" s="218">
        <f>S14</f>
        <v>0</v>
      </c>
      <c r="BU14" s="218">
        <f>R14</f>
        <v>0</v>
      </c>
      <c r="BV14" s="218">
        <f>Q14</f>
        <v>0</v>
      </c>
      <c r="BW14" s="218">
        <f>P14</f>
        <v>0</v>
      </c>
      <c r="BX14" s="218">
        <f>O14</f>
        <v>0</v>
      </c>
      <c r="BY14" s="218">
        <f>N14</f>
        <v>0</v>
      </c>
      <c r="BZ14" s="218">
        <f>M14</f>
        <v>0</v>
      </c>
      <c r="CA14" s="218">
        <f>L14</f>
        <v>0</v>
      </c>
      <c r="CB14" s="218">
        <f>K14</f>
        <v>0</v>
      </c>
      <c r="CC14" s="218">
        <f>J14</f>
        <v>0</v>
      </c>
      <c r="CD14" s="218">
        <f>I14</f>
        <v>0</v>
      </c>
      <c r="CE14" s="218">
        <f>H14</f>
        <v>0</v>
      </c>
      <c r="CF14" s="218">
        <f>G14</f>
        <v>0</v>
      </c>
      <c r="CG14" s="218" t="str">
        <f>F14</f>
        <v>x</v>
      </c>
      <c r="CH14" s="218" t="str">
        <f>E14</f>
        <v>x</v>
      </c>
      <c r="CK14" s="218">
        <v>0</v>
      </c>
      <c r="CL14" s="252">
        <f>COUNTIF($E14:$G14,"x")</f>
        <v>2</v>
      </c>
      <c r="CM14" s="218">
        <f>COUNTIF($H14:$J14,"x")</f>
        <v>0</v>
      </c>
      <c r="CN14" s="218">
        <f>COUNTIF($K14:$M14,"x")</f>
        <v>0</v>
      </c>
      <c r="CO14" s="218">
        <f>COUNTIF($N14:$P14,"x")</f>
        <v>0</v>
      </c>
      <c r="CP14" s="218">
        <f>COUNTIF($Q14:$S14,"x")</f>
        <v>0</v>
      </c>
      <c r="CQ14" s="218">
        <f>COUNTIF($T14:$V14,"x")</f>
        <v>0</v>
      </c>
      <c r="CR14" s="218">
        <f>COUNTIF($W14:$Y14,"x")</f>
        <v>0</v>
      </c>
      <c r="CS14" s="218">
        <f>COUNTIF($Z14:$AB14,"x")</f>
        <v>0</v>
      </c>
      <c r="CT14" s="218">
        <f>COUNTIF($AC14:$AE14,"x")</f>
        <v>0</v>
      </c>
      <c r="CU14" s="218">
        <f>COUNTIF($AF14:$AH14,"x")</f>
        <v>0</v>
      </c>
      <c r="CV14" s="218">
        <f>COUNTIF($AI14:$AK14,"x")</f>
        <v>0</v>
      </c>
      <c r="CW14" s="218">
        <f>COUNTIF($AL14:$AN14,"x")</f>
        <v>0</v>
      </c>
      <c r="CY14" s="218">
        <f>IF(ISBLANK(A14),1,0)</f>
        <v>0</v>
      </c>
      <c r="CZ14" s="218">
        <f t="shared" si="0"/>
        <v>1</v>
      </c>
      <c r="DA14" s="218">
        <f t="shared" si="0"/>
        <v>1</v>
      </c>
      <c r="DB14" s="218">
        <f t="shared" si="0"/>
        <v>1</v>
      </c>
      <c r="DC14" s="218">
        <f t="shared" si="0"/>
        <v>1</v>
      </c>
      <c r="DD14" s="218">
        <f t="shared" si="0"/>
        <v>1</v>
      </c>
      <c r="DE14" s="218">
        <f t="shared" si="0"/>
        <v>1</v>
      </c>
      <c r="DF14" s="218">
        <f t="shared" si="0"/>
        <v>1</v>
      </c>
      <c r="DG14" s="218">
        <f t="shared" si="0"/>
        <v>1</v>
      </c>
      <c r="DH14" s="218">
        <f t="shared" si="0"/>
        <v>1</v>
      </c>
      <c r="DI14" s="218">
        <f t="shared" si="0"/>
        <v>1</v>
      </c>
      <c r="DJ14" s="218">
        <f t="shared" si="0"/>
        <v>1</v>
      </c>
      <c r="DK14" s="218">
        <f t="shared" si="0"/>
        <v>1</v>
      </c>
    </row>
    <row r="15" spans="1:115">
      <c r="A15" s="236"/>
      <c r="B15" s="237"/>
      <c r="C15" s="237"/>
      <c r="D15" s="238"/>
      <c r="E15" s="247"/>
      <c r="F15" s="248"/>
      <c r="G15" s="249"/>
      <c r="H15" s="248"/>
      <c r="I15" s="248"/>
      <c r="J15" s="249"/>
      <c r="K15" s="248"/>
      <c r="L15" s="248"/>
      <c r="M15" s="249"/>
      <c r="N15" s="248"/>
      <c r="O15" s="248"/>
      <c r="P15" s="249"/>
      <c r="Q15" s="248"/>
      <c r="R15" s="248"/>
      <c r="S15" s="249"/>
      <c r="T15" s="248"/>
      <c r="U15" s="248"/>
      <c r="V15" s="249"/>
      <c r="W15" s="248"/>
      <c r="X15" s="248"/>
      <c r="Y15" s="249"/>
      <c r="Z15" s="248"/>
      <c r="AA15" s="248"/>
      <c r="AB15" s="249"/>
      <c r="AC15" s="248"/>
      <c r="AD15" s="248"/>
      <c r="AE15" s="249"/>
      <c r="AF15" s="248"/>
      <c r="AG15" s="248"/>
      <c r="AH15" s="249"/>
      <c r="AI15" s="248"/>
      <c r="AJ15" s="248"/>
      <c r="AK15" s="249"/>
      <c r="AL15" s="248"/>
      <c r="AM15" s="248"/>
      <c r="AN15" s="249"/>
      <c r="AO15" s="242"/>
      <c r="AP15" s="242"/>
      <c r="AQ15" s="250">
        <f>IF(ISNA(HLOOKUP("o",$AY15:$CH$22,23-ROW(),0)),0,HLOOKUP("o",$AY15:$CH$22,23-ROW(),0))</f>
        <v>0</v>
      </c>
      <c r="AR15" s="250">
        <f t="shared" ref="AR15:AR20" si="1">COUNTIF($AY15:$CH15,"x")</f>
        <v>0</v>
      </c>
      <c r="AS15" s="244">
        <f t="shared" ref="AS15:AS20" si="2">RANK(AX15,$AX$11:$AX$20,0)</f>
        <v>5</v>
      </c>
      <c r="AT15" s="245">
        <f t="shared" ref="AT15:AT20" si="3">$B15</f>
        <v>0</v>
      </c>
      <c r="AW15" s="246">
        <f t="shared" ref="AW15:AW20" si="4">HLOOKUP($AQ15,$CK$8:$CW$20,ROW()-7)</f>
        <v>0</v>
      </c>
      <c r="AX15" s="245">
        <f t="shared" ref="AX15:AX20" si="5">AQ15-AR15*0.001-AW15*0.03-ISBLANK(A15)</f>
        <v>-1</v>
      </c>
      <c r="AY15" s="218">
        <f t="shared" ref="AY15:AY20" si="6">AN15</f>
        <v>0</v>
      </c>
      <c r="AZ15" s="218">
        <f t="shared" ref="AZ15:AZ20" si="7">AM15</f>
        <v>0</v>
      </c>
      <c r="BA15" s="218">
        <f t="shared" ref="BA15:BA20" si="8">AL15</f>
        <v>0</v>
      </c>
      <c r="BB15" s="218">
        <f t="shared" ref="BB15:BB20" si="9">AK15</f>
        <v>0</v>
      </c>
      <c r="BC15" s="218">
        <f t="shared" ref="BC15:BC20" si="10">AJ15</f>
        <v>0</v>
      </c>
      <c r="BD15" s="218">
        <f t="shared" ref="BD15:BD20" si="11">AI15</f>
        <v>0</v>
      </c>
      <c r="BE15" s="218">
        <f t="shared" ref="BE15:BE20" si="12">AH15</f>
        <v>0</v>
      </c>
      <c r="BF15" s="218">
        <f t="shared" ref="BF15:BF20" si="13">AG15</f>
        <v>0</v>
      </c>
      <c r="BG15" s="218">
        <f t="shared" ref="BG15:BG20" si="14">AF15</f>
        <v>0</v>
      </c>
      <c r="BH15" s="218">
        <f t="shared" ref="BH15:BH20" si="15">AE15</f>
        <v>0</v>
      </c>
      <c r="BI15" s="218">
        <f t="shared" ref="BI15:BI20" si="16">AD15</f>
        <v>0</v>
      </c>
      <c r="BJ15" s="218">
        <f t="shared" ref="BJ15:BJ20" si="17">AC15</f>
        <v>0</v>
      </c>
      <c r="BK15" s="218">
        <f t="shared" ref="BK15:BK20" si="18">AB15</f>
        <v>0</v>
      </c>
      <c r="BL15" s="218">
        <f t="shared" ref="BL15:BL20" si="19">AA15</f>
        <v>0</v>
      </c>
      <c r="BM15" s="218">
        <f t="shared" ref="BM15:BM20" si="20">Z15</f>
        <v>0</v>
      </c>
      <c r="BN15" s="218">
        <f t="shared" ref="BN15:BN20" si="21">Y15</f>
        <v>0</v>
      </c>
      <c r="BO15" s="218">
        <f t="shared" ref="BO15:BO20" si="22">X15</f>
        <v>0</v>
      </c>
      <c r="BP15" s="218">
        <f t="shared" ref="BP15:BP20" si="23">W15</f>
        <v>0</v>
      </c>
      <c r="BQ15" s="218">
        <f t="shared" ref="BQ15:BQ20" si="24">V15</f>
        <v>0</v>
      </c>
      <c r="BR15" s="218">
        <f t="shared" ref="BR15:BR20" si="25">U15</f>
        <v>0</v>
      </c>
      <c r="BS15" s="218">
        <f t="shared" ref="BS15:BS20" si="26">T15</f>
        <v>0</v>
      </c>
      <c r="BT15" s="218">
        <f t="shared" ref="BT15:BT20" si="27">S15</f>
        <v>0</v>
      </c>
      <c r="BU15" s="218">
        <f t="shared" ref="BU15:BU20" si="28">R15</f>
        <v>0</v>
      </c>
      <c r="BV15" s="218">
        <f t="shared" ref="BV15:BV20" si="29">Q15</f>
        <v>0</v>
      </c>
      <c r="BW15" s="218">
        <f t="shared" ref="BW15:BW20" si="30">P15</f>
        <v>0</v>
      </c>
      <c r="BX15" s="218">
        <f t="shared" ref="BX15:BX20" si="31">O15</f>
        <v>0</v>
      </c>
      <c r="BY15" s="218">
        <f t="shared" ref="BY15:BY20" si="32">N15</f>
        <v>0</v>
      </c>
      <c r="BZ15" s="218">
        <f t="shared" ref="BZ15:BZ20" si="33">M15</f>
        <v>0</v>
      </c>
      <c r="CA15" s="218">
        <f t="shared" ref="CA15:CA20" si="34">L15</f>
        <v>0</v>
      </c>
      <c r="CB15" s="218">
        <f t="shared" ref="CB15:CB20" si="35">K15</f>
        <v>0</v>
      </c>
      <c r="CC15" s="218">
        <f t="shared" ref="CC15:CC20" si="36">J15</f>
        <v>0</v>
      </c>
      <c r="CD15" s="218">
        <f t="shared" ref="CD15:CD20" si="37">I15</f>
        <v>0</v>
      </c>
      <c r="CE15" s="218">
        <f t="shared" ref="CE15:CE20" si="38">H15</f>
        <v>0</v>
      </c>
      <c r="CF15" s="218">
        <f t="shared" ref="CF15:CF20" si="39">G15</f>
        <v>0</v>
      </c>
      <c r="CG15" s="218">
        <f t="shared" ref="CG15:CG20" si="40">F15</f>
        <v>0</v>
      </c>
      <c r="CH15" s="218">
        <f t="shared" ref="CH15:CH20" si="41">E15</f>
        <v>0</v>
      </c>
      <c r="CK15" s="218">
        <v>0</v>
      </c>
      <c r="CL15" s="218">
        <f t="shared" ref="CL15:CL20" si="42">COUNTIF($E15:$G15,"x")</f>
        <v>0</v>
      </c>
      <c r="CM15" s="218">
        <f t="shared" ref="CM15:CM20" si="43">COUNTIF($H15:$J15,"x")</f>
        <v>0</v>
      </c>
      <c r="CN15" s="218">
        <f t="shared" ref="CN15:CN20" si="44">COUNTIF($K15:$M15,"x")</f>
        <v>0</v>
      </c>
      <c r="CO15" s="218">
        <f t="shared" ref="CO15:CO20" si="45">COUNTIF($N15:$P15,"x")</f>
        <v>0</v>
      </c>
      <c r="CP15" s="218">
        <f t="shared" ref="CP15:CP20" si="46">COUNTIF($Q15:$S15,"x")</f>
        <v>0</v>
      </c>
      <c r="CQ15" s="218">
        <f t="shared" ref="CQ15:CQ20" si="47">COUNTIF($T15:$V15,"x")</f>
        <v>0</v>
      </c>
      <c r="CR15" s="218">
        <f t="shared" ref="CR15:CR20" si="48">COUNTIF($W15:$Y15,"x")</f>
        <v>0</v>
      </c>
      <c r="CS15" s="218">
        <f t="shared" ref="CS15:CS20" si="49">COUNTIF($Z15:$AB15,"x")</f>
        <v>0</v>
      </c>
      <c r="CT15" s="218">
        <f t="shared" ref="CT15:CT20" si="50">COUNTIF($AC15:$AE15,"x")</f>
        <v>0</v>
      </c>
      <c r="CU15" s="218">
        <f t="shared" ref="CU15:CU20" si="51">COUNTIF($AF15:$AH15,"x")</f>
        <v>0</v>
      </c>
      <c r="CV15" s="218">
        <f t="shared" ref="CV15:CV20" si="52">COUNTIF($AI15:$AK15,"x")</f>
        <v>0</v>
      </c>
      <c r="CW15" s="218">
        <f t="shared" ref="CW15:CW20" si="53">COUNTIF($AL15:$AN15,"x")</f>
        <v>0</v>
      </c>
      <c r="CY15" s="218">
        <f t="shared" ref="CY15:CY20" si="54">IF(ISBLANK(A15),1,0)</f>
        <v>1</v>
      </c>
      <c r="CZ15" s="218">
        <f t="shared" si="0"/>
        <v>1</v>
      </c>
      <c r="DA15" s="218">
        <f t="shared" si="0"/>
        <v>1</v>
      </c>
      <c r="DB15" s="218">
        <f t="shared" si="0"/>
        <v>1</v>
      </c>
      <c r="DC15" s="218">
        <f t="shared" si="0"/>
        <v>1</v>
      </c>
      <c r="DD15" s="218">
        <f t="shared" si="0"/>
        <v>1</v>
      </c>
      <c r="DE15" s="218">
        <f t="shared" si="0"/>
        <v>1</v>
      </c>
      <c r="DF15" s="218">
        <f t="shared" si="0"/>
        <v>1</v>
      </c>
      <c r="DG15" s="218">
        <f t="shared" si="0"/>
        <v>1</v>
      </c>
      <c r="DH15" s="218">
        <f t="shared" si="0"/>
        <v>1</v>
      </c>
      <c r="DI15" s="218">
        <f t="shared" si="0"/>
        <v>1</v>
      </c>
      <c r="DJ15" s="218">
        <f t="shared" si="0"/>
        <v>1</v>
      </c>
      <c r="DK15" s="218">
        <f t="shared" si="0"/>
        <v>1</v>
      </c>
    </row>
    <row r="16" spans="1:115">
      <c r="A16" s="236"/>
      <c r="B16" s="237"/>
      <c r="C16" s="237"/>
      <c r="D16" s="238"/>
      <c r="E16" s="247"/>
      <c r="F16" s="248"/>
      <c r="G16" s="249"/>
      <c r="H16" s="248"/>
      <c r="I16" s="248"/>
      <c r="J16" s="249"/>
      <c r="K16" s="248"/>
      <c r="L16" s="248"/>
      <c r="M16" s="249"/>
      <c r="N16" s="248"/>
      <c r="O16" s="248"/>
      <c r="P16" s="249"/>
      <c r="Q16" s="248"/>
      <c r="R16" s="248"/>
      <c r="S16" s="249"/>
      <c r="T16" s="248"/>
      <c r="U16" s="248"/>
      <c r="V16" s="249"/>
      <c r="W16" s="248"/>
      <c r="X16" s="248"/>
      <c r="Y16" s="249"/>
      <c r="Z16" s="248"/>
      <c r="AA16" s="248"/>
      <c r="AB16" s="249"/>
      <c r="AC16" s="248"/>
      <c r="AD16" s="248"/>
      <c r="AE16" s="249"/>
      <c r="AF16" s="248"/>
      <c r="AG16" s="248"/>
      <c r="AH16" s="249"/>
      <c r="AI16" s="248"/>
      <c r="AJ16" s="248"/>
      <c r="AK16" s="249"/>
      <c r="AL16" s="248"/>
      <c r="AM16" s="248"/>
      <c r="AN16" s="249"/>
      <c r="AO16" s="242"/>
      <c r="AP16" s="242"/>
      <c r="AQ16" s="250">
        <f>IF(ISNA(HLOOKUP("o",$AY16:$CH$22,23-ROW(),0)),0,HLOOKUP("o",$AY16:$CH$22,23-ROW(),0))</f>
        <v>0</v>
      </c>
      <c r="AR16" s="250">
        <f t="shared" si="1"/>
        <v>0</v>
      </c>
      <c r="AS16" s="244">
        <f t="shared" si="2"/>
        <v>5</v>
      </c>
      <c r="AT16" s="245">
        <f t="shared" si="3"/>
        <v>0</v>
      </c>
      <c r="AW16" s="246">
        <f t="shared" si="4"/>
        <v>0</v>
      </c>
      <c r="AX16" s="245">
        <f t="shared" si="5"/>
        <v>-1</v>
      </c>
      <c r="AY16" s="218">
        <f t="shared" si="6"/>
        <v>0</v>
      </c>
      <c r="AZ16" s="218">
        <f t="shared" si="7"/>
        <v>0</v>
      </c>
      <c r="BA16" s="218">
        <f t="shared" si="8"/>
        <v>0</v>
      </c>
      <c r="BB16" s="218">
        <f t="shared" si="9"/>
        <v>0</v>
      </c>
      <c r="BC16" s="218">
        <f t="shared" si="10"/>
        <v>0</v>
      </c>
      <c r="BD16" s="218">
        <f t="shared" si="11"/>
        <v>0</v>
      </c>
      <c r="BE16" s="218">
        <f t="shared" si="12"/>
        <v>0</v>
      </c>
      <c r="BF16" s="218">
        <f t="shared" si="13"/>
        <v>0</v>
      </c>
      <c r="BG16" s="218">
        <f t="shared" si="14"/>
        <v>0</v>
      </c>
      <c r="BH16" s="218">
        <f t="shared" si="15"/>
        <v>0</v>
      </c>
      <c r="BI16" s="218">
        <f t="shared" si="16"/>
        <v>0</v>
      </c>
      <c r="BJ16" s="218">
        <f t="shared" si="17"/>
        <v>0</v>
      </c>
      <c r="BK16" s="218">
        <f t="shared" si="18"/>
        <v>0</v>
      </c>
      <c r="BL16" s="218">
        <f t="shared" si="19"/>
        <v>0</v>
      </c>
      <c r="BM16" s="218">
        <f t="shared" si="20"/>
        <v>0</v>
      </c>
      <c r="BN16" s="218">
        <f t="shared" si="21"/>
        <v>0</v>
      </c>
      <c r="BO16" s="218">
        <f t="shared" si="22"/>
        <v>0</v>
      </c>
      <c r="BP16" s="218">
        <f t="shared" si="23"/>
        <v>0</v>
      </c>
      <c r="BQ16" s="218">
        <f t="shared" si="24"/>
        <v>0</v>
      </c>
      <c r="BR16" s="218">
        <f t="shared" si="25"/>
        <v>0</v>
      </c>
      <c r="BS16" s="218">
        <f t="shared" si="26"/>
        <v>0</v>
      </c>
      <c r="BT16" s="218">
        <f t="shared" si="27"/>
        <v>0</v>
      </c>
      <c r="BU16" s="218">
        <f t="shared" si="28"/>
        <v>0</v>
      </c>
      <c r="BV16" s="218">
        <f t="shared" si="29"/>
        <v>0</v>
      </c>
      <c r="BW16" s="218">
        <f t="shared" si="30"/>
        <v>0</v>
      </c>
      <c r="BX16" s="218">
        <f t="shared" si="31"/>
        <v>0</v>
      </c>
      <c r="BY16" s="218">
        <f t="shared" si="32"/>
        <v>0</v>
      </c>
      <c r="BZ16" s="218">
        <f t="shared" si="33"/>
        <v>0</v>
      </c>
      <c r="CA16" s="218">
        <f t="shared" si="34"/>
        <v>0</v>
      </c>
      <c r="CB16" s="218">
        <f t="shared" si="35"/>
        <v>0</v>
      </c>
      <c r="CC16" s="218">
        <f t="shared" si="36"/>
        <v>0</v>
      </c>
      <c r="CD16" s="218">
        <f t="shared" si="37"/>
        <v>0</v>
      </c>
      <c r="CE16" s="218">
        <f t="shared" si="38"/>
        <v>0</v>
      </c>
      <c r="CF16" s="218">
        <f t="shared" si="39"/>
        <v>0</v>
      </c>
      <c r="CG16" s="218">
        <f t="shared" si="40"/>
        <v>0</v>
      </c>
      <c r="CH16" s="218">
        <f t="shared" si="41"/>
        <v>0</v>
      </c>
      <c r="CK16" s="218">
        <v>0</v>
      </c>
      <c r="CL16" s="218">
        <f t="shared" si="42"/>
        <v>0</v>
      </c>
      <c r="CM16" s="218">
        <f t="shared" si="43"/>
        <v>0</v>
      </c>
      <c r="CN16" s="218">
        <f t="shared" si="44"/>
        <v>0</v>
      </c>
      <c r="CO16" s="218">
        <f t="shared" si="45"/>
        <v>0</v>
      </c>
      <c r="CP16" s="218">
        <f t="shared" si="46"/>
        <v>0</v>
      </c>
      <c r="CQ16" s="218">
        <f t="shared" si="47"/>
        <v>0</v>
      </c>
      <c r="CR16" s="218">
        <f t="shared" si="48"/>
        <v>0</v>
      </c>
      <c r="CS16" s="218">
        <f t="shared" si="49"/>
        <v>0</v>
      </c>
      <c r="CT16" s="218">
        <f t="shared" si="50"/>
        <v>0</v>
      </c>
      <c r="CU16" s="218">
        <f t="shared" si="51"/>
        <v>0</v>
      </c>
      <c r="CV16" s="218">
        <f t="shared" si="52"/>
        <v>0</v>
      </c>
      <c r="CW16" s="218">
        <f t="shared" si="53"/>
        <v>0</v>
      </c>
      <c r="CY16" s="218">
        <f t="shared" si="54"/>
        <v>1</v>
      </c>
      <c r="CZ16" s="218">
        <f t="shared" si="0"/>
        <v>1</v>
      </c>
      <c r="DA16" s="218">
        <f t="shared" si="0"/>
        <v>1</v>
      </c>
      <c r="DB16" s="218">
        <f t="shared" si="0"/>
        <v>1</v>
      </c>
      <c r="DC16" s="218">
        <f t="shared" si="0"/>
        <v>1</v>
      </c>
      <c r="DD16" s="218">
        <f t="shared" si="0"/>
        <v>1</v>
      </c>
      <c r="DE16" s="218">
        <f t="shared" si="0"/>
        <v>1</v>
      </c>
      <c r="DF16" s="218">
        <f t="shared" si="0"/>
        <v>1</v>
      </c>
      <c r="DG16" s="218">
        <f t="shared" si="0"/>
        <v>1</v>
      </c>
      <c r="DH16" s="218">
        <f t="shared" si="0"/>
        <v>1</v>
      </c>
      <c r="DI16" s="218">
        <f t="shared" si="0"/>
        <v>1</v>
      </c>
      <c r="DJ16" s="218">
        <f t="shared" si="0"/>
        <v>1</v>
      </c>
      <c r="DK16" s="218">
        <f t="shared" si="0"/>
        <v>1</v>
      </c>
    </row>
    <row r="17" spans="1:115">
      <c r="A17" s="236"/>
      <c r="B17" s="237"/>
      <c r="C17" s="237"/>
      <c r="D17" s="238"/>
      <c r="E17" s="247"/>
      <c r="F17" s="248"/>
      <c r="G17" s="249"/>
      <c r="H17" s="248"/>
      <c r="I17" s="248"/>
      <c r="J17" s="249"/>
      <c r="K17" s="248"/>
      <c r="L17" s="248"/>
      <c r="M17" s="249"/>
      <c r="N17" s="248"/>
      <c r="O17" s="248"/>
      <c r="P17" s="249"/>
      <c r="Q17" s="248"/>
      <c r="R17" s="248"/>
      <c r="S17" s="249"/>
      <c r="T17" s="248"/>
      <c r="U17" s="248"/>
      <c r="V17" s="249"/>
      <c r="W17" s="248"/>
      <c r="X17" s="248"/>
      <c r="Y17" s="249"/>
      <c r="Z17" s="248"/>
      <c r="AA17" s="248"/>
      <c r="AB17" s="249"/>
      <c r="AC17" s="248"/>
      <c r="AD17" s="248"/>
      <c r="AE17" s="249"/>
      <c r="AF17" s="248"/>
      <c r="AG17" s="248"/>
      <c r="AH17" s="249"/>
      <c r="AI17" s="248"/>
      <c r="AJ17" s="248"/>
      <c r="AK17" s="249"/>
      <c r="AL17" s="248"/>
      <c r="AM17" s="248"/>
      <c r="AN17" s="249"/>
      <c r="AO17" s="242"/>
      <c r="AP17" s="242"/>
      <c r="AQ17" s="250">
        <f>IF(ISNA(HLOOKUP("o",$AY17:$CH$22,23-ROW(),0)),0,HLOOKUP("o",$AY17:$CH$22,23-ROW(),0))</f>
        <v>0</v>
      </c>
      <c r="AR17" s="250">
        <f t="shared" si="1"/>
        <v>0</v>
      </c>
      <c r="AS17" s="244">
        <f t="shared" si="2"/>
        <v>5</v>
      </c>
      <c r="AT17" s="245">
        <f t="shared" si="3"/>
        <v>0</v>
      </c>
      <c r="AW17" s="246">
        <f t="shared" si="4"/>
        <v>0</v>
      </c>
      <c r="AX17" s="245">
        <f t="shared" si="5"/>
        <v>-1</v>
      </c>
      <c r="AY17" s="218">
        <f t="shared" si="6"/>
        <v>0</v>
      </c>
      <c r="AZ17" s="218">
        <f t="shared" si="7"/>
        <v>0</v>
      </c>
      <c r="BA17" s="218">
        <f t="shared" si="8"/>
        <v>0</v>
      </c>
      <c r="BB17" s="218">
        <f t="shared" si="9"/>
        <v>0</v>
      </c>
      <c r="BC17" s="218">
        <f t="shared" si="10"/>
        <v>0</v>
      </c>
      <c r="BD17" s="218">
        <f t="shared" si="11"/>
        <v>0</v>
      </c>
      <c r="BE17" s="218">
        <f t="shared" si="12"/>
        <v>0</v>
      </c>
      <c r="BF17" s="218">
        <f t="shared" si="13"/>
        <v>0</v>
      </c>
      <c r="BG17" s="218">
        <f t="shared" si="14"/>
        <v>0</v>
      </c>
      <c r="BH17" s="218">
        <f t="shared" si="15"/>
        <v>0</v>
      </c>
      <c r="BI17" s="218">
        <f t="shared" si="16"/>
        <v>0</v>
      </c>
      <c r="BJ17" s="218">
        <f t="shared" si="17"/>
        <v>0</v>
      </c>
      <c r="BK17" s="218">
        <f t="shared" si="18"/>
        <v>0</v>
      </c>
      <c r="BL17" s="218">
        <f t="shared" si="19"/>
        <v>0</v>
      </c>
      <c r="BM17" s="218">
        <f t="shared" si="20"/>
        <v>0</v>
      </c>
      <c r="BN17" s="218">
        <f t="shared" si="21"/>
        <v>0</v>
      </c>
      <c r="BO17" s="218">
        <f t="shared" si="22"/>
        <v>0</v>
      </c>
      <c r="BP17" s="218">
        <f t="shared" si="23"/>
        <v>0</v>
      </c>
      <c r="BQ17" s="218">
        <f t="shared" si="24"/>
        <v>0</v>
      </c>
      <c r="BR17" s="218">
        <f t="shared" si="25"/>
        <v>0</v>
      </c>
      <c r="BS17" s="218">
        <f t="shared" si="26"/>
        <v>0</v>
      </c>
      <c r="BT17" s="218">
        <f t="shared" si="27"/>
        <v>0</v>
      </c>
      <c r="BU17" s="218">
        <f t="shared" si="28"/>
        <v>0</v>
      </c>
      <c r="BV17" s="218">
        <f t="shared" si="29"/>
        <v>0</v>
      </c>
      <c r="BW17" s="218">
        <f t="shared" si="30"/>
        <v>0</v>
      </c>
      <c r="BX17" s="218">
        <f t="shared" si="31"/>
        <v>0</v>
      </c>
      <c r="BY17" s="218">
        <f t="shared" si="32"/>
        <v>0</v>
      </c>
      <c r="BZ17" s="218">
        <f t="shared" si="33"/>
        <v>0</v>
      </c>
      <c r="CA17" s="218">
        <f t="shared" si="34"/>
        <v>0</v>
      </c>
      <c r="CB17" s="218">
        <f t="shared" si="35"/>
        <v>0</v>
      </c>
      <c r="CC17" s="218">
        <f t="shared" si="36"/>
        <v>0</v>
      </c>
      <c r="CD17" s="218">
        <f t="shared" si="37"/>
        <v>0</v>
      </c>
      <c r="CE17" s="218">
        <f t="shared" si="38"/>
        <v>0</v>
      </c>
      <c r="CF17" s="218">
        <f t="shared" si="39"/>
        <v>0</v>
      </c>
      <c r="CG17" s="218">
        <f t="shared" si="40"/>
        <v>0</v>
      </c>
      <c r="CH17" s="218">
        <f t="shared" si="41"/>
        <v>0</v>
      </c>
      <c r="CK17" s="218">
        <v>0</v>
      </c>
      <c r="CL17" s="218">
        <f t="shared" si="42"/>
        <v>0</v>
      </c>
      <c r="CM17" s="218">
        <f t="shared" si="43"/>
        <v>0</v>
      </c>
      <c r="CN17" s="218">
        <f t="shared" si="44"/>
        <v>0</v>
      </c>
      <c r="CO17" s="218">
        <f t="shared" si="45"/>
        <v>0</v>
      </c>
      <c r="CP17" s="218">
        <f t="shared" si="46"/>
        <v>0</v>
      </c>
      <c r="CQ17" s="218">
        <f t="shared" si="47"/>
        <v>0</v>
      </c>
      <c r="CR17" s="218">
        <f t="shared" si="48"/>
        <v>0</v>
      </c>
      <c r="CS17" s="218">
        <f t="shared" si="49"/>
        <v>0</v>
      </c>
      <c r="CT17" s="218">
        <f t="shared" si="50"/>
        <v>0</v>
      </c>
      <c r="CU17" s="218">
        <f t="shared" si="51"/>
        <v>0</v>
      </c>
      <c r="CV17" s="218">
        <f t="shared" si="52"/>
        <v>0</v>
      </c>
      <c r="CW17" s="218">
        <f t="shared" si="53"/>
        <v>0</v>
      </c>
      <c r="CY17" s="218">
        <f t="shared" si="54"/>
        <v>1</v>
      </c>
      <c r="CZ17" s="218">
        <f t="shared" si="0"/>
        <v>1</v>
      </c>
      <c r="DA17" s="218">
        <f t="shared" si="0"/>
        <v>1</v>
      </c>
      <c r="DB17" s="218">
        <f t="shared" si="0"/>
        <v>1</v>
      </c>
      <c r="DC17" s="218">
        <f t="shared" si="0"/>
        <v>1</v>
      </c>
      <c r="DD17" s="218">
        <f t="shared" si="0"/>
        <v>1</v>
      </c>
      <c r="DE17" s="218">
        <f t="shared" si="0"/>
        <v>1</v>
      </c>
      <c r="DF17" s="218">
        <f t="shared" si="0"/>
        <v>1</v>
      </c>
      <c r="DG17" s="218">
        <f t="shared" si="0"/>
        <v>1</v>
      </c>
      <c r="DH17" s="218">
        <f t="shared" si="0"/>
        <v>1</v>
      </c>
      <c r="DI17" s="218">
        <f t="shared" si="0"/>
        <v>1</v>
      </c>
      <c r="DJ17" s="218">
        <f t="shared" si="0"/>
        <v>1</v>
      </c>
      <c r="DK17" s="218">
        <f t="shared" si="0"/>
        <v>1</v>
      </c>
    </row>
    <row r="18" spans="1:115">
      <c r="A18" s="236"/>
      <c r="B18" s="237"/>
      <c r="C18" s="237"/>
      <c r="D18" s="238"/>
      <c r="E18" s="247"/>
      <c r="F18" s="248"/>
      <c r="G18" s="249"/>
      <c r="H18" s="248"/>
      <c r="I18" s="248"/>
      <c r="J18" s="249"/>
      <c r="K18" s="248"/>
      <c r="L18" s="248"/>
      <c r="M18" s="249"/>
      <c r="N18" s="248"/>
      <c r="O18" s="248"/>
      <c r="P18" s="249"/>
      <c r="Q18" s="248"/>
      <c r="R18" s="248"/>
      <c r="S18" s="249"/>
      <c r="T18" s="248"/>
      <c r="U18" s="248"/>
      <c r="V18" s="249"/>
      <c r="W18" s="248"/>
      <c r="X18" s="248"/>
      <c r="Y18" s="249"/>
      <c r="Z18" s="248"/>
      <c r="AA18" s="248"/>
      <c r="AB18" s="249"/>
      <c r="AC18" s="248"/>
      <c r="AD18" s="248"/>
      <c r="AE18" s="249"/>
      <c r="AF18" s="248"/>
      <c r="AG18" s="248"/>
      <c r="AH18" s="249"/>
      <c r="AI18" s="248"/>
      <c r="AJ18" s="248"/>
      <c r="AK18" s="249"/>
      <c r="AL18" s="248"/>
      <c r="AM18" s="248"/>
      <c r="AN18" s="249"/>
      <c r="AO18" s="242"/>
      <c r="AP18" s="242"/>
      <c r="AQ18" s="250">
        <f>IF(ISNA(HLOOKUP("o",$AY18:$CH$22,23-ROW(),0)),0,HLOOKUP("o",$AY18:$CH$22,23-ROW(),0))</f>
        <v>0</v>
      </c>
      <c r="AR18" s="250">
        <f t="shared" si="1"/>
        <v>0</v>
      </c>
      <c r="AS18" s="244">
        <f t="shared" si="2"/>
        <v>5</v>
      </c>
      <c r="AT18" s="245">
        <f t="shared" si="3"/>
        <v>0</v>
      </c>
      <c r="AW18" s="246">
        <f t="shared" si="4"/>
        <v>0</v>
      </c>
      <c r="AX18" s="245">
        <f t="shared" si="5"/>
        <v>-1</v>
      </c>
      <c r="AY18" s="218">
        <f t="shared" si="6"/>
        <v>0</v>
      </c>
      <c r="AZ18" s="218">
        <f t="shared" si="7"/>
        <v>0</v>
      </c>
      <c r="BA18" s="218">
        <f t="shared" si="8"/>
        <v>0</v>
      </c>
      <c r="BB18" s="218">
        <f t="shared" si="9"/>
        <v>0</v>
      </c>
      <c r="BC18" s="218">
        <f t="shared" si="10"/>
        <v>0</v>
      </c>
      <c r="BD18" s="218">
        <f t="shared" si="11"/>
        <v>0</v>
      </c>
      <c r="BE18" s="218">
        <f t="shared" si="12"/>
        <v>0</v>
      </c>
      <c r="BF18" s="218">
        <f t="shared" si="13"/>
        <v>0</v>
      </c>
      <c r="BG18" s="218">
        <f t="shared" si="14"/>
        <v>0</v>
      </c>
      <c r="BH18" s="218">
        <f t="shared" si="15"/>
        <v>0</v>
      </c>
      <c r="BI18" s="218">
        <f t="shared" si="16"/>
        <v>0</v>
      </c>
      <c r="BJ18" s="218">
        <f t="shared" si="17"/>
        <v>0</v>
      </c>
      <c r="BK18" s="218">
        <f t="shared" si="18"/>
        <v>0</v>
      </c>
      <c r="BL18" s="218">
        <f t="shared" si="19"/>
        <v>0</v>
      </c>
      <c r="BM18" s="218">
        <f t="shared" si="20"/>
        <v>0</v>
      </c>
      <c r="BN18" s="218">
        <f t="shared" si="21"/>
        <v>0</v>
      </c>
      <c r="BO18" s="218">
        <f t="shared" si="22"/>
        <v>0</v>
      </c>
      <c r="BP18" s="218">
        <f t="shared" si="23"/>
        <v>0</v>
      </c>
      <c r="BQ18" s="218">
        <f t="shared" si="24"/>
        <v>0</v>
      </c>
      <c r="BR18" s="218">
        <f t="shared" si="25"/>
        <v>0</v>
      </c>
      <c r="BS18" s="218">
        <f t="shared" si="26"/>
        <v>0</v>
      </c>
      <c r="BT18" s="218">
        <f t="shared" si="27"/>
        <v>0</v>
      </c>
      <c r="BU18" s="218">
        <f t="shared" si="28"/>
        <v>0</v>
      </c>
      <c r="BV18" s="218">
        <f t="shared" si="29"/>
        <v>0</v>
      </c>
      <c r="BW18" s="218">
        <f t="shared" si="30"/>
        <v>0</v>
      </c>
      <c r="BX18" s="218">
        <f t="shared" si="31"/>
        <v>0</v>
      </c>
      <c r="BY18" s="218">
        <f t="shared" si="32"/>
        <v>0</v>
      </c>
      <c r="BZ18" s="218">
        <f t="shared" si="33"/>
        <v>0</v>
      </c>
      <c r="CA18" s="218">
        <f t="shared" si="34"/>
        <v>0</v>
      </c>
      <c r="CB18" s="218">
        <f t="shared" si="35"/>
        <v>0</v>
      </c>
      <c r="CC18" s="218">
        <f t="shared" si="36"/>
        <v>0</v>
      </c>
      <c r="CD18" s="218">
        <f t="shared" si="37"/>
        <v>0</v>
      </c>
      <c r="CE18" s="218">
        <f t="shared" si="38"/>
        <v>0</v>
      </c>
      <c r="CF18" s="218">
        <f t="shared" si="39"/>
        <v>0</v>
      </c>
      <c r="CG18" s="218">
        <f t="shared" si="40"/>
        <v>0</v>
      </c>
      <c r="CH18" s="218">
        <f t="shared" si="41"/>
        <v>0</v>
      </c>
      <c r="CK18" s="218">
        <v>0</v>
      </c>
      <c r="CL18" s="218">
        <f t="shared" si="42"/>
        <v>0</v>
      </c>
      <c r="CM18" s="218">
        <f t="shared" si="43"/>
        <v>0</v>
      </c>
      <c r="CN18" s="218">
        <f t="shared" si="44"/>
        <v>0</v>
      </c>
      <c r="CO18" s="218">
        <f t="shared" si="45"/>
        <v>0</v>
      </c>
      <c r="CP18" s="218">
        <f t="shared" si="46"/>
        <v>0</v>
      </c>
      <c r="CQ18" s="218">
        <f t="shared" si="47"/>
        <v>0</v>
      </c>
      <c r="CR18" s="218">
        <f t="shared" si="48"/>
        <v>0</v>
      </c>
      <c r="CS18" s="218">
        <f t="shared" si="49"/>
        <v>0</v>
      </c>
      <c r="CT18" s="218">
        <f t="shared" si="50"/>
        <v>0</v>
      </c>
      <c r="CU18" s="218">
        <f t="shared" si="51"/>
        <v>0</v>
      </c>
      <c r="CV18" s="218">
        <f t="shared" si="52"/>
        <v>0</v>
      </c>
      <c r="CW18" s="218">
        <f t="shared" si="53"/>
        <v>0</v>
      </c>
      <c r="CY18" s="218">
        <f t="shared" si="54"/>
        <v>1</v>
      </c>
      <c r="CZ18" s="218">
        <f t="shared" si="0"/>
        <v>1</v>
      </c>
      <c r="DA18" s="218">
        <f t="shared" si="0"/>
        <v>1</v>
      </c>
      <c r="DB18" s="218">
        <f t="shared" si="0"/>
        <v>1</v>
      </c>
      <c r="DC18" s="218">
        <f t="shared" si="0"/>
        <v>1</v>
      </c>
      <c r="DD18" s="218">
        <f t="shared" si="0"/>
        <v>1</v>
      </c>
      <c r="DE18" s="218">
        <f t="shared" si="0"/>
        <v>1</v>
      </c>
      <c r="DF18" s="218">
        <f t="shared" si="0"/>
        <v>1</v>
      </c>
      <c r="DG18" s="218">
        <f t="shared" si="0"/>
        <v>1</v>
      </c>
      <c r="DH18" s="218">
        <f t="shared" si="0"/>
        <v>1</v>
      </c>
      <c r="DI18" s="218">
        <f t="shared" si="0"/>
        <v>1</v>
      </c>
      <c r="DJ18" s="218">
        <f t="shared" si="0"/>
        <v>1</v>
      </c>
      <c r="DK18" s="218">
        <f t="shared" si="0"/>
        <v>1</v>
      </c>
    </row>
    <row r="19" spans="1:115">
      <c r="A19" s="236"/>
      <c r="B19" s="237"/>
      <c r="C19" s="237"/>
      <c r="D19" s="238"/>
      <c r="E19" s="247"/>
      <c r="F19" s="248"/>
      <c r="G19" s="249"/>
      <c r="H19" s="248"/>
      <c r="I19" s="248"/>
      <c r="J19" s="249"/>
      <c r="K19" s="248"/>
      <c r="L19" s="248"/>
      <c r="M19" s="249"/>
      <c r="N19" s="248"/>
      <c r="O19" s="248"/>
      <c r="P19" s="249"/>
      <c r="Q19" s="248"/>
      <c r="R19" s="248"/>
      <c r="S19" s="249"/>
      <c r="T19" s="248"/>
      <c r="U19" s="248"/>
      <c r="V19" s="249"/>
      <c r="W19" s="248"/>
      <c r="X19" s="248"/>
      <c r="Y19" s="249"/>
      <c r="Z19" s="248"/>
      <c r="AA19" s="248"/>
      <c r="AB19" s="249"/>
      <c r="AC19" s="248"/>
      <c r="AD19" s="248"/>
      <c r="AE19" s="249"/>
      <c r="AF19" s="248"/>
      <c r="AG19" s="248"/>
      <c r="AH19" s="249"/>
      <c r="AI19" s="248"/>
      <c r="AJ19" s="248"/>
      <c r="AK19" s="249"/>
      <c r="AL19" s="248"/>
      <c r="AM19" s="248"/>
      <c r="AN19" s="249"/>
      <c r="AO19" s="242"/>
      <c r="AP19" s="242"/>
      <c r="AQ19" s="250">
        <f>IF(ISNA(HLOOKUP("o",$AY19:$CH$22,23-ROW(),0)),0,HLOOKUP("o",$AY19:$CH$22,23-ROW(),0))</f>
        <v>0</v>
      </c>
      <c r="AR19" s="250">
        <f t="shared" si="1"/>
        <v>0</v>
      </c>
      <c r="AS19" s="244">
        <f t="shared" si="2"/>
        <v>5</v>
      </c>
      <c r="AT19" s="245">
        <f t="shared" si="3"/>
        <v>0</v>
      </c>
      <c r="AW19" s="246">
        <f t="shared" si="4"/>
        <v>0</v>
      </c>
      <c r="AX19" s="245">
        <f t="shared" si="5"/>
        <v>-1</v>
      </c>
      <c r="AY19" s="218">
        <f t="shared" si="6"/>
        <v>0</v>
      </c>
      <c r="AZ19" s="218">
        <f t="shared" si="7"/>
        <v>0</v>
      </c>
      <c r="BA19" s="218">
        <f t="shared" si="8"/>
        <v>0</v>
      </c>
      <c r="BB19" s="218">
        <f t="shared" si="9"/>
        <v>0</v>
      </c>
      <c r="BC19" s="218">
        <f t="shared" si="10"/>
        <v>0</v>
      </c>
      <c r="BD19" s="218">
        <f t="shared" si="11"/>
        <v>0</v>
      </c>
      <c r="BE19" s="218">
        <f t="shared" si="12"/>
        <v>0</v>
      </c>
      <c r="BF19" s="218">
        <f t="shared" si="13"/>
        <v>0</v>
      </c>
      <c r="BG19" s="218">
        <f t="shared" si="14"/>
        <v>0</v>
      </c>
      <c r="BH19" s="218">
        <f t="shared" si="15"/>
        <v>0</v>
      </c>
      <c r="BI19" s="218">
        <f t="shared" si="16"/>
        <v>0</v>
      </c>
      <c r="BJ19" s="218">
        <f t="shared" si="17"/>
        <v>0</v>
      </c>
      <c r="BK19" s="218">
        <f t="shared" si="18"/>
        <v>0</v>
      </c>
      <c r="BL19" s="218">
        <f t="shared" si="19"/>
        <v>0</v>
      </c>
      <c r="BM19" s="218">
        <f t="shared" si="20"/>
        <v>0</v>
      </c>
      <c r="BN19" s="218">
        <f t="shared" si="21"/>
        <v>0</v>
      </c>
      <c r="BO19" s="218">
        <f t="shared" si="22"/>
        <v>0</v>
      </c>
      <c r="BP19" s="218">
        <f t="shared" si="23"/>
        <v>0</v>
      </c>
      <c r="BQ19" s="218">
        <f t="shared" si="24"/>
        <v>0</v>
      </c>
      <c r="BR19" s="218">
        <f t="shared" si="25"/>
        <v>0</v>
      </c>
      <c r="BS19" s="218">
        <f t="shared" si="26"/>
        <v>0</v>
      </c>
      <c r="BT19" s="218">
        <f t="shared" si="27"/>
        <v>0</v>
      </c>
      <c r="BU19" s="218">
        <f t="shared" si="28"/>
        <v>0</v>
      </c>
      <c r="BV19" s="218">
        <f t="shared" si="29"/>
        <v>0</v>
      </c>
      <c r="BW19" s="218">
        <f t="shared" si="30"/>
        <v>0</v>
      </c>
      <c r="BX19" s="218">
        <f t="shared" si="31"/>
        <v>0</v>
      </c>
      <c r="BY19" s="218">
        <f t="shared" si="32"/>
        <v>0</v>
      </c>
      <c r="BZ19" s="218">
        <f t="shared" si="33"/>
        <v>0</v>
      </c>
      <c r="CA19" s="218">
        <f t="shared" si="34"/>
        <v>0</v>
      </c>
      <c r="CB19" s="218">
        <f t="shared" si="35"/>
        <v>0</v>
      </c>
      <c r="CC19" s="218">
        <f t="shared" si="36"/>
        <v>0</v>
      </c>
      <c r="CD19" s="218">
        <f t="shared" si="37"/>
        <v>0</v>
      </c>
      <c r="CE19" s="218">
        <f t="shared" si="38"/>
        <v>0</v>
      </c>
      <c r="CF19" s="218">
        <f t="shared" si="39"/>
        <v>0</v>
      </c>
      <c r="CG19" s="218">
        <f t="shared" si="40"/>
        <v>0</v>
      </c>
      <c r="CH19" s="218">
        <f t="shared" si="41"/>
        <v>0</v>
      </c>
      <c r="CK19" s="218">
        <v>0</v>
      </c>
      <c r="CL19" s="218">
        <f t="shared" si="42"/>
        <v>0</v>
      </c>
      <c r="CM19" s="218">
        <f t="shared" si="43"/>
        <v>0</v>
      </c>
      <c r="CN19" s="218">
        <f t="shared" si="44"/>
        <v>0</v>
      </c>
      <c r="CO19" s="218">
        <f t="shared" si="45"/>
        <v>0</v>
      </c>
      <c r="CP19" s="218">
        <f t="shared" si="46"/>
        <v>0</v>
      </c>
      <c r="CQ19" s="218">
        <f t="shared" si="47"/>
        <v>0</v>
      </c>
      <c r="CR19" s="218">
        <f t="shared" si="48"/>
        <v>0</v>
      </c>
      <c r="CS19" s="218">
        <f t="shared" si="49"/>
        <v>0</v>
      </c>
      <c r="CT19" s="218">
        <f t="shared" si="50"/>
        <v>0</v>
      </c>
      <c r="CU19" s="218">
        <f t="shared" si="51"/>
        <v>0</v>
      </c>
      <c r="CV19" s="218">
        <f t="shared" si="52"/>
        <v>0</v>
      </c>
      <c r="CW19" s="218">
        <f t="shared" si="53"/>
        <v>0</v>
      </c>
      <c r="CY19" s="218">
        <f t="shared" si="54"/>
        <v>1</v>
      </c>
      <c r="CZ19" s="218">
        <f t="shared" si="0"/>
        <v>1</v>
      </c>
      <c r="DA19" s="218">
        <f t="shared" si="0"/>
        <v>1</v>
      </c>
      <c r="DB19" s="218">
        <f t="shared" si="0"/>
        <v>1</v>
      </c>
      <c r="DC19" s="218">
        <f t="shared" si="0"/>
        <v>1</v>
      </c>
      <c r="DD19" s="218">
        <f t="shared" si="0"/>
        <v>1</v>
      </c>
      <c r="DE19" s="218">
        <f t="shared" si="0"/>
        <v>1</v>
      </c>
      <c r="DF19" s="218">
        <f t="shared" si="0"/>
        <v>1</v>
      </c>
      <c r="DG19" s="218">
        <f t="shared" si="0"/>
        <v>1</v>
      </c>
      <c r="DH19" s="218">
        <f t="shared" si="0"/>
        <v>1</v>
      </c>
      <c r="DI19" s="218">
        <f t="shared" si="0"/>
        <v>1</v>
      </c>
      <c r="DJ19" s="218">
        <f t="shared" si="0"/>
        <v>1</v>
      </c>
      <c r="DK19" s="218">
        <f t="shared" si="0"/>
        <v>1</v>
      </c>
    </row>
    <row r="20" spans="1:115">
      <c r="A20" s="236"/>
      <c r="B20" s="237"/>
      <c r="C20" s="237"/>
      <c r="D20" s="238"/>
      <c r="E20" s="247"/>
      <c r="F20" s="248"/>
      <c r="G20" s="249"/>
      <c r="H20" s="248"/>
      <c r="I20" s="248"/>
      <c r="J20" s="249"/>
      <c r="K20" s="248"/>
      <c r="L20" s="248"/>
      <c r="M20" s="249"/>
      <c r="N20" s="248"/>
      <c r="O20" s="248"/>
      <c r="P20" s="249"/>
      <c r="Q20" s="248"/>
      <c r="R20" s="248"/>
      <c r="S20" s="249"/>
      <c r="T20" s="248"/>
      <c r="U20" s="248"/>
      <c r="V20" s="249"/>
      <c r="W20" s="248"/>
      <c r="X20" s="248"/>
      <c r="Y20" s="249"/>
      <c r="Z20" s="248"/>
      <c r="AA20" s="248"/>
      <c r="AB20" s="249"/>
      <c r="AC20" s="248"/>
      <c r="AD20" s="248"/>
      <c r="AE20" s="249"/>
      <c r="AF20" s="248"/>
      <c r="AG20" s="248"/>
      <c r="AH20" s="249"/>
      <c r="AI20" s="248"/>
      <c r="AJ20" s="248"/>
      <c r="AK20" s="249"/>
      <c r="AL20" s="248"/>
      <c r="AM20" s="248"/>
      <c r="AN20" s="249"/>
      <c r="AO20" s="242"/>
      <c r="AP20" s="242"/>
      <c r="AQ20" s="250">
        <f>IF(ISNA(HLOOKUP("o",$AY20:$CH$22,23-ROW(),0)),0,HLOOKUP("o",$AY20:$CH$22,23-ROW(),0))</f>
        <v>0</v>
      </c>
      <c r="AR20" s="250">
        <f t="shared" si="1"/>
        <v>0</v>
      </c>
      <c r="AS20" s="244">
        <f t="shared" si="2"/>
        <v>5</v>
      </c>
      <c r="AT20" s="245">
        <f t="shared" si="3"/>
        <v>0</v>
      </c>
      <c r="AW20" s="246">
        <f t="shared" si="4"/>
        <v>0</v>
      </c>
      <c r="AX20" s="245">
        <f t="shared" si="5"/>
        <v>-1</v>
      </c>
      <c r="AY20" s="218">
        <f t="shared" si="6"/>
        <v>0</v>
      </c>
      <c r="AZ20" s="218">
        <f t="shared" si="7"/>
        <v>0</v>
      </c>
      <c r="BA20" s="218">
        <f t="shared" si="8"/>
        <v>0</v>
      </c>
      <c r="BB20" s="218">
        <f t="shared" si="9"/>
        <v>0</v>
      </c>
      <c r="BC20" s="218">
        <f t="shared" si="10"/>
        <v>0</v>
      </c>
      <c r="BD20" s="218">
        <f t="shared" si="11"/>
        <v>0</v>
      </c>
      <c r="BE20" s="218">
        <f t="shared" si="12"/>
        <v>0</v>
      </c>
      <c r="BF20" s="218">
        <f t="shared" si="13"/>
        <v>0</v>
      </c>
      <c r="BG20" s="218">
        <f t="shared" si="14"/>
        <v>0</v>
      </c>
      <c r="BH20" s="218">
        <f t="shared" si="15"/>
        <v>0</v>
      </c>
      <c r="BI20" s="218">
        <f t="shared" si="16"/>
        <v>0</v>
      </c>
      <c r="BJ20" s="218">
        <f t="shared" si="17"/>
        <v>0</v>
      </c>
      <c r="BK20" s="218">
        <f t="shared" si="18"/>
        <v>0</v>
      </c>
      <c r="BL20" s="218">
        <f t="shared" si="19"/>
        <v>0</v>
      </c>
      <c r="BM20" s="218">
        <f t="shared" si="20"/>
        <v>0</v>
      </c>
      <c r="BN20" s="218">
        <f t="shared" si="21"/>
        <v>0</v>
      </c>
      <c r="BO20" s="218">
        <f t="shared" si="22"/>
        <v>0</v>
      </c>
      <c r="BP20" s="218">
        <f t="shared" si="23"/>
        <v>0</v>
      </c>
      <c r="BQ20" s="218">
        <f t="shared" si="24"/>
        <v>0</v>
      </c>
      <c r="BR20" s="218">
        <f t="shared" si="25"/>
        <v>0</v>
      </c>
      <c r="BS20" s="218">
        <f t="shared" si="26"/>
        <v>0</v>
      </c>
      <c r="BT20" s="218">
        <f t="shared" si="27"/>
        <v>0</v>
      </c>
      <c r="BU20" s="218">
        <f t="shared" si="28"/>
        <v>0</v>
      </c>
      <c r="BV20" s="218">
        <f t="shared" si="29"/>
        <v>0</v>
      </c>
      <c r="BW20" s="218">
        <f t="shared" si="30"/>
        <v>0</v>
      </c>
      <c r="BX20" s="218">
        <f t="shared" si="31"/>
        <v>0</v>
      </c>
      <c r="BY20" s="218">
        <f t="shared" si="32"/>
        <v>0</v>
      </c>
      <c r="BZ20" s="218">
        <f t="shared" si="33"/>
        <v>0</v>
      </c>
      <c r="CA20" s="218">
        <f t="shared" si="34"/>
        <v>0</v>
      </c>
      <c r="CB20" s="218">
        <f t="shared" si="35"/>
        <v>0</v>
      </c>
      <c r="CC20" s="218">
        <f t="shared" si="36"/>
        <v>0</v>
      </c>
      <c r="CD20" s="218">
        <f t="shared" si="37"/>
        <v>0</v>
      </c>
      <c r="CE20" s="218">
        <f t="shared" si="38"/>
        <v>0</v>
      </c>
      <c r="CF20" s="218">
        <f t="shared" si="39"/>
        <v>0</v>
      </c>
      <c r="CG20" s="218">
        <f t="shared" si="40"/>
        <v>0</v>
      </c>
      <c r="CH20" s="218">
        <f t="shared" si="41"/>
        <v>0</v>
      </c>
      <c r="CK20" s="218">
        <v>0</v>
      </c>
      <c r="CL20" s="218">
        <f t="shared" si="42"/>
        <v>0</v>
      </c>
      <c r="CM20" s="218">
        <f t="shared" si="43"/>
        <v>0</v>
      </c>
      <c r="CN20" s="218">
        <f t="shared" si="44"/>
        <v>0</v>
      </c>
      <c r="CO20" s="218">
        <f t="shared" si="45"/>
        <v>0</v>
      </c>
      <c r="CP20" s="218">
        <f t="shared" si="46"/>
        <v>0</v>
      </c>
      <c r="CQ20" s="218">
        <f t="shared" si="47"/>
        <v>0</v>
      </c>
      <c r="CR20" s="218">
        <f t="shared" si="48"/>
        <v>0</v>
      </c>
      <c r="CS20" s="218">
        <f t="shared" si="49"/>
        <v>0</v>
      </c>
      <c r="CT20" s="218">
        <f t="shared" si="50"/>
        <v>0</v>
      </c>
      <c r="CU20" s="218">
        <f t="shared" si="51"/>
        <v>0</v>
      </c>
      <c r="CV20" s="218">
        <f t="shared" si="52"/>
        <v>0</v>
      </c>
      <c r="CW20" s="218">
        <f t="shared" si="53"/>
        <v>0</v>
      </c>
      <c r="CY20" s="218">
        <f t="shared" si="54"/>
        <v>1</v>
      </c>
      <c r="CZ20" s="218">
        <f t="shared" si="0"/>
        <v>1</v>
      </c>
      <c r="DA20" s="218">
        <f t="shared" si="0"/>
        <v>1</v>
      </c>
      <c r="DB20" s="218">
        <f t="shared" si="0"/>
        <v>1</v>
      </c>
      <c r="DC20" s="218">
        <f t="shared" si="0"/>
        <v>1</v>
      </c>
      <c r="DD20" s="218">
        <f t="shared" si="0"/>
        <v>1</v>
      </c>
      <c r="DE20" s="218">
        <f t="shared" si="0"/>
        <v>1</v>
      </c>
      <c r="DF20" s="218">
        <f t="shared" si="0"/>
        <v>1</v>
      </c>
      <c r="DG20" s="218">
        <f t="shared" si="0"/>
        <v>1</v>
      </c>
      <c r="DH20" s="218">
        <f t="shared" si="0"/>
        <v>1</v>
      </c>
      <c r="DI20" s="218">
        <f t="shared" si="0"/>
        <v>1</v>
      </c>
      <c r="DJ20" s="218">
        <f t="shared" si="0"/>
        <v>1</v>
      </c>
      <c r="DK20" s="218">
        <f t="shared" si="0"/>
        <v>1</v>
      </c>
    </row>
    <row r="21" spans="1:115" ht="15.75">
      <c r="A21" s="224"/>
      <c r="B21" s="220"/>
      <c r="C21" s="220"/>
      <c r="D21" s="234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4"/>
      <c r="AG21" s="253"/>
      <c r="AH21" s="253"/>
      <c r="AI21" s="253"/>
      <c r="AJ21" s="253"/>
      <c r="AK21" s="253"/>
      <c r="AL21" s="253"/>
      <c r="AM21" s="253"/>
      <c r="AN21" s="253"/>
      <c r="AO21" s="220"/>
      <c r="AP21" s="220"/>
      <c r="AQ21" s="221"/>
      <c r="AR21" s="222"/>
      <c r="AS21" s="223"/>
    </row>
    <row r="22" spans="1:115" ht="16.5" thickBot="1">
      <c r="A22" s="224" t="s">
        <v>218</v>
      </c>
      <c r="B22" s="220"/>
      <c r="C22" s="220"/>
      <c r="D22" s="234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4"/>
      <c r="AG22" s="253"/>
      <c r="AH22" s="253"/>
      <c r="AI22" s="253"/>
      <c r="AJ22" s="253"/>
      <c r="AK22" s="253"/>
      <c r="AL22" s="253"/>
      <c r="AM22" s="253"/>
      <c r="AN22" s="253"/>
      <c r="AO22" s="220"/>
      <c r="AP22" s="220"/>
      <c r="AQ22" s="221"/>
      <c r="AR22" s="222"/>
      <c r="AS22" s="223"/>
      <c r="AY22" s="218">
        <f>AN$8</f>
        <v>0</v>
      </c>
      <c r="AZ22" s="218">
        <f>AM$8</f>
        <v>0</v>
      </c>
      <c r="BA22" s="218">
        <f>AL$8</f>
        <v>0</v>
      </c>
      <c r="BB22" s="218">
        <f>AK$8</f>
        <v>0</v>
      </c>
      <c r="BC22" s="218">
        <f>AJ$8</f>
        <v>0</v>
      </c>
      <c r="BD22" s="218">
        <f>AI$8</f>
        <v>0</v>
      </c>
      <c r="BE22" s="218">
        <f>AH$8</f>
        <v>110</v>
      </c>
      <c r="BF22" s="218">
        <f>AG$8</f>
        <v>110</v>
      </c>
      <c r="BG22" s="218">
        <f>AF$8</f>
        <v>110</v>
      </c>
      <c r="BH22" s="218">
        <f>AE$8</f>
        <v>105</v>
      </c>
      <c r="BI22" s="218">
        <f>AD$8</f>
        <v>105</v>
      </c>
      <c r="BJ22" s="218">
        <f>AC$8</f>
        <v>105</v>
      </c>
      <c r="BK22" s="218">
        <f>AB$8</f>
        <v>100</v>
      </c>
      <c r="BL22" s="218">
        <f>AA$8</f>
        <v>100</v>
      </c>
      <c r="BM22" s="218">
        <f>Z$8</f>
        <v>100</v>
      </c>
      <c r="BN22" s="218">
        <f>Y$8</f>
        <v>95</v>
      </c>
      <c r="BO22" s="218">
        <f>X$8</f>
        <v>95</v>
      </c>
      <c r="BP22" s="218">
        <f>W$8</f>
        <v>95</v>
      </c>
      <c r="BQ22" s="218">
        <f>V$8</f>
        <v>100</v>
      </c>
      <c r="BR22" s="218">
        <f>U$8</f>
        <v>100</v>
      </c>
      <c r="BS22" s="218">
        <f>T$8</f>
        <v>100</v>
      </c>
      <c r="BT22" s="218">
        <f>S$8</f>
        <v>95</v>
      </c>
      <c r="BU22" s="218">
        <f>R$8</f>
        <v>95</v>
      </c>
      <c r="BV22" s="218">
        <f>Q$8</f>
        <v>95</v>
      </c>
      <c r="BW22" s="218">
        <f>P$8</f>
        <v>90</v>
      </c>
      <c r="BX22" s="218">
        <f>O$8</f>
        <v>90</v>
      </c>
      <c r="BY22" s="218">
        <f>N$8</f>
        <v>90</v>
      </c>
      <c r="BZ22" s="218">
        <f>M$8</f>
        <v>59</v>
      </c>
      <c r="CA22" s="218">
        <f>L$8</f>
        <v>59</v>
      </c>
      <c r="CB22" s="218">
        <f>K$8</f>
        <v>59</v>
      </c>
      <c r="CC22" s="218">
        <f>J$8</f>
        <v>90</v>
      </c>
      <c r="CD22" s="218">
        <f>I$8</f>
        <v>90</v>
      </c>
      <c r="CE22" s="218">
        <f>H$8</f>
        <v>90</v>
      </c>
      <c r="CF22" s="218">
        <f>G$8</f>
        <v>80</v>
      </c>
      <c r="CG22" s="218">
        <f>F$8</f>
        <v>80</v>
      </c>
      <c r="CH22" s="218">
        <f>E$8</f>
        <v>80</v>
      </c>
    </row>
    <row r="23" spans="1:115" ht="14.25" customHeight="1" thickBot="1">
      <c r="A23" s="295" t="s">
        <v>7</v>
      </c>
      <c r="B23" s="295" t="s">
        <v>208</v>
      </c>
      <c r="C23" s="295" t="s">
        <v>209</v>
      </c>
      <c r="D23" s="225"/>
      <c r="E23" s="257">
        <v>100</v>
      </c>
      <c r="F23" s="258">
        <f>E23</f>
        <v>100</v>
      </c>
      <c r="G23" s="259">
        <f>F23</f>
        <v>100</v>
      </c>
      <c r="H23" s="260">
        <v>110</v>
      </c>
      <c r="I23" s="258">
        <f>H23</f>
        <v>110</v>
      </c>
      <c r="J23" s="259">
        <f>I23</f>
        <v>110</v>
      </c>
      <c r="K23" s="257">
        <v>120</v>
      </c>
      <c r="L23" s="258">
        <f>K23</f>
        <v>120</v>
      </c>
      <c r="M23" s="259">
        <f>L23</f>
        <v>120</v>
      </c>
      <c r="N23" s="260">
        <v>125</v>
      </c>
      <c r="O23" s="258">
        <f>N23</f>
        <v>125</v>
      </c>
      <c r="P23" s="259">
        <f>O23</f>
        <v>125</v>
      </c>
      <c r="Q23" s="257">
        <v>128</v>
      </c>
      <c r="R23" s="258">
        <f>Q23</f>
        <v>128</v>
      </c>
      <c r="S23" s="259">
        <f>R23</f>
        <v>128</v>
      </c>
      <c r="T23" s="260">
        <v>130</v>
      </c>
      <c r="U23" s="258">
        <f>T23</f>
        <v>130</v>
      </c>
      <c r="V23" s="259">
        <f>U23</f>
        <v>130</v>
      </c>
      <c r="W23" s="257">
        <v>132</v>
      </c>
      <c r="X23" s="258">
        <f>W23</f>
        <v>132</v>
      </c>
      <c r="Y23" s="259">
        <f>X23</f>
        <v>132</v>
      </c>
      <c r="Z23" s="260">
        <v>145</v>
      </c>
      <c r="AA23" s="258">
        <f>Z23</f>
        <v>145</v>
      </c>
      <c r="AB23" s="259">
        <f>AA23</f>
        <v>145</v>
      </c>
      <c r="AC23" s="257">
        <v>150</v>
      </c>
      <c r="AD23" s="258">
        <f>AC23</f>
        <v>150</v>
      </c>
      <c r="AE23" s="259">
        <f>AD23</f>
        <v>150</v>
      </c>
      <c r="AF23" s="260"/>
      <c r="AG23" s="258">
        <f>AF23</f>
        <v>0</v>
      </c>
      <c r="AH23" s="259">
        <f>AG23</f>
        <v>0</v>
      </c>
      <c r="AI23" s="257"/>
      <c r="AJ23" s="258">
        <f>AI23</f>
        <v>0</v>
      </c>
      <c r="AK23" s="259">
        <f>AJ23</f>
        <v>0</v>
      </c>
      <c r="AL23" s="257"/>
      <c r="AM23" s="258">
        <f>AL23</f>
        <v>0</v>
      </c>
      <c r="AN23" s="259">
        <f>AM23</f>
        <v>0</v>
      </c>
      <c r="AO23" s="223"/>
      <c r="AP23" s="223"/>
      <c r="AQ23" s="297" t="s">
        <v>210</v>
      </c>
      <c r="AR23" s="297"/>
      <c r="AS23" s="297"/>
      <c r="AT23" s="297"/>
      <c r="CK23" s="218">
        <v>0</v>
      </c>
      <c r="CL23" s="218">
        <f>E23</f>
        <v>100</v>
      </c>
      <c r="CM23" s="218">
        <f>H23</f>
        <v>110</v>
      </c>
      <c r="CN23" s="218">
        <f>K23</f>
        <v>120</v>
      </c>
      <c r="CO23" s="218">
        <f>N23</f>
        <v>125</v>
      </c>
      <c r="CP23" s="218">
        <f>Q23</f>
        <v>128</v>
      </c>
      <c r="CQ23" s="218">
        <f>T23</f>
        <v>130</v>
      </c>
      <c r="CR23" s="218">
        <f>W23</f>
        <v>132</v>
      </c>
      <c r="CS23" s="218">
        <f>Z23</f>
        <v>145</v>
      </c>
      <c r="CT23" s="218">
        <f>AC23</f>
        <v>150</v>
      </c>
      <c r="CU23" s="218">
        <f>AF23</f>
        <v>0</v>
      </c>
      <c r="CV23" s="218">
        <f>AI23</f>
        <v>0</v>
      </c>
      <c r="CW23" s="218">
        <f>AL23</f>
        <v>0</v>
      </c>
    </row>
    <row r="24" spans="1:115">
      <c r="A24" s="296"/>
      <c r="B24" s="296"/>
      <c r="C24" s="296"/>
      <c r="D24" s="225"/>
      <c r="E24" s="226"/>
      <c r="F24" s="227"/>
      <c r="G24" s="228"/>
      <c r="H24" s="227"/>
      <c r="I24" s="227"/>
      <c r="J24" s="227"/>
      <c r="K24" s="226"/>
      <c r="L24" s="227"/>
      <c r="M24" s="228"/>
      <c r="N24" s="227"/>
      <c r="O24" s="227"/>
      <c r="P24" s="227"/>
      <c r="Q24" s="226"/>
      <c r="R24" s="227"/>
      <c r="S24" s="228"/>
      <c r="T24" s="227"/>
      <c r="U24" s="227"/>
      <c r="V24" s="227"/>
      <c r="W24" s="226"/>
      <c r="X24" s="227"/>
      <c r="Y24" s="228"/>
      <c r="Z24" s="227"/>
      <c r="AA24" s="227"/>
      <c r="AB24" s="227"/>
      <c r="AC24" s="226"/>
      <c r="AD24" s="227"/>
      <c r="AE24" s="228"/>
      <c r="AF24" s="227"/>
      <c r="AG24" s="227"/>
      <c r="AH24" s="227"/>
      <c r="AI24" s="226"/>
      <c r="AJ24" s="227"/>
      <c r="AK24" s="228"/>
      <c r="AL24" s="226"/>
      <c r="AM24" s="227"/>
      <c r="AN24" s="228"/>
      <c r="AO24" s="223"/>
      <c r="AP24" s="223"/>
      <c r="AQ24" s="229" t="s">
        <v>211</v>
      </c>
      <c r="AR24" s="230" t="s">
        <v>212</v>
      </c>
      <c r="AS24" s="231" t="s">
        <v>213</v>
      </c>
      <c r="AT24" s="232" t="s">
        <v>208</v>
      </c>
      <c r="AW24" s="233" t="s">
        <v>214</v>
      </c>
      <c r="AX24" s="233" t="s">
        <v>215</v>
      </c>
      <c r="CL24" s="218">
        <f>E25</f>
        <v>10</v>
      </c>
      <c r="CM24" s="218">
        <f>H25</f>
        <v>10</v>
      </c>
      <c r="CN24" s="218">
        <f>K25</f>
        <v>8</v>
      </c>
      <c r="CO24" s="218">
        <f>N25</f>
        <v>5</v>
      </c>
      <c r="CP24" s="218">
        <f>Q25</f>
        <v>3</v>
      </c>
      <c r="CQ24" s="218">
        <f>T25</f>
        <v>2</v>
      </c>
      <c r="CR24" s="218">
        <f>W25</f>
        <v>2</v>
      </c>
      <c r="CS24" s="218">
        <f>Z25</f>
        <v>1</v>
      </c>
      <c r="CT24" s="218">
        <f>AC25</f>
        <v>0</v>
      </c>
      <c r="CU24" s="218">
        <f>AF25</f>
        <v>0</v>
      </c>
      <c r="CV24" s="218">
        <f>AI25</f>
        <v>0</v>
      </c>
      <c r="CW24" s="218">
        <f>AL25</f>
        <v>0</v>
      </c>
    </row>
    <row r="25" spans="1:115">
      <c r="B25" s="223"/>
      <c r="C25" s="223"/>
      <c r="D25" s="220"/>
      <c r="E25" s="235">
        <f>32-COUNTBLANK(A26:A57)</f>
        <v>10</v>
      </c>
      <c r="F25" s="235"/>
      <c r="G25" s="235"/>
      <c r="H25" s="235">
        <f>COUNTIF(E$26:G$57,"o")</f>
        <v>10</v>
      </c>
      <c r="I25" s="235"/>
      <c r="J25" s="235"/>
      <c r="K25" s="235">
        <f>COUNTIF(H$26:J$57,"o")</f>
        <v>8</v>
      </c>
      <c r="L25" s="235"/>
      <c r="M25" s="235"/>
      <c r="N25" s="235">
        <f>COUNTIF(K$26:M$57,"o")</f>
        <v>5</v>
      </c>
      <c r="O25" s="235"/>
      <c r="P25" s="235"/>
      <c r="Q25" s="235">
        <f>COUNTIF(N$26:P$57,"o")</f>
        <v>3</v>
      </c>
      <c r="R25" s="235"/>
      <c r="S25" s="235"/>
      <c r="T25" s="235">
        <f>COUNTIF(Q$26:S$57,"o")</f>
        <v>2</v>
      </c>
      <c r="U25" s="235"/>
      <c r="V25" s="235"/>
      <c r="W25" s="235">
        <f>COUNTIF(T$26:V$57,"o")</f>
        <v>2</v>
      </c>
      <c r="X25" s="235"/>
      <c r="Y25" s="235"/>
      <c r="Z25" s="235">
        <f>COUNTIF(W$26:Y$57,"o")</f>
        <v>1</v>
      </c>
      <c r="AA25" s="235"/>
      <c r="AB25" s="235"/>
      <c r="AC25" s="235">
        <f>COUNTIF(Z$26:AB$57,"o")</f>
        <v>0</v>
      </c>
      <c r="AD25" s="235"/>
      <c r="AE25" s="235"/>
      <c r="AF25" s="235">
        <f>COUNTIF(AC$26:AE$57,"o")</f>
        <v>0</v>
      </c>
      <c r="AG25" s="235"/>
      <c r="AH25" s="235"/>
      <c r="AI25" s="235">
        <f>COUNTIF(AF$26:AH$57,"o")</f>
        <v>0</v>
      </c>
      <c r="AJ25" s="235"/>
      <c r="AK25" s="235"/>
      <c r="AL25" s="235">
        <f>COUNTIF(AI$26:AK$57,"o")</f>
        <v>0</v>
      </c>
      <c r="AM25" s="220"/>
      <c r="AN25" s="220"/>
      <c r="AO25" s="220"/>
      <c r="AP25" s="220"/>
      <c r="AQ25" s="221"/>
      <c r="AR25" s="222"/>
      <c r="AS25" s="223"/>
      <c r="CL25" s="218">
        <f>IF(E25&gt;3,2,3)</f>
        <v>2</v>
      </c>
      <c r="CM25" s="218">
        <f>IF(H25&gt;3,2,3)</f>
        <v>2</v>
      </c>
      <c r="CN25" s="218">
        <f>IF(K25&gt;3,2,3)</f>
        <v>2</v>
      </c>
      <c r="CO25" s="218">
        <f>IF(N25&gt;3,2,3)</f>
        <v>2</v>
      </c>
      <c r="CP25" s="218">
        <f>IF(Q25&gt;3,2,3)</f>
        <v>3</v>
      </c>
      <c r="CQ25" s="218">
        <f>IF(T25&gt;3,2,3)</f>
        <v>3</v>
      </c>
      <c r="CR25" s="218">
        <f>IF(W25&gt;3,2,3)</f>
        <v>3</v>
      </c>
      <c r="CS25" s="218">
        <f>IF(Z25&gt;3,2,3)</f>
        <v>3</v>
      </c>
      <c r="CT25" s="218">
        <f>IF(AC25&gt;3,2,3)</f>
        <v>3</v>
      </c>
      <c r="CU25" s="218">
        <f>IF(AF25&gt;3,2,3)</f>
        <v>3</v>
      </c>
      <c r="CV25" s="218">
        <f>IF(AI25&gt;3,2,3)</f>
        <v>3</v>
      </c>
      <c r="CW25" s="218">
        <f>IF(AL25&gt;3,2,3)</f>
        <v>3</v>
      </c>
    </row>
    <row r="26" spans="1:115">
      <c r="A26" s="236" t="s">
        <v>219</v>
      </c>
      <c r="B26" s="237" t="s">
        <v>220</v>
      </c>
      <c r="C26" s="237" t="s">
        <v>90</v>
      </c>
      <c r="D26" s="238"/>
      <c r="E26" s="239" t="s">
        <v>216</v>
      </c>
      <c r="F26" s="240"/>
      <c r="G26" s="241"/>
      <c r="H26" s="240" t="s">
        <v>217</v>
      </c>
      <c r="I26" s="240" t="s">
        <v>216</v>
      </c>
      <c r="J26" s="241"/>
      <c r="K26" s="240" t="s">
        <v>216</v>
      </c>
      <c r="L26" s="240"/>
      <c r="M26" s="241"/>
      <c r="N26" s="240" t="s">
        <v>216</v>
      </c>
      <c r="O26" s="240"/>
      <c r="P26" s="241"/>
      <c r="Q26" s="240" t="s">
        <v>217</v>
      </c>
      <c r="R26" s="240" t="s">
        <v>217</v>
      </c>
      <c r="S26" s="241" t="s">
        <v>216</v>
      </c>
      <c r="T26" s="240" t="s">
        <v>216</v>
      </c>
      <c r="U26" s="240"/>
      <c r="V26" s="241"/>
      <c r="W26" s="240" t="s">
        <v>216</v>
      </c>
      <c r="X26" s="240"/>
      <c r="Y26" s="241"/>
      <c r="Z26" s="240"/>
      <c r="AA26" s="240"/>
      <c r="AB26" s="241"/>
      <c r="AC26" s="240"/>
      <c r="AD26" s="240"/>
      <c r="AE26" s="241"/>
      <c r="AF26" s="240"/>
      <c r="AG26" s="240"/>
      <c r="AH26" s="241"/>
      <c r="AI26" s="240"/>
      <c r="AJ26" s="240"/>
      <c r="AK26" s="241"/>
      <c r="AL26" s="240"/>
      <c r="AM26" s="240"/>
      <c r="AN26" s="241"/>
      <c r="AO26" s="238"/>
      <c r="AP26" s="238"/>
      <c r="AQ26" s="243">
        <f>IF(ISNA(HLOOKUP("o",$AY26:$CH$59,60-ROW(),0)),0,HLOOKUP("o",$AY26:$CH$59,60-ROW(),0))</f>
        <v>132</v>
      </c>
      <c r="AR26" s="243">
        <f t="shared" ref="AR26:AR57" si="55">COUNTIF($AY26:$CH26,"x")</f>
        <v>3</v>
      </c>
      <c r="AS26" s="244">
        <f t="shared" ref="AS26:AS57" si="56">RANK(AX26,$AX$26:$AX$57,0)</f>
        <v>1</v>
      </c>
      <c r="AT26" s="245" t="str">
        <f t="shared" ref="AT26:AT57" si="57">$B26</f>
        <v>Pas' Alexey</v>
      </c>
      <c r="AW26" s="246">
        <f t="shared" ref="AW26:AW57" si="58">HLOOKUP($AQ26,$CK$23:$CW$57,ROW()-22)</f>
        <v>0</v>
      </c>
      <c r="AX26" s="245">
        <f t="shared" ref="AX26:AX57" si="59">AQ26-AR26*0.001-AW26*0.03-ISBLANK(A26)</f>
        <v>131.99700000000001</v>
      </c>
      <c r="AY26" s="218">
        <f t="shared" ref="AY26:AY57" si="60">AN26</f>
        <v>0</v>
      </c>
      <c r="AZ26" s="218">
        <f t="shared" ref="AZ26:AZ57" si="61">AM26</f>
        <v>0</v>
      </c>
      <c r="BA26" s="218">
        <f t="shared" ref="BA26:BA57" si="62">AL26</f>
        <v>0</v>
      </c>
      <c r="BB26" s="218">
        <f t="shared" ref="BB26:BB57" si="63">AK26</f>
        <v>0</v>
      </c>
      <c r="BC26" s="218">
        <f t="shared" ref="BC26:BC57" si="64">AJ26</f>
        <v>0</v>
      </c>
      <c r="BD26" s="218">
        <f t="shared" ref="BD26:BD57" si="65">AI26</f>
        <v>0</v>
      </c>
      <c r="BE26" s="218">
        <f t="shared" ref="BE26:BE57" si="66">AH26</f>
        <v>0</v>
      </c>
      <c r="BF26" s="218">
        <f t="shared" ref="BF26:BF57" si="67">AG26</f>
        <v>0</v>
      </c>
      <c r="BG26" s="218">
        <f t="shared" ref="BG26:BG57" si="68">AF26</f>
        <v>0</v>
      </c>
      <c r="BH26" s="218">
        <f t="shared" ref="BH26:BH57" si="69">AE26</f>
        <v>0</v>
      </c>
      <c r="BI26" s="218">
        <f t="shared" ref="BI26:BI57" si="70">AD26</f>
        <v>0</v>
      </c>
      <c r="BJ26" s="218">
        <f t="shared" ref="BJ26:BJ57" si="71">AC26</f>
        <v>0</v>
      </c>
      <c r="BK26" s="218">
        <f t="shared" ref="BK26:BK57" si="72">AB26</f>
        <v>0</v>
      </c>
      <c r="BL26" s="218">
        <f t="shared" ref="BL26:BL57" si="73">AA26</f>
        <v>0</v>
      </c>
      <c r="BM26" s="218">
        <f t="shared" ref="BM26:BM57" si="74">Z26</f>
        <v>0</v>
      </c>
      <c r="BN26" s="218">
        <f t="shared" ref="BN26:BN57" si="75">Y26</f>
        <v>0</v>
      </c>
      <c r="BO26" s="218">
        <f t="shared" ref="BO26:BO57" si="76">X26</f>
        <v>0</v>
      </c>
      <c r="BP26" s="218" t="str">
        <f t="shared" ref="BP26:BP57" si="77">W26</f>
        <v>o</v>
      </c>
      <c r="BQ26" s="218">
        <f t="shared" ref="BQ26:BQ57" si="78">V26</f>
        <v>0</v>
      </c>
      <c r="BR26" s="218">
        <f t="shared" ref="BR26:BR57" si="79">U26</f>
        <v>0</v>
      </c>
      <c r="BS26" s="218" t="str">
        <f t="shared" ref="BS26:BS57" si="80">T26</f>
        <v>o</v>
      </c>
      <c r="BT26" s="218" t="str">
        <f t="shared" ref="BT26:BT57" si="81">S26</f>
        <v>o</v>
      </c>
      <c r="BU26" s="218" t="str">
        <f t="shared" ref="BU26:BU57" si="82">R26</f>
        <v>x</v>
      </c>
      <c r="BV26" s="218" t="str">
        <f t="shared" ref="BV26:BV57" si="83">Q26</f>
        <v>x</v>
      </c>
      <c r="BW26" s="218">
        <f t="shared" ref="BW26:BW57" si="84">P26</f>
        <v>0</v>
      </c>
      <c r="BX26" s="218">
        <f t="shared" ref="BX26:BX57" si="85">O26</f>
        <v>0</v>
      </c>
      <c r="BY26" s="218" t="str">
        <f t="shared" ref="BY26:BY57" si="86">N26</f>
        <v>o</v>
      </c>
      <c r="BZ26" s="218">
        <f t="shared" ref="BZ26:BZ57" si="87">M26</f>
        <v>0</v>
      </c>
      <c r="CA26" s="218">
        <f t="shared" ref="CA26:CA57" si="88">L26</f>
        <v>0</v>
      </c>
      <c r="CB26" s="218" t="str">
        <f t="shared" ref="CB26:CB57" si="89">K26</f>
        <v>o</v>
      </c>
      <c r="CC26" s="218">
        <f t="shared" ref="CC26:CC57" si="90">J26</f>
        <v>0</v>
      </c>
      <c r="CD26" s="218" t="str">
        <f t="shared" ref="CD26:CD57" si="91">I26</f>
        <v>o</v>
      </c>
      <c r="CE26" s="218" t="str">
        <f t="shared" ref="CE26:CE57" si="92">H26</f>
        <v>x</v>
      </c>
      <c r="CF26" s="218">
        <f t="shared" ref="CF26:CF57" si="93">G26</f>
        <v>0</v>
      </c>
      <c r="CG26" s="218">
        <f t="shared" ref="CG26:CG57" si="94">F26</f>
        <v>0</v>
      </c>
      <c r="CH26" s="218" t="str">
        <f t="shared" ref="CH26:CH57" si="95">E26</f>
        <v>o</v>
      </c>
      <c r="CL26" s="245">
        <f t="shared" ref="CL26:CL57" si="96">COUNTIF($E26:$G26,"x")</f>
        <v>0</v>
      </c>
      <c r="CM26" s="218">
        <f t="shared" ref="CM26:CM57" si="97">COUNTIF($H26:$J26,"x")</f>
        <v>1</v>
      </c>
      <c r="CN26" s="218">
        <f t="shared" ref="CN26:CN57" si="98">COUNTIF($K26:$M26,"x")</f>
        <v>0</v>
      </c>
      <c r="CO26" s="218">
        <f t="shared" ref="CO26:CO57" si="99">COUNTIF($N26:$P26,"x")</f>
        <v>0</v>
      </c>
      <c r="CP26" s="218">
        <f t="shared" ref="CP26:CP57" si="100">COUNTIF($Q26:$S26,"x")</f>
        <v>2</v>
      </c>
      <c r="CQ26" s="218">
        <f t="shared" ref="CQ26:CQ57" si="101">COUNTIF($T26:$V26,"x")</f>
        <v>0</v>
      </c>
      <c r="CR26" s="218">
        <f t="shared" ref="CR26:CR57" si="102">COUNTIF($W26:$Y26,"x")</f>
        <v>0</v>
      </c>
      <c r="CS26" s="218">
        <f t="shared" ref="CS26:CS57" si="103">COUNTIF($Z26:$AB26,"x")</f>
        <v>0</v>
      </c>
      <c r="CT26" s="218">
        <f t="shared" ref="CT26:CT57" si="104">COUNTIF($AC26:$AE26,"x")</f>
        <v>0</v>
      </c>
      <c r="CU26" s="218">
        <f t="shared" ref="CU26:CU57" si="105">COUNTIF($AF26:$AH26,"x")</f>
        <v>0</v>
      </c>
      <c r="CV26" s="218">
        <f t="shared" ref="CV26:CV57" si="106">COUNTIF($AI26:$AK26,"x")</f>
        <v>0</v>
      </c>
      <c r="CW26" s="218">
        <f t="shared" ref="CW26:CW57" si="107">COUNTIF($AL26:$AN26,"x")</f>
        <v>0</v>
      </c>
      <c r="CY26" s="218">
        <f t="shared" ref="CY26:CY57" si="108">IF(ISBLANK(A26),1,0)</f>
        <v>0</v>
      </c>
      <c r="CZ26" s="218">
        <f t="shared" ref="CZ26:DK41" si="109">IF(OR(CY26=1,AND(CL26=CL$25,OR(CM$24&lt;&gt;0,CL$24=1))),1,0)</f>
        <v>0</v>
      </c>
      <c r="DA26" s="218">
        <f t="shared" si="109"/>
        <v>0</v>
      </c>
      <c r="DB26" s="218">
        <f t="shared" si="109"/>
        <v>0</v>
      </c>
      <c r="DC26" s="218">
        <f t="shared" si="109"/>
        <v>0</v>
      </c>
      <c r="DD26" s="218">
        <f t="shared" si="109"/>
        <v>0</v>
      </c>
      <c r="DE26" s="218">
        <f t="shared" si="109"/>
        <v>0</v>
      </c>
      <c r="DF26" s="218">
        <f t="shared" si="109"/>
        <v>0</v>
      </c>
      <c r="DG26" s="218">
        <f t="shared" si="109"/>
        <v>0</v>
      </c>
      <c r="DH26" s="218">
        <f t="shared" si="109"/>
        <v>0</v>
      </c>
      <c r="DI26" s="218">
        <f t="shared" si="109"/>
        <v>0</v>
      </c>
      <c r="DJ26" s="218">
        <f t="shared" si="109"/>
        <v>0</v>
      </c>
      <c r="DK26" s="218">
        <f t="shared" si="109"/>
        <v>0</v>
      </c>
    </row>
    <row r="27" spans="1:115">
      <c r="A27" s="236">
        <v>11511000620</v>
      </c>
      <c r="B27" s="237" t="s">
        <v>160</v>
      </c>
      <c r="C27" s="237" t="s">
        <v>83</v>
      </c>
      <c r="D27" s="238"/>
      <c r="E27" s="239" t="s">
        <v>216</v>
      </c>
      <c r="F27" s="240"/>
      <c r="G27" s="241"/>
      <c r="H27" s="240" t="s">
        <v>216</v>
      </c>
      <c r="I27" s="240"/>
      <c r="J27" s="241"/>
      <c r="K27" s="240" t="s">
        <v>216</v>
      </c>
      <c r="L27" s="240"/>
      <c r="M27" s="241"/>
      <c r="N27" s="240" t="s">
        <v>216</v>
      </c>
      <c r="O27" s="240"/>
      <c r="P27" s="241"/>
      <c r="Q27" s="240" t="s">
        <v>217</v>
      </c>
      <c r="R27" s="240" t="s">
        <v>216</v>
      </c>
      <c r="S27" s="241"/>
      <c r="T27" s="240" t="s">
        <v>217</v>
      </c>
      <c r="U27" s="240" t="s">
        <v>217</v>
      </c>
      <c r="V27" s="241" t="s">
        <v>216</v>
      </c>
      <c r="W27" s="240" t="s">
        <v>217</v>
      </c>
      <c r="X27" s="240" t="s">
        <v>217</v>
      </c>
      <c r="Y27" s="241" t="s">
        <v>217</v>
      </c>
      <c r="Z27" s="240"/>
      <c r="AA27" s="240"/>
      <c r="AB27" s="241"/>
      <c r="AC27" s="240"/>
      <c r="AD27" s="240"/>
      <c r="AE27" s="241"/>
      <c r="AF27" s="240"/>
      <c r="AG27" s="240"/>
      <c r="AH27" s="241"/>
      <c r="AI27" s="240"/>
      <c r="AJ27" s="240"/>
      <c r="AK27" s="241"/>
      <c r="AL27" s="240"/>
      <c r="AM27" s="240"/>
      <c r="AN27" s="241"/>
      <c r="AO27" s="238"/>
      <c r="AP27" s="238"/>
      <c r="AQ27" s="243">
        <f>IF(ISNA(HLOOKUP("o",$AY27:$CH$59,60-ROW(),0)),0,HLOOKUP("o",$AY27:$CH$59,60-ROW(),0))</f>
        <v>130</v>
      </c>
      <c r="AR27" s="250">
        <f t="shared" si="55"/>
        <v>6</v>
      </c>
      <c r="AS27" s="244">
        <f t="shared" si="56"/>
        <v>2</v>
      </c>
      <c r="AT27" s="245" t="str">
        <f t="shared" si="57"/>
        <v>Ryazantsev Kirill</v>
      </c>
      <c r="AW27" s="246">
        <f t="shared" si="58"/>
        <v>2</v>
      </c>
      <c r="AX27" s="245">
        <f t="shared" si="59"/>
        <v>129.934</v>
      </c>
      <c r="AY27" s="218">
        <f t="shared" si="60"/>
        <v>0</v>
      </c>
      <c r="AZ27" s="218">
        <f t="shared" si="61"/>
        <v>0</v>
      </c>
      <c r="BA27" s="218">
        <f t="shared" si="62"/>
        <v>0</v>
      </c>
      <c r="BB27" s="218">
        <f t="shared" si="63"/>
        <v>0</v>
      </c>
      <c r="BC27" s="218">
        <f t="shared" si="64"/>
        <v>0</v>
      </c>
      <c r="BD27" s="218">
        <f t="shared" si="65"/>
        <v>0</v>
      </c>
      <c r="BE27" s="218">
        <f t="shared" si="66"/>
        <v>0</v>
      </c>
      <c r="BF27" s="218">
        <f t="shared" si="67"/>
        <v>0</v>
      </c>
      <c r="BG27" s="218">
        <f t="shared" si="68"/>
        <v>0</v>
      </c>
      <c r="BH27" s="218">
        <f t="shared" si="69"/>
        <v>0</v>
      </c>
      <c r="BI27" s="218">
        <f t="shared" si="70"/>
        <v>0</v>
      </c>
      <c r="BJ27" s="218">
        <f t="shared" si="71"/>
        <v>0</v>
      </c>
      <c r="BK27" s="218">
        <f t="shared" si="72"/>
        <v>0</v>
      </c>
      <c r="BL27" s="218">
        <f t="shared" si="73"/>
        <v>0</v>
      </c>
      <c r="BM27" s="218">
        <f t="shared" si="74"/>
        <v>0</v>
      </c>
      <c r="BN27" s="218" t="str">
        <f t="shared" si="75"/>
        <v>x</v>
      </c>
      <c r="BO27" s="218" t="str">
        <f t="shared" si="76"/>
        <v>x</v>
      </c>
      <c r="BP27" s="218" t="str">
        <f t="shared" si="77"/>
        <v>x</v>
      </c>
      <c r="BQ27" s="218" t="str">
        <f t="shared" si="78"/>
        <v>o</v>
      </c>
      <c r="BR27" s="218" t="str">
        <f t="shared" si="79"/>
        <v>x</v>
      </c>
      <c r="BS27" s="218" t="str">
        <f t="shared" si="80"/>
        <v>x</v>
      </c>
      <c r="BT27" s="218">
        <f t="shared" si="81"/>
        <v>0</v>
      </c>
      <c r="BU27" s="218" t="str">
        <f t="shared" si="82"/>
        <v>o</v>
      </c>
      <c r="BV27" s="218" t="str">
        <f t="shared" si="83"/>
        <v>x</v>
      </c>
      <c r="BW27" s="218">
        <f t="shared" si="84"/>
        <v>0</v>
      </c>
      <c r="BX27" s="218">
        <f t="shared" si="85"/>
        <v>0</v>
      </c>
      <c r="BY27" s="218" t="str">
        <f t="shared" si="86"/>
        <v>o</v>
      </c>
      <c r="BZ27" s="218">
        <f t="shared" si="87"/>
        <v>0</v>
      </c>
      <c r="CA27" s="218">
        <f t="shared" si="88"/>
        <v>0</v>
      </c>
      <c r="CB27" s="218" t="str">
        <f t="shared" si="89"/>
        <v>o</v>
      </c>
      <c r="CC27" s="218">
        <f t="shared" si="90"/>
        <v>0</v>
      </c>
      <c r="CD27" s="218">
        <f t="shared" si="91"/>
        <v>0</v>
      </c>
      <c r="CE27" s="218" t="str">
        <f t="shared" si="92"/>
        <v>o</v>
      </c>
      <c r="CF27" s="218">
        <f t="shared" si="93"/>
        <v>0</v>
      </c>
      <c r="CG27" s="218">
        <f t="shared" si="94"/>
        <v>0</v>
      </c>
      <c r="CH27" s="218" t="str">
        <f t="shared" si="95"/>
        <v>o</v>
      </c>
      <c r="CL27" s="218">
        <f t="shared" si="96"/>
        <v>0</v>
      </c>
      <c r="CM27" s="218">
        <f t="shared" si="97"/>
        <v>0</v>
      </c>
      <c r="CN27" s="218">
        <f t="shared" si="98"/>
        <v>0</v>
      </c>
      <c r="CO27" s="218">
        <f t="shared" si="99"/>
        <v>0</v>
      </c>
      <c r="CP27" s="218">
        <f t="shared" si="100"/>
        <v>1</v>
      </c>
      <c r="CQ27" s="218">
        <f t="shared" si="101"/>
        <v>2</v>
      </c>
      <c r="CR27" s="218">
        <f t="shared" si="102"/>
        <v>3</v>
      </c>
      <c r="CS27" s="218">
        <f t="shared" si="103"/>
        <v>0</v>
      </c>
      <c r="CT27" s="218">
        <f t="shared" si="104"/>
        <v>0</v>
      </c>
      <c r="CU27" s="218">
        <f t="shared" si="105"/>
        <v>0</v>
      </c>
      <c r="CV27" s="218">
        <f t="shared" si="106"/>
        <v>0</v>
      </c>
      <c r="CW27" s="218">
        <f t="shared" si="107"/>
        <v>0</v>
      </c>
      <c r="CY27" s="218">
        <f t="shared" si="108"/>
        <v>0</v>
      </c>
      <c r="CZ27" s="218">
        <f t="shared" si="109"/>
        <v>0</v>
      </c>
      <c r="DA27" s="218">
        <f t="shared" si="109"/>
        <v>0</v>
      </c>
      <c r="DB27" s="218">
        <f t="shared" si="109"/>
        <v>0</v>
      </c>
      <c r="DC27" s="218">
        <f t="shared" si="109"/>
        <v>0</v>
      </c>
      <c r="DD27" s="218">
        <f t="shared" si="109"/>
        <v>0</v>
      </c>
      <c r="DE27" s="218">
        <f t="shared" si="109"/>
        <v>0</v>
      </c>
      <c r="DF27" s="218">
        <f t="shared" si="109"/>
        <v>1</v>
      </c>
      <c r="DG27" s="218">
        <f t="shared" si="109"/>
        <v>1</v>
      </c>
      <c r="DH27" s="218">
        <f t="shared" si="109"/>
        <v>1</v>
      </c>
      <c r="DI27" s="218">
        <f t="shared" si="109"/>
        <v>1</v>
      </c>
      <c r="DJ27" s="218">
        <f t="shared" si="109"/>
        <v>1</v>
      </c>
      <c r="DK27" s="218">
        <f t="shared" si="109"/>
        <v>1</v>
      </c>
    </row>
    <row r="28" spans="1:115">
      <c r="A28" s="236">
        <v>10181000028</v>
      </c>
      <c r="B28" s="237" t="s">
        <v>166</v>
      </c>
      <c r="C28" s="237" t="s">
        <v>90</v>
      </c>
      <c r="D28" s="238"/>
      <c r="E28" s="239" t="s">
        <v>216</v>
      </c>
      <c r="F28" s="240"/>
      <c r="G28" s="241"/>
      <c r="H28" s="240" t="s">
        <v>216</v>
      </c>
      <c r="I28" s="240"/>
      <c r="J28" s="241"/>
      <c r="K28" s="240" t="s">
        <v>216</v>
      </c>
      <c r="L28" s="240"/>
      <c r="M28" s="241"/>
      <c r="N28" s="240" t="s">
        <v>216</v>
      </c>
      <c r="O28" s="240"/>
      <c r="P28" s="241"/>
      <c r="Q28" s="240" t="s">
        <v>217</v>
      </c>
      <c r="R28" s="240" t="s">
        <v>217</v>
      </c>
      <c r="S28" s="241" t="s">
        <v>217</v>
      </c>
      <c r="T28" s="240"/>
      <c r="U28" s="240"/>
      <c r="V28" s="241"/>
      <c r="W28" s="240"/>
      <c r="X28" s="240"/>
      <c r="Y28" s="241"/>
      <c r="Z28" s="240"/>
      <c r="AA28" s="240"/>
      <c r="AB28" s="241"/>
      <c r="AC28" s="240"/>
      <c r="AD28" s="240"/>
      <c r="AE28" s="241"/>
      <c r="AF28" s="240"/>
      <c r="AG28" s="240"/>
      <c r="AH28" s="241"/>
      <c r="AI28" s="240"/>
      <c r="AJ28" s="240"/>
      <c r="AK28" s="241"/>
      <c r="AL28" s="240"/>
      <c r="AM28" s="240"/>
      <c r="AN28" s="241"/>
      <c r="AO28" s="238"/>
      <c r="AP28" s="238"/>
      <c r="AQ28" s="250">
        <f>IF(ISNA(HLOOKUP("o",$AY28:$CH$59,60-ROW(),0)),0,HLOOKUP("o",$AY28:$CH$59,60-ROW(),0))</f>
        <v>125</v>
      </c>
      <c r="AR28" s="250">
        <f t="shared" si="55"/>
        <v>3</v>
      </c>
      <c r="AS28" s="244">
        <f t="shared" si="56"/>
        <v>3</v>
      </c>
      <c r="AT28" s="245" t="str">
        <f t="shared" si="57"/>
        <v>Azarko Dmitry</v>
      </c>
      <c r="AW28" s="246">
        <f t="shared" si="58"/>
        <v>0</v>
      </c>
      <c r="AX28" s="245">
        <f t="shared" si="59"/>
        <v>124.997</v>
      </c>
      <c r="AY28" s="218">
        <f t="shared" si="60"/>
        <v>0</v>
      </c>
      <c r="AZ28" s="218">
        <f t="shared" si="61"/>
        <v>0</v>
      </c>
      <c r="BA28" s="218">
        <f t="shared" si="62"/>
        <v>0</v>
      </c>
      <c r="BB28" s="218">
        <f t="shared" si="63"/>
        <v>0</v>
      </c>
      <c r="BC28" s="218">
        <f t="shared" si="64"/>
        <v>0</v>
      </c>
      <c r="BD28" s="218">
        <f t="shared" si="65"/>
        <v>0</v>
      </c>
      <c r="BE28" s="218">
        <f t="shared" si="66"/>
        <v>0</v>
      </c>
      <c r="BF28" s="218">
        <f t="shared" si="67"/>
        <v>0</v>
      </c>
      <c r="BG28" s="218">
        <f t="shared" si="68"/>
        <v>0</v>
      </c>
      <c r="BH28" s="218">
        <f t="shared" si="69"/>
        <v>0</v>
      </c>
      <c r="BI28" s="218">
        <f t="shared" si="70"/>
        <v>0</v>
      </c>
      <c r="BJ28" s="218">
        <f t="shared" si="71"/>
        <v>0</v>
      </c>
      <c r="BK28" s="218">
        <f t="shared" si="72"/>
        <v>0</v>
      </c>
      <c r="BL28" s="218">
        <f t="shared" si="73"/>
        <v>0</v>
      </c>
      <c r="BM28" s="218">
        <f t="shared" si="74"/>
        <v>0</v>
      </c>
      <c r="BN28" s="218">
        <f t="shared" si="75"/>
        <v>0</v>
      </c>
      <c r="BO28" s="218">
        <f t="shared" si="76"/>
        <v>0</v>
      </c>
      <c r="BP28" s="218">
        <f t="shared" si="77"/>
        <v>0</v>
      </c>
      <c r="BQ28" s="218">
        <f t="shared" si="78"/>
        <v>0</v>
      </c>
      <c r="BR28" s="218">
        <f t="shared" si="79"/>
        <v>0</v>
      </c>
      <c r="BS28" s="218">
        <f t="shared" si="80"/>
        <v>0</v>
      </c>
      <c r="BT28" s="218" t="str">
        <f t="shared" si="81"/>
        <v>x</v>
      </c>
      <c r="BU28" s="218" t="str">
        <f t="shared" si="82"/>
        <v>x</v>
      </c>
      <c r="BV28" s="218" t="str">
        <f t="shared" si="83"/>
        <v>x</v>
      </c>
      <c r="BW28" s="218">
        <f t="shared" si="84"/>
        <v>0</v>
      </c>
      <c r="BX28" s="218">
        <f t="shared" si="85"/>
        <v>0</v>
      </c>
      <c r="BY28" s="218" t="str">
        <f t="shared" si="86"/>
        <v>o</v>
      </c>
      <c r="BZ28" s="218">
        <f t="shared" si="87"/>
        <v>0</v>
      </c>
      <c r="CA28" s="218">
        <f t="shared" si="88"/>
        <v>0</v>
      </c>
      <c r="CB28" s="218" t="str">
        <f t="shared" si="89"/>
        <v>o</v>
      </c>
      <c r="CC28" s="218">
        <f t="shared" si="90"/>
        <v>0</v>
      </c>
      <c r="CD28" s="218">
        <f t="shared" si="91"/>
        <v>0</v>
      </c>
      <c r="CE28" s="218" t="str">
        <f t="shared" si="92"/>
        <v>o</v>
      </c>
      <c r="CF28" s="218">
        <f t="shared" si="93"/>
        <v>0</v>
      </c>
      <c r="CG28" s="218">
        <f t="shared" si="94"/>
        <v>0</v>
      </c>
      <c r="CH28" s="218" t="str">
        <f t="shared" si="95"/>
        <v>o</v>
      </c>
      <c r="CL28" s="218">
        <f t="shared" si="96"/>
        <v>0</v>
      </c>
      <c r="CM28" s="218">
        <f t="shared" si="97"/>
        <v>0</v>
      </c>
      <c r="CN28" s="218">
        <f t="shared" si="98"/>
        <v>0</v>
      </c>
      <c r="CO28" s="218">
        <f t="shared" si="99"/>
        <v>0</v>
      </c>
      <c r="CP28" s="218">
        <f t="shared" si="100"/>
        <v>3</v>
      </c>
      <c r="CQ28" s="218">
        <f t="shared" si="101"/>
        <v>0</v>
      </c>
      <c r="CR28" s="218">
        <f t="shared" si="102"/>
        <v>0</v>
      </c>
      <c r="CS28" s="218">
        <f t="shared" si="103"/>
        <v>0</v>
      </c>
      <c r="CT28" s="218">
        <f t="shared" si="104"/>
        <v>0</v>
      </c>
      <c r="CU28" s="218">
        <f t="shared" si="105"/>
        <v>0</v>
      </c>
      <c r="CV28" s="218">
        <f t="shared" si="106"/>
        <v>0</v>
      </c>
      <c r="CW28" s="218">
        <f t="shared" si="107"/>
        <v>0</v>
      </c>
      <c r="CY28" s="218">
        <f t="shared" si="108"/>
        <v>0</v>
      </c>
      <c r="CZ28" s="218">
        <f t="shared" si="109"/>
        <v>0</v>
      </c>
      <c r="DA28" s="218">
        <f t="shared" si="109"/>
        <v>0</v>
      </c>
      <c r="DB28" s="218">
        <f t="shared" si="109"/>
        <v>0</v>
      </c>
      <c r="DC28" s="218">
        <f t="shared" si="109"/>
        <v>0</v>
      </c>
      <c r="DD28" s="218">
        <f t="shared" si="109"/>
        <v>1</v>
      </c>
      <c r="DE28" s="218">
        <f t="shared" si="109"/>
        <v>1</v>
      </c>
      <c r="DF28" s="218">
        <f t="shared" si="109"/>
        <v>1</v>
      </c>
      <c r="DG28" s="218">
        <f t="shared" si="109"/>
        <v>1</v>
      </c>
      <c r="DH28" s="218">
        <f t="shared" si="109"/>
        <v>1</v>
      </c>
      <c r="DI28" s="218">
        <f t="shared" si="109"/>
        <v>1</v>
      </c>
      <c r="DJ28" s="218">
        <f t="shared" si="109"/>
        <v>1</v>
      </c>
      <c r="DK28" s="218">
        <f t="shared" si="109"/>
        <v>1</v>
      </c>
    </row>
    <row r="29" spans="1:115">
      <c r="A29" s="236">
        <v>10181101837</v>
      </c>
      <c r="B29" s="237" t="s">
        <v>168</v>
      </c>
      <c r="C29" s="237" t="s">
        <v>90</v>
      </c>
      <c r="D29" s="238"/>
      <c r="E29" s="239" t="s">
        <v>216</v>
      </c>
      <c r="F29" s="240"/>
      <c r="G29" s="241"/>
      <c r="H29" s="240" t="s">
        <v>216</v>
      </c>
      <c r="I29" s="240"/>
      <c r="J29" s="241"/>
      <c r="K29" s="240" t="s">
        <v>216</v>
      </c>
      <c r="L29" s="240"/>
      <c r="M29" s="241"/>
      <c r="N29" s="240" t="s">
        <v>217</v>
      </c>
      <c r="O29" s="240" t="s">
        <v>217</v>
      </c>
      <c r="P29" s="241"/>
      <c r="Q29" s="240"/>
      <c r="R29" s="240"/>
      <c r="S29" s="241"/>
      <c r="T29" s="240"/>
      <c r="U29" s="240"/>
      <c r="V29" s="241"/>
      <c r="W29" s="240"/>
      <c r="X29" s="240"/>
      <c r="Y29" s="241"/>
      <c r="Z29" s="240"/>
      <c r="AA29" s="240"/>
      <c r="AB29" s="241"/>
      <c r="AC29" s="240"/>
      <c r="AD29" s="240"/>
      <c r="AE29" s="241"/>
      <c r="AF29" s="240"/>
      <c r="AG29" s="240"/>
      <c r="AH29" s="241"/>
      <c r="AI29" s="240"/>
      <c r="AJ29" s="240"/>
      <c r="AK29" s="241"/>
      <c r="AL29" s="240"/>
      <c r="AM29" s="240"/>
      <c r="AN29" s="241"/>
      <c r="AO29" s="238"/>
      <c r="AP29" s="238"/>
      <c r="AQ29" s="250">
        <f>IF(ISNA(HLOOKUP("o",$AY29:$CH$59,60-ROW(),0)),0,HLOOKUP("o",$AY29:$CH$59,60-ROW(),0))</f>
        <v>120</v>
      </c>
      <c r="AR29" s="250">
        <f t="shared" si="55"/>
        <v>2</v>
      </c>
      <c r="AS29" s="244">
        <f t="shared" si="56"/>
        <v>4</v>
      </c>
      <c r="AT29" s="245" t="str">
        <f t="shared" si="57"/>
        <v>Goshko Dmitriy</v>
      </c>
      <c r="AW29" s="246">
        <f t="shared" si="58"/>
        <v>0</v>
      </c>
      <c r="AX29" s="245">
        <f t="shared" si="59"/>
        <v>119.998</v>
      </c>
      <c r="AY29" s="218">
        <f t="shared" si="60"/>
        <v>0</v>
      </c>
      <c r="AZ29" s="218">
        <f t="shared" si="61"/>
        <v>0</v>
      </c>
      <c r="BA29" s="218">
        <f t="shared" si="62"/>
        <v>0</v>
      </c>
      <c r="BB29" s="218">
        <f t="shared" si="63"/>
        <v>0</v>
      </c>
      <c r="BC29" s="218">
        <f t="shared" si="64"/>
        <v>0</v>
      </c>
      <c r="BD29" s="218">
        <f t="shared" si="65"/>
        <v>0</v>
      </c>
      <c r="BE29" s="218">
        <f t="shared" si="66"/>
        <v>0</v>
      </c>
      <c r="BF29" s="218">
        <f t="shared" si="67"/>
        <v>0</v>
      </c>
      <c r="BG29" s="218">
        <f t="shared" si="68"/>
        <v>0</v>
      </c>
      <c r="BH29" s="218">
        <f t="shared" si="69"/>
        <v>0</v>
      </c>
      <c r="BI29" s="218">
        <f t="shared" si="70"/>
        <v>0</v>
      </c>
      <c r="BJ29" s="218">
        <f t="shared" si="71"/>
        <v>0</v>
      </c>
      <c r="BK29" s="218">
        <f t="shared" si="72"/>
        <v>0</v>
      </c>
      <c r="BL29" s="218">
        <f t="shared" si="73"/>
        <v>0</v>
      </c>
      <c r="BM29" s="218">
        <f t="shared" si="74"/>
        <v>0</v>
      </c>
      <c r="BN29" s="218">
        <f t="shared" si="75"/>
        <v>0</v>
      </c>
      <c r="BO29" s="218">
        <f t="shared" si="76"/>
        <v>0</v>
      </c>
      <c r="BP29" s="218">
        <f t="shared" si="77"/>
        <v>0</v>
      </c>
      <c r="BQ29" s="218">
        <f t="shared" si="78"/>
        <v>0</v>
      </c>
      <c r="BR29" s="218">
        <f t="shared" si="79"/>
        <v>0</v>
      </c>
      <c r="BS29" s="218">
        <f t="shared" si="80"/>
        <v>0</v>
      </c>
      <c r="BT29" s="218">
        <f t="shared" si="81"/>
        <v>0</v>
      </c>
      <c r="BU29" s="218">
        <f t="shared" si="82"/>
        <v>0</v>
      </c>
      <c r="BV29" s="218">
        <f t="shared" si="83"/>
        <v>0</v>
      </c>
      <c r="BW29" s="218">
        <f t="shared" si="84"/>
        <v>0</v>
      </c>
      <c r="BX29" s="218" t="str">
        <f t="shared" si="85"/>
        <v>x</v>
      </c>
      <c r="BY29" s="218" t="str">
        <f t="shared" si="86"/>
        <v>x</v>
      </c>
      <c r="BZ29" s="218">
        <f t="shared" si="87"/>
        <v>0</v>
      </c>
      <c r="CA29" s="218">
        <f t="shared" si="88"/>
        <v>0</v>
      </c>
      <c r="CB29" s="218" t="str">
        <f t="shared" si="89"/>
        <v>o</v>
      </c>
      <c r="CC29" s="218">
        <f t="shared" si="90"/>
        <v>0</v>
      </c>
      <c r="CD29" s="218">
        <f t="shared" si="91"/>
        <v>0</v>
      </c>
      <c r="CE29" s="218" t="str">
        <f t="shared" si="92"/>
        <v>o</v>
      </c>
      <c r="CF29" s="218">
        <f t="shared" si="93"/>
        <v>0</v>
      </c>
      <c r="CG29" s="218">
        <f t="shared" si="94"/>
        <v>0</v>
      </c>
      <c r="CH29" s="218" t="str">
        <f t="shared" si="95"/>
        <v>o</v>
      </c>
      <c r="CL29" s="218">
        <f t="shared" si="96"/>
        <v>0</v>
      </c>
      <c r="CM29" s="218">
        <f t="shared" si="97"/>
        <v>0</v>
      </c>
      <c r="CN29" s="218">
        <f t="shared" si="98"/>
        <v>0</v>
      </c>
      <c r="CO29" s="218">
        <f t="shared" si="99"/>
        <v>2</v>
      </c>
      <c r="CP29" s="218">
        <f t="shared" si="100"/>
        <v>0</v>
      </c>
      <c r="CQ29" s="218">
        <f t="shared" si="101"/>
        <v>0</v>
      </c>
      <c r="CR29" s="218">
        <f t="shared" si="102"/>
        <v>0</v>
      </c>
      <c r="CS29" s="218">
        <f t="shared" si="103"/>
        <v>0</v>
      </c>
      <c r="CT29" s="218">
        <f t="shared" si="104"/>
        <v>0</v>
      </c>
      <c r="CU29" s="218">
        <f t="shared" si="105"/>
        <v>0</v>
      </c>
      <c r="CV29" s="218">
        <f t="shared" si="106"/>
        <v>0</v>
      </c>
      <c r="CW29" s="218">
        <f t="shared" si="107"/>
        <v>0</v>
      </c>
      <c r="CY29" s="218">
        <f t="shared" si="108"/>
        <v>0</v>
      </c>
      <c r="CZ29" s="218">
        <f t="shared" si="109"/>
        <v>0</v>
      </c>
      <c r="DA29" s="218">
        <f t="shared" si="109"/>
        <v>0</v>
      </c>
      <c r="DB29" s="218">
        <f t="shared" si="109"/>
        <v>0</v>
      </c>
      <c r="DC29" s="218">
        <f t="shared" si="109"/>
        <v>1</v>
      </c>
      <c r="DD29" s="218">
        <f t="shared" si="109"/>
        <v>1</v>
      </c>
      <c r="DE29" s="218">
        <f t="shared" si="109"/>
        <v>1</v>
      </c>
      <c r="DF29" s="218">
        <f t="shared" si="109"/>
        <v>1</v>
      </c>
      <c r="DG29" s="218">
        <f t="shared" si="109"/>
        <v>1</v>
      </c>
      <c r="DH29" s="218">
        <f t="shared" si="109"/>
        <v>1</v>
      </c>
      <c r="DI29" s="218">
        <f t="shared" si="109"/>
        <v>1</v>
      </c>
      <c r="DJ29" s="218">
        <f t="shared" si="109"/>
        <v>1</v>
      </c>
      <c r="DK29" s="218">
        <f t="shared" si="109"/>
        <v>1</v>
      </c>
    </row>
    <row r="30" spans="1:115">
      <c r="A30" s="236" t="s">
        <v>48</v>
      </c>
      <c r="B30" s="237" t="s">
        <v>184</v>
      </c>
      <c r="C30" s="237" t="s">
        <v>90</v>
      </c>
      <c r="D30" s="238"/>
      <c r="E30" s="239" t="s">
        <v>216</v>
      </c>
      <c r="F30" s="240"/>
      <c r="G30" s="241"/>
      <c r="H30" s="240" t="s">
        <v>217</v>
      </c>
      <c r="I30" s="240" t="s">
        <v>216</v>
      </c>
      <c r="J30" s="241"/>
      <c r="K30" s="240" t="s">
        <v>217</v>
      </c>
      <c r="L30" s="240" t="s">
        <v>216</v>
      </c>
      <c r="M30" s="241"/>
      <c r="N30" s="240" t="s">
        <v>217</v>
      </c>
      <c r="O30" s="240" t="s">
        <v>217</v>
      </c>
      <c r="P30" s="241"/>
      <c r="Q30" s="240"/>
      <c r="R30" s="240"/>
      <c r="S30" s="241"/>
      <c r="T30" s="240"/>
      <c r="U30" s="240"/>
      <c r="V30" s="241"/>
      <c r="W30" s="240"/>
      <c r="X30" s="240"/>
      <c r="Y30" s="241"/>
      <c r="Z30" s="240"/>
      <c r="AA30" s="240"/>
      <c r="AB30" s="241"/>
      <c r="AC30" s="240"/>
      <c r="AD30" s="240"/>
      <c r="AE30" s="241"/>
      <c r="AF30" s="240"/>
      <c r="AG30" s="240"/>
      <c r="AH30" s="241"/>
      <c r="AI30" s="240"/>
      <c r="AJ30" s="240"/>
      <c r="AK30" s="241"/>
      <c r="AL30" s="240"/>
      <c r="AM30" s="240"/>
      <c r="AN30" s="241"/>
      <c r="AO30" s="238"/>
      <c r="AP30" s="238"/>
      <c r="AQ30" s="250">
        <f>IF(ISNA(HLOOKUP("o",$AY30:$CH$59,60-ROW(),0)),0,HLOOKUP("o",$AY30:$CH$59,60-ROW(),0))</f>
        <v>120</v>
      </c>
      <c r="AR30" s="250">
        <f t="shared" si="55"/>
        <v>4</v>
      </c>
      <c r="AS30" s="244">
        <f t="shared" si="56"/>
        <v>5</v>
      </c>
      <c r="AT30" s="245" t="str">
        <f t="shared" si="57"/>
        <v>Shedov Sasha</v>
      </c>
      <c r="AW30" s="246">
        <f t="shared" si="58"/>
        <v>1</v>
      </c>
      <c r="AX30" s="245">
        <f t="shared" si="59"/>
        <v>119.96599999999999</v>
      </c>
      <c r="AY30" s="218">
        <f t="shared" si="60"/>
        <v>0</v>
      </c>
      <c r="AZ30" s="218">
        <f t="shared" si="61"/>
        <v>0</v>
      </c>
      <c r="BA30" s="218">
        <f t="shared" si="62"/>
        <v>0</v>
      </c>
      <c r="BB30" s="218">
        <f t="shared" si="63"/>
        <v>0</v>
      </c>
      <c r="BC30" s="218">
        <f t="shared" si="64"/>
        <v>0</v>
      </c>
      <c r="BD30" s="218">
        <f t="shared" si="65"/>
        <v>0</v>
      </c>
      <c r="BE30" s="218">
        <f t="shared" si="66"/>
        <v>0</v>
      </c>
      <c r="BF30" s="218">
        <f t="shared" si="67"/>
        <v>0</v>
      </c>
      <c r="BG30" s="218">
        <f t="shared" si="68"/>
        <v>0</v>
      </c>
      <c r="BH30" s="218">
        <f t="shared" si="69"/>
        <v>0</v>
      </c>
      <c r="BI30" s="218">
        <f t="shared" si="70"/>
        <v>0</v>
      </c>
      <c r="BJ30" s="218">
        <f t="shared" si="71"/>
        <v>0</v>
      </c>
      <c r="BK30" s="218">
        <f t="shared" si="72"/>
        <v>0</v>
      </c>
      <c r="BL30" s="218">
        <f t="shared" si="73"/>
        <v>0</v>
      </c>
      <c r="BM30" s="218">
        <f t="shared" si="74"/>
        <v>0</v>
      </c>
      <c r="BN30" s="218">
        <f t="shared" si="75"/>
        <v>0</v>
      </c>
      <c r="BO30" s="218">
        <f t="shared" si="76"/>
        <v>0</v>
      </c>
      <c r="BP30" s="218">
        <f t="shared" si="77"/>
        <v>0</v>
      </c>
      <c r="BQ30" s="218">
        <f t="shared" si="78"/>
        <v>0</v>
      </c>
      <c r="BR30" s="218">
        <f t="shared" si="79"/>
        <v>0</v>
      </c>
      <c r="BS30" s="218">
        <f t="shared" si="80"/>
        <v>0</v>
      </c>
      <c r="BT30" s="218">
        <f t="shared" si="81"/>
        <v>0</v>
      </c>
      <c r="BU30" s="218">
        <f t="shared" si="82"/>
        <v>0</v>
      </c>
      <c r="BV30" s="218">
        <f t="shared" si="83"/>
        <v>0</v>
      </c>
      <c r="BW30" s="218">
        <f t="shared" si="84"/>
        <v>0</v>
      </c>
      <c r="BX30" s="218" t="str">
        <f t="shared" si="85"/>
        <v>x</v>
      </c>
      <c r="BY30" s="218" t="str">
        <f t="shared" si="86"/>
        <v>x</v>
      </c>
      <c r="BZ30" s="218">
        <f t="shared" si="87"/>
        <v>0</v>
      </c>
      <c r="CA30" s="218" t="str">
        <f t="shared" si="88"/>
        <v>o</v>
      </c>
      <c r="CB30" s="218" t="str">
        <f t="shared" si="89"/>
        <v>x</v>
      </c>
      <c r="CC30" s="218">
        <f t="shared" si="90"/>
        <v>0</v>
      </c>
      <c r="CD30" s="218" t="str">
        <f t="shared" si="91"/>
        <v>o</v>
      </c>
      <c r="CE30" s="218" t="str">
        <f t="shared" si="92"/>
        <v>x</v>
      </c>
      <c r="CF30" s="218">
        <f t="shared" si="93"/>
        <v>0</v>
      </c>
      <c r="CG30" s="218">
        <f t="shared" si="94"/>
        <v>0</v>
      </c>
      <c r="CH30" s="218" t="str">
        <f t="shared" si="95"/>
        <v>o</v>
      </c>
      <c r="CL30" s="218">
        <f t="shared" si="96"/>
        <v>0</v>
      </c>
      <c r="CM30" s="218">
        <f t="shared" si="97"/>
        <v>1</v>
      </c>
      <c r="CN30" s="218">
        <f t="shared" si="98"/>
        <v>1</v>
      </c>
      <c r="CO30" s="218">
        <f t="shared" si="99"/>
        <v>2</v>
      </c>
      <c r="CP30" s="218">
        <f t="shared" si="100"/>
        <v>0</v>
      </c>
      <c r="CQ30" s="218">
        <f t="shared" si="101"/>
        <v>0</v>
      </c>
      <c r="CR30" s="218">
        <f t="shared" si="102"/>
        <v>0</v>
      </c>
      <c r="CS30" s="218">
        <f t="shared" si="103"/>
        <v>0</v>
      </c>
      <c r="CT30" s="218">
        <f t="shared" si="104"/>
        <v>0</v>
      </c>
      <c r="CU30" s="218">
        <f t="shared" si="105"/>
        <v>0</v>
      </c>
      <c r="CV30" s="218">
        <f t="shared" si="106"/>
        <v>0</v>
      </c>
      <c r="CW30" s="218">
        <f t="shared" si="107"/>
        <v>0</v>
      </c>
      <c r="CY30" s="218">
        <f t="shared" si="108"/>
        <v>0</v>
      </c>
      <c r="CZ30" s="218">
        <f t="shared" si="109"/>
        <v>0</v>
      </c>
      <c r="DA30" s="218">
        <f t="shared" si="109"/>
        <v>0</v>
      </c>
      <c r="DB30" s="218">
        <f t="shared" si="109"/>
        <v>0</v>
      </c>
      <c r="DC30" s="218">
        <f t="shared" si="109"/>
        <v>1</v>
      </c>
      <c r="DD30" s="218">
        <f t="shared" si="109"/>
        <v>1</v>
      </c>
      <c r="DE30" s="218">
        <f t="shared" si="109"/>
        <v>1</v>
      </c>
      <c r="DF30" s="218">
        <f t="shared" si="109"/>
        <v>1</v>
      </c>
      <c r="DG30" s="218">
        <f t="shared" si="109"/>
        <v>1</v>
      </c>
      <c r="DH30" s="218">
        <f t="shared" si="109"/>
        <v>1</v>
      </c>
      <c r="DI30" s="218">
        <f t="shared" si="109"/>
        <v>1</v>
      </c>
      <c r="DJ30" s="218">
        <f t="shared" si="109"/>
        <v>1</v>
      </c>
      <c r="DK30" s="218">
        <f t="shared" si="109"/>
        <v>1</v>
      </c>
    </row>
    <row r="31" spans="1:115">
      <c r="A31" s="255">
        <v>11511000725</v>
      </c>
      <c r="B31" s="237" t="s">
        <v>156</v>
      </c>
      <c r="C31" s="237" t="s">
        <v>83</v>
      </c>
      <c r="D31" s="238"/>
      <c r="E31" s="239" t="s">
        <v>216</v>
      </c>
      <c r="F31" s="240"/>
      <c r="G31" s="241"/>
      <c r="H31" s="240" t="s">
        <v>216</v>
      </c>
      <c r="I31" s="240"/>
      <c r="J31" s="241"/>
      <c r="K31" s="240" t="s">
        <v>217</v>
      </c>
      <c r="L31" s="240" t="s">
        <v>217</v>
      </c>
      <c r="M31" s="241"/>
      <c r="N31" s="240"/>
      <c r="O31" s="240"/>
      <c r="P31" s="241"/>
      <c r="Q31" s="240"/>
      <c r="R31" s="240"/>
      <c r="S31" s="241"/>
      <c r="T31" s="240"/>
      <c r="U31" s="240"/>
      <c r="V31" s="241"/>
      <c r="W31" s="240"/>
      <c r="X31" s="240"/>
      <c r="Y31" s="241"/>
      <c r="Z31" s="240"/>
      <c r="AA31" s="240"/>
      <c r="AB31" s="241"/>
      <c r="AC31" s="240"/>
      <c r="AD31" s="240"/>
      <c r="AE31" s="241"/>
      <c r="AF31" s="240"/>
      <c r="AG31" s="240"/>
      <c r="AH31" s="241"/>
      <c r="AI31" s="240"/>
      <c r="AJ31" s="240"/>
      <c r="AK31" s="241"/>
      <c r="AL31" s="240"/>
      <c r="AM31" s="240"/>
      <c r="AN31" s="241"/>
      <c r="AO31" s="238"/>
      <c r="AP31" s="238"/>
      <c r="AQ31" s="250">
        <f>IF(ISNA(HLOOKUP("o",$AY31:$CH$59,60-ROW(),0)),0,HLOOKUP("o",$AY31:$CH$59,60-ROW(),0))</f>
        <v>110</v>
      </c>
      <c r="AR31" s="250">
        <f t="shared" si="55"/>
        <v>2</v>
      </c>
      <c r="AS31" s="244">
        <f t="shared" si="56"/>
        <v>6</v>
      </c>
      <c r="AT31" s="256" t="str">
        <f t="shared" si="57"/>
        <v>Tsokolov Aleksey</v>
      </c>
      <c r="AW31" s="246">
        <f t="shared" si="58"/>
        <v>0</v>
      </c>
      <c r="AX31" s="245">
        <f t="shared" si="59"/>
        <v>109.998</v>
      </c>
      <c r="AY31" s="218">
        <f t="shared" si="60"/>
        <v>0</v>
      </c>
      <c r="AZ31" s="218">
        <f t="shared" si="61"/>
        <v>0</v>
      </c>
      <c r="BA31" s="218">
        <f t="shared" si="62"/>
        <v>0</v>
      </c>
      <c r="BB31" s="218">
        <f t="shared" si="63"/>
        <v>0</v>
      </c>
      <c r="BC31" s="218">
        <f t="shared" si="64"/>
        <v>0</v>
      </c>
      <c r="BD31" s="218">
        <f t="shared" si="65"/>
        <v>0</v>
      </c>
      <c r="BE31" s="218">
        <f t="shared" si="66"/>
        <v>0</v>
      </c>
      <c r="BF31" s="218">
        <f t="shared" si="67"/>
        <v>0</v>
      </c>
      <c r="BG31" s="218">
        <f t="shared" si="68"/>
        <v>0</v>
      </c>
      <c r="BH31" s="218">
        <f t="shared" si="69"/>
        <v>0</v>
      </c>
      <c r="BI31" s="218">
        <f t="shared" si="70"/>
        <v>0</v>
      </c>
      <c r="BJ31" s="218">
        <f t="shared" si="71"/>
        <v>0</v>
      </c>
      <c r="BK31" s="218">
        <f t="shared" si="72"/>
        <v>0</v>
      </c>
      <c r="BL31" s="218">
        <f t="shared" si="73"/>
        <v>0</v>
      </c>
      <c r="BM31" s="218">
        <f t="shared" si="74"/>
        <v>0</v>
      </c>
      <c r="BN31" s="218">
        <f t="shared" si="75"/>
        <v>0</v>
      </c>
      <c r="BO31" s="218">
        <f t="shared" si="76"/>
        <v>0</v>
      </c>
      <c r="BP31" s="218">
        <f t="shared" si="77"/>
        <v>0</v>
      </c>
      <c r="BQ31" s="218">
        <f t="shared" si="78"/>
        <v>0</v>
      </c>
      <c r="BR31" s="218">
        <f t="shared" si="79"/>
        <v>0</v>
      </c>
      <c r="BS31" s="218">
        <f t="shared" si="80"/>
        <v>0</v>
      </c>
      <c r="BT31" s="218">
        <f t="shared" si="81"/>
        <v>0</v>
      </c>
      <c r="BU31" s="218">
        <f t="shared" si="82"/>
        <v>0</v>
      </c>
      <c r="BV31" s="218">
        <f t="shared" si="83"/>
        <v>0</v>
      </c>
      <c r="BW31" s="218">
        <f t="shared" si="84"/>
        <v>0</v>
      </c>
      <c r="BX31" s="218">
        <f t="shared" si="85"/>
        <v>0</v>
      </c>
      <c r="BY31" s="218">
        <f t="shared" si="86"/>
        <v>0</v>
      </c>
      <c r="BZ31" s="218">
        <f t="shared" si="87"/>
        <v>0</v>
      </c>
      <c r="CA31" s="218" t="str">
        <f t="shared" si="88"/>
        <v>x</v>
      </c>
      <c r="CB31" s="218" t="str">
        <f t="shared" si="89"/>
        <v>x</v>
      </c>
      <c r="CC31" s="218">
        <f t="shared" si="90"/>
        <v>0</v>
      </c>
      <c r="CD31" s="218">
        <f t="shared" si="91"/>
        <v>0</v>
      </c>
      <c r="CE31" s="218" t="str">
        <f t="shared" si="92"/>
        <v>o</v>
      </c>
      <c r="CF31" s="218">
        <f t="shared" si="93"/>
        <v>0</v>
      </c>
      <c r="CG31" s="218">
        <f t="shared" si="94"/>
        <v>0</v>
      </c>
      <c r="CH31" s="218" t="str">
        <f t="shared" si="95"/>
        <v>o</v>
      </c>
      <c r="CK31" s="218">
        <v>0</v>
      </c>
      <c r="CL31" s="252">
        <f t="shared" si="96"/>
        <v>0</v>
      </c>
      <c r="CM31" s="218">
        <f t="shared" si="97"/>
        <v>0</v>
      </c>
      <c r="CN31" s="218">
        <f t="shared" si="98"/>
        <v>2</v>
      </c>
      <c r="CO31" s="218">
        <f t="shared" si="99"/>
        <v>0</v>
      </c>
      <c r="CP31" s="218">
        <f t="shared" si="100"/>
        <v>0</v>
      </c>
      <c r="CQ31" s="218">
        <f t="shared" si="101"/>
        <v>0</v>
      </c>
      <c r="CR31" s="218">
        <f t="shared" si="102"/>
        <v>0</v>
      </c>
      <c r="CS31" s="218">
        <f t="shared" si="103"/>
        <v>0</v>
      </c>
      <c r="CT31" s="218">
        <f t="shared" si="104"/>
        <v>0</v>
      </c>
      <c r="CU31" s="218">
        <f t="shared" si="105"/>
        <v>0</v>
      </c>
      <c r="CV31" s="218">
        <f t="shared" si="106"/>
        <v>0</v>
      </c>
      <c r="CW31" s="218">
        <f t="shared" si="107"/>
        <v>0</v>
      </c>
      <c r="CY31" s="218">
        <f t="shared" si="108"/>
        <v>0</v>
      </c>
      <c r="CZ31" s="218">
        <f t="shared" si="109"/>
        <v>0</v>
      </c>
      <c r="DA31" s="218">
        <f t="shared" si="109"/>
        <v>0</v>
      </c>
      <c r="DB31" s="218">
        <f t="shared" si="109"/>
        <v>1</v>
      </c>
      <c r="DC31" s="218">
        <f t="shared" si="109"/>
        <v>1</v>
      </c>
      <c r="DD31" s="218">
        <f t="shared" si="109"/>
        <v>1</v>
      </c>
      <c r="DE31" s="218">
        <f t="shared" si="109"/>
        <v>1</v>
      </c>
      <c r="DF31" s="218">
        <f t="shared" si="109"/>
        <v>1</v>
      </c>
      <c r="DG31" s="218">
        <f t="shared" si="109"/>
        <v>1</v>
      </c>
      <c r="DH31" s="218">
        <f t="shared" si="109"/>
        <v>1</v>
      </c>
      <c r="DI31" s="218">
        <f t="shared" si="109"/>
        <v>1</v>
      </c>
      <c r="DJ31" s="218">
        <f t="shared" si="109"/>
        <v>1</v>
      </c>
      <c r="DK31" s="218">
        <f t="shared" si="109"/>
        <v>1</v>
      </c>
    </row>
    <row r="32" spans="1:115">
      <c r="A32" s="236">
        <v>10181202991</v>
      </c>
      <c r="B32" s="237" t="s">
        <v>178</v>
      </c>
      <c r="C32" s="237" t="s">
        <v>90</v>
      </c>
      <c r="D32" s="238"/>
      <c r="E32" s="239" t="s">
        <v>216</v>
      </c>
      <c r="F32" s="240"/>
      <c r="G32" s="241"/>
      <c r="H32" s="240" t="s">
        <v>216</v>
      </c>
      <c r="I32" s="240"/>
      <c r="J32" s="241"/>
      <c r="K32" s="240" t="s">
        <v>217</v>
      </c>
      <c r="L32" s="240" t="s">
        <v>217</v>
      </c>
      <c r="M32" s="241"/>
      <c r="N32" s="240"/>
      <c r="O32" s="240"/>
      <c r="P32" s="241"/>
      <c r="Q32" s="240"/>
      <c r="R32" s="240"/>
      <c r="S32" s="241"/>
      <c r="T32" s="240"/>
      <c r="U32" s="240"/>
      <c r="V32" s="241"/>
      <c r="W32" s="240"/>
      <c r="X32" s="240"/>
      <c r="Y32" s="241"/>
      <c r="Z32" s="240"/>
      <c r="AA32" s="240"/>
      <c r="AB32" s="241"/>
      <c r="AC32" s="240"/>
      <c r="AD32" s="240"/>
      <c r="AE32" s="241"/>
      <c r="AF32" s="240"/>
      <c r="AG32" s="240"/>
      <c r="AH32" s="241"/>
      <c r="AI32" s="240"/>
      <c r="AJ32" s="240"/>
      <c r="AK32" s="241"/>
      <c r="AL32" s="240"/>
      <c r="AM32" s="240"/>
      <c r="AN32" s="241"/>
      <c r="AO32" s="238"/>
      <c r="AP32" s="238"/>
      <c r="AQ32" s="250">
        <f>IF(ISNA(HLOOKUP("o",$AY32:$CH$59,60-ROW(),0)),0,HLOOKUP("o",$AY32:$CH$59,60-ROW(),0))</f>
        <v>110</v>
      </c>
      <c r="AR32" s="250">
        <f t="shared" si="55"/>
        <v>2</v>
      </c>
      <c r="AS32" s="244">
        <f t="shared" si="56"/>
        <v>6</v>
      </c>
      <c r="AT32" s="245" t="str">
        <f t="shared" si="57"/>
        <v>Cimmerman Alexander</v>
      </c>
      <c r="AW32" s="246">
        <f t="shared" si="58"/>
        <v>0</v>
      </c>
      <c r="AX32" s="245">
        <f t="shared" si="59"/>
        <v>109.998</v>
      </c>
      <c r="AY32" s="218">
        <f t="shared" si="60"/>
        <v>0</v>
      </c>
      <c r="AZ32" s="218">
        <f t="shared" si="61"/>
        <v>0</v>
      </c>
      <c r="BA32" s="218">
        <f t="shared" si="62"/>
        <v>0</v>
      </c>
      <c r="BB32" s="218">
        <f t="shared" si="63"/>
        <v>0</v>
      </c>
      <c r="BC32" s="218">
        <f t="shared" si="64"/>
        <v>0</v>
      </c>
      <c r="BD32" s="218">
        <f t="shared" si="65"/>
        <v>0</v>
      </c>
      <c r="BE32" s="218">
        <f t="shared" si="66"/>
        <v>0</v>
      </c>
      <c r="BF32" s="218">
        <f t="shared" si="67"/>
        <v>0</v>
      </c>
      <c r="BG32" s="218">
        <f t="shared" si="68"/>
        <v>0</v>
      </c>
      <c r="BH32" s="218">
        <f t="shared" si="69"/>
        <v>0</v>
      </c>
      <c r="BI32" s="218">
        <f t="shared" si="70"/>
        <v>0</v>
      </c>
      <c r="BJ32" s="218">
        <f t="shared" si="71"/>
        <v>0</v>
      </c>
      <c r="BK32" s="218">
        <f t="shared" si="72"/>
        <v>0</v>
      </c>
      <c r="BL32" s="218">
        <f t="shared" si="73"/>
        <v>0</v>
      </c>
      <c r="BM32" s="218">
        <f t="shared" si="74"/>
        <v>0</v>
      </c>
      <c r="BN32" s="218">
        <f t="shared" si="75"/>
        <v>0</v>
      </c>
      <c r="BO32" s="218">
        <f t="shared" si="76"/>
        <v>0</v>
      </c>
      <c r="BP32" s="218">
        <f t="shared" si="77"/>
        <v>0</v>
      </c>
      <c r="BQ32" s="218">
        <f t="shared" si="78"/>
        <v>0</v>
      </c>
      <c r="BR32" s="218">
        <f t="shared" si="79"/>
        <v>0</v>
      </c>
      <c r="BS32" s="218">
        <f t="shared" si="80"/>
        <v>0</v>
      </c>
      <c r="BT32" s="218">
        <f t="shared" si="81"/>
        <v>0</v>
      </c>
      <c r="BU32" s="218">
        <f t="shared" si="82"/>
        <v>0</v>
      </c>
      <c r="BV32" s="218">
        <f t="shared" si="83"/>
        <v>0</v>
      </c>
      <c r="BW32" s="218">
        <f t="shared" si="84"/>
        <v>0</v>
      </c>
      <c r="BX32" s="218">
        <f t="shared" si="85"/>
        <v>0</v>
      </c>
      <c r="BY32" s="218">
        <f t="shared" si="86"/>
        <v>0</v>
      </c>
      <c r="BZ32" s="218">
        <f t="shared" si="87"/>
        <v>0</v>
      </c>
      <c r="CA32" s="218" t="str">
        <f t="shared" si="88"/>
        <v>x</v>
      </c>
      <c r="CB32" s="218" t="str">
        <f t="shared" si="89"/>
        <v>x</v>
      </c>
      <c r="CC32" s="218">
        <f t="shared" si="90"/>
        <v>0</v>
      </c>
      <c r="CD32" s="218">
        <f t="shared" si="91"/>
        <v>0</v>
      </c>
      <c r="CE32" s="218" t="str">
        <f t="shared" si="92"/>
        <v>o</v>
      </c>
      <c r="CF32" s="218">
        <f t="shared" si="93"/>
        <v>0</v>
      </c>
      <c r="CG32" s="218">
        <f t="shared" si="94"/>
        <v>0</v>
      </c>
      <c r="CH32" s="218" t="str">
        <f t="shared" si="95"/>
        <v>o</v>
      </c>
      <c r="CL32" s="218">
        <f t="shared" si="96"/>
        <v>0</v>
      </c>
      <c r="CM32" s="218">
        <f t="shared" si="97"/>
        <v>0</v>
      </c>
      <c r="CN32" s="218">
        <f t="shared" si="98"/>
        <v>2</v>
      </c>
      <c r="CO32" s="218">
        <f t="shared" si="99"/>
        <v>0</v>
      </c>
      <c r="CP32" s="218">
        <f t="shared" si="100"/>
        <v>0</v>
      </c>
      <c r="CQ32" s="218">
        <f t="shared" si="101"/>
        <v>0</v>
      </c>
      <c r="CR32" s="218">
        <f t="shared" si="102"/>
        <v>0</v>
      </c>
      <c r="CS32" s="218">
        <f t="shared" si="103"/>
        <v>0</v>
      </c>
      <c r="CT32" s="218">
        <f t="shared" si="104"/>
        <v>0</v>
      </c>
      <c r="CU32" s="218">
        <f t="shared" si="105"/>
        <v>0</v>
      </c>
      <c r="CV32" s="218">
        <f t="shared" si="106"/>
        <v>0</v>
      </c>
      <c r="CW32" s="218">
        <f t="shared" si="107"/>
        <v>0</v>
      </c>
      <c r="CY32" s="218">
        <f t="shared" si="108"/>
        <v>0</v>
      </c>
      <c r="CZ32" s="218">
        <f t="shared" si="109"/>
        <v>0</v>
      </c>
      <c r="DA32" s="218">
        <f t="shared" si="109"/>
        <v>0</v>
      </c>
      <c r="DB32" s="218">
        <f t="shared" si="109"/>
        <v>1</v>
      </c>
      <c r="DC32" s="218">
        <f t="shared" si="109"/>
        <v>1</v>
      </c>
      <c r="DD32" s="218">
        <f t="shared" si="109"/>
        <v>1</v>
      </c>
      <c r="DE32" s="218">
        <f t="shared" si="109"/>
        <v>1</v>
      </c>
      <c r="DF32" s="218">
        <f t="shared" si="109"/>
        <v>1</v>
      </c>
      <c r="DG32" s="218">
        <f t="shared" si="109"/>
        <v>1</v>
      </c>
      <c r="DH32" s="218">
        <f t="shared" si="109"/>
        <v>1</v>
      </c>
      <c r="DI32" s="218">
        <f t="shared" si="109"/>
        <v>1</v>
      </c>
      <c r="DJ32" s="218">
        <f t="shared" si="109"/>
        <v>1</v>
      </c>
      <c r="DK32" s="218">
        <f t="shared" si="109"/>
        <v>1</v>
      </c>
    </row>
    <row r="33" spans="1:115">
      <c r="A33" s="236">
        <v>10181101839</v>
      </c>
      <c r="B33" s="237" t="s">
        <v>173</v>
      </c>
      <c r="C33" s="237" t="s">
        <v>90</v>
      </c>
      <c r="D33" s="238"/>
      <c r="E33" s="239" t="s">
        <v>217</v>
      </c>
      <c r="F33" s="240" t="s">
        <v>216</v>
      </c>
      <c r="G33" s="241"/>
      <c r="H33" s="240" t="s">
        <v>217</v>
      </c>
      <c r="I33" s="240" t="s">
        <v>216</v>
      </c>
      <c r="J33" s="241"/>
      <c r="K33" s="240" t="s">
        <v>217</v>
      </c>
      <c r="L33" s="240" t="s">
        <v>217</v>
      </c>
      <c r="M33" s="241"/>
      <c r="N33" s="240"/>
      <c r="O33" s="240"/>
      <c r="P33" s="241"/>
      <c r="Q33" s="240"/>
      <c r="R33" s="240"/>
      <c r="S33" s="241"/>
      <c r="T33" s="240"/>
      <c r="U33" s="240"/>
      <c r="V33" s="241"/>
      <c r="W33" s="240"/>
      <c r="X33" s="240"/>
      <c r="Y33" s="241"/>
      <c r="Z33" s="240"/>
      <c r="AA33" s="240"/>
      <c r="AB33" s="241"/>
      <c r="AC33" s="240"/>
      <c r="AD33" s="240"/>
      <c r="AE33" s="241"/>
      <c r="AF33" s="240"/>
      <c r="AG33" s="240"/>
      <c r="AH33" s="241"/>
      <c r="AI33" s="240"/>
      <c r="AJ33" s="240"/>
      <c r="AK33" s="241"/>
      <c r="AL33" s="240"/>
      <c r="AM33" s="240"/>
      <c r="AN33" s="241"/>
      <c r="AO33" s="238"/>
      <c r="AP33" s="238"/>
      <c r="AQ33" s="250">
        <f>IF(ISNA(HLOOKUP("o",$AY33:$CH$59,60-ROW(),0)),0,HLOOKUP("o",$AY33:$CH$59,60-ROW(),0))</f>
        <v>110</v>
      </c>
      <c r="AR33" s="250">
        <f t="shared" si="55"/>
        <v>4</v>
      </c>
      <c r="AS33" s="244">
        <f t="shared" si="56"/>
        <v>8</v>
      </c>
      <c r="AT33" s="245" t="str">
        <f t="shared" si="57"/>
        <v>Blagoderov Alexander</v>
      </c>
      <c r="AW33" s="246">
        <f t="shared" si="58"/>
        <v>1</v>
      </c>
      <c r="AX33" s="245">
        <f t="shared" si="59"/>
        <v>109.96599999999999</v>
      </c>
      <c r="AY33" s="218">
        <f t="shared" si="60"/>
        <v>0</v>
      </c>
      <c r="AZ33" s="218">
        <f t="shared" si="61"/>
        <v>0</v>
      </c>
      <c r="BA33" s="218">
        <f t="shared" si="62"/>
        <v>0</v>
      </c>
      <c r="BB33" s="218">
        <f t="shared" si="63"/>
        <v>0</v>
      </c>
      <c r="BC33" s="218">
        <f t="shared" si="64"/>
        <v>0</v>
      </c>
      <c r="BD33" s="218">
        <f t="shared" si="65"/>
        <v>0</v>
      </c>
      <c r="BE33" s="218">
        <f t="shared" si="66"/>
        <v>0</v>
      </c>
      <c r="BF33" s="218">
        <f t="shared" si="67"/>
        <v>0</v>
      </c>
      <c r="BG33" s="218">
        <f t="shared" si="68"/>
        <v>0</v>
      </c>
      <c r="BH33" s="218">
        <f t="shared" si="69"/>
        <v>0</v>
      </c>
      <c r="BI33" s="218">
        <f t="shared" si="70"/>
        <v>0</v>
      </c>
      <c r="BJ33" s="218">
        <f t="shared" si="71"/>
        <v>0</v>
      </c>
      <c r="BK33" s="218">
        <f t="shared" si="72"/>
        <v>0</v>
      </c>
      <c r="BL33" s="218">
        <f t="shared" si="73"/>
        <v>0</v>
      </c>
      <c r="BM33" s="218">
        <f t="shared" si="74"/>
        <v>0</v>
      </c>
      <c r="BN33" s="218">
        <f t="shared" si="75"/>
        <v>0</v>
      </c>
      <c r="BO33" s="218">
        <f t="shared" si="76"/>
        <v>0</v>
      </c>
      <c r="BP33" s="218">
        <f t="shared" si="77"/>
        <v>0</v>
      </c>
      <c r="BQ33" s="218">
        <f t="shared" si="78"/>
        <v>0</v>
      </c>
      <c r="BR33" s="218">
        <f t="shared" si="79"/>
        <v>0</v>
      </c>
      <c r="BS33" s="218">
        <f t="shared" si="80"/>
        <v>0</v>
      </c>
      <c r="BT33" s="218">
        <f t="shared" si="81"/>
        <v>0</v>
      </c>
      <c r="BU33" s="218">
        <f t="shared" si="82"/>
        <v>0</v>
      </c>
      <c r="BV33" s="218">
        <f t="shared" si="83"/>
        <v>0</v>
      </c>
      <c r="BW33" s="218">
        <f t="shared" si="84"/>
        <v>0</v>
      </c>
      <c r="BX33" s="218">
        <f t="shared" si="85"/>
        <v>0</v>
      </c>
      <c r="BY33" s="218">
        <f t="shared" si="86"/>
        <v>0</v>
      </c>
      <c r="BZ33" s="218">
        <f t="shared" si="87"/>
        <v>0</v>
      </c>
      <c r="CA33" s="218" t="str">
        <f t="shared" si="88"/>
        <v>x</v>
      </c>
      <c r="CB33" s="218" t="str">
        <f t="shared" si="89"/>
        <v>x</v>
      </c>
      <c r="CC33" s="218">
        <f t="shared" si="90"/>
        <v>0</v>
      </c>
      <c r="CD33" s="218" t="str">
        <f t="shared" si="91"/>
        <v>o</v>
      </c>
      <c r="CE33" s="218" t="str">
        <f t="shared" si="92"/>
        <v>x</v>
      </c>
      <c r="CF33" s="218">
        <f t="shared" si="93"/>
        <v>0</v>
      </c>
      <c r="CG33" s="218" t="str">
        <f t="shared" si="94"/>
        <v>o</v>
      </c>
      <c r="CH33" s="218" t="str">
        <f t="shared" si="95"/>
        <v>x</v>
      </c>
      <c r="CL33" s="218">
        <f t="shared" si="96"/>
        <v>1</v>
      </c>
      <c r="CM33" s="218">
        <f t="shared" si="97"/>
        <v>1</v>
      </c>
      <c r="CN33" s="218">
        <f t="shared" si="98"/>
        <v>2</v>
      </c>
      <c r="CO33" s="218">
        <f t="shared" si="99"/>
        <v>0</v>
      </c>
      <c r="CP33" s="218">
        <f t="shared" si="100"/>
        <v>0</v>
      </c>
      <c r="CQ33" s="218">
        <f t="shared" si="101"/>
        <v>0</v>
      </c>
      <c r="CR33" s="218">
        <f t="shared" si="102"/>
        <v>0</v>
      </c>
      <c r="CS33" s="218">
        <f t="shared" si="103"/>
        <v>0</v>
      </c>
      <c r="CT33" s="218">
        <f t="shared" si="104"/>
        <v>0</v>
      </c>
      <c r="CU33" s="218">
        <f t="shared" si="105"/>
        <v>0</v>
      </c>
      <c r="CV33" s="218">
        <f t="shared" si="106"/>
        <v>0</v>
      </c>
      <c r="CW33" s="218">
        <f t="shared" si="107"/>
        <v>0</v>
      </c>
      <c r="CY33" s="218">
        <f t="shared" si="108"/>
        <v>0</v>
      </c>
      <c r="CZ33" s="218">
        <f t="shared" si="109"/>
        <v>0</v>
      </c>
      <c r="DA33" s="218">
        <f t="shared" si="109"/>
        <v>0</v>
      </c>
      <c r="DB33" s="218">
        <f t="shared" si="109"/>
        <v>1</v>
      </c>
      <c r="DC33" s="218">
        <f t="shared" si="109"/>
        <v>1</v>
      </c>
      <c r="DD33" s="218">
        <f t="shared" si="109"/>
        <v>1</v>
      </c>
      <c r="DE33" s="218">
        <f t="shared" si="109"/>
        <v>1</v>
      </c>
      <c r="DF33" s="218">
        <f t="shared" si="109"/>
        <v>1</v>
      </c>
      <c r="DG33" s="218">
        <f t="shared" si="109"/>
        <v>1</v>
      </c>
      <c r="DH33" s="218">
        <f t="shared" si="109"/>
        <v>1</v>
      </c>
      <c r="DI33" s="218">
        <f t="shared" si="109"/>
        <v>1</v>
      </c>
      <c r="DJ33" s="218">
        <f t="shared" si="109"/>
        <v>1</v>
      </c>
      <c r="DK33" s="218">
        <f t="shared" si="109"/>
        <v>1</v>
      </c>
    </row>
    <row r="34" spans="1:115">
      <c r="A34" s="236" t="s">
        <v>221</v>
      </c>
      <c r="B34" s="237" t="s">
        <v>222</v>
      </c>
      <c r="C34" s="237" t="s">
        <v>90</v>
      </c>
      <c r="D34" s="238"/>
      <c r="E34" s="239" t="s">
        <v>216</v>
      </c>
      <c r="F34" s="240"/>
      <c r="G34" s="241"/>
      <c r="H34" s="240" t="s">
        <v>217</v>
      </c>
      <c r="I34" s="240" t="s">
        <v>217</v>
      </c>
      <c r="J34" s="241"/>
      <c r="K34" s="240"/>
      <c r="L34" s="240"/>
      <c r="M34" s="241"/>
      <c r="N34" s="240"/>
      <c r="O34" s="240"/>
      <c r="P34" s="241"/>
      <c r="Q34" s="240"/>
      <c r="R34" s="240"/>
      <c r="S34" s="241"/>
      <c r="T34" s="240"/>
      <c r="U34" s="240"/>
      <c r="V34" s="241"/>
      <c r="W34" s="240"/>
      <c r="X34" s="240"/>
      <c r="Y34" s="241"/>
      <c r="Z34" s="240"/>
      <c r="AA34" s="240"/>
      <c r="AB34" s="241"/>
      <c r="AC34" s="240"/>
      <c r="AD34" s="240"/>
      <c r="AE34" s="241"/>
      <c r="AF34" s="240"/>
      <c r="AG34" s="240"/>
      <c r="AH34" s="241"/>
      <c r="AI34" s="240"/>
      <c r="AJ34" s="240"/>
      <c r="AK34" s="241"/>
      <c r="AL34" s="240"/>
      <c r="AM34" s="240"/>
      <c r="AN34" s="241"/>
      <c r="AO34" s="238"/>
      <c r="AP34" s="238"/>
      <c r="AQ34" s="250">
        <f>IF(ISNA(HLOOKUP("o",$AY34:$CH$59,60-ROW(),0)),0,HLOOKUP("o",$AY34:$CH$59,60-ROW(),0))</f>
        <v>100</v>
      </c>
      <c r="AR34" s="250">
        <f t="shared" si="55"/>
        <v>2</v>
      </c>
      <c r="AS34" s="244">
        <f t="shared" si="56"/>
        <v>9</v>
      </c>
      <c r="AT34" s="245" t="str">
        <f t="shared" si="57"/>
        <v>Tolochko Yury</v>
      </c>
      <c r="AW34" s="246">
        <f t="shared" si="58"/>
        <v>0</v>
      </c>
      <c r="AX34" s="245">
        <f t="shared" si="59"/>
        <v>99.998000000000005</v>
      </c>
      <c r="AY34" s="218">
        <f t="shared" si="60"/>
        <v>0</v>
      </c>
      <c r="AZ34" s="218">
        <f t="shared" si="61"/>
        <v>0</v>
      </c>
      <c r="BA34" s="218">
        <f t="shared" si="62"/>
        <v>0</v>
      </c>
      <c r="BB34" s="218">
        <f t="shared" si="63"/>
        <v>0</v>
      </c>
      <c r="BC34" s="218">
        <f t="shared" si="64"/>
        <v>0</v>
      </c>
      <c r="BD34" s="218">
        <f t="shared" si="65"/>
        <v>0</v>
      </c>
      <c r="BE34" s="218">
        <f t="shared" si="66"/>
        <v>0</v>
      </c>
      <c r="BF34" s="218">
        <f t="shared" si="67"/>
        <v>0</v>
      </c>
      <c r="BG34" s="218">
        <f t="shared" si="68"/>
        <v>0</v>
      </c>
      <c r="BH34" s="218">
        <f t="shared" si="69"/>
        <v>0</v>
      </c>
      <c r="BI34" s="218">
        <f t="shared" si="70"/>
        <v>0</v>
      </c>
      <c r="BJ34" s="218">
        <f t="shared" si="71"/>
        <v>0</v>
      </c>
      <c r="BK34" s="218">
        <f t="shared" si="72"/>
        <v>0</v>
      </c>
      <c r="BL34" s="218">
        <f t="shared" si="73"/>
        <v>0</v>
      </c>
      <c r="BM34" s="218">
        <f t="shared" si="74"/>
        <v>0</v>
      </c>
      <c r="BN34" s="218">
        <f t="shared" si="75"/>
        <v>0</v>
      </c>
      <c r="BO34" s="218">
        <f t="shared" si="76"/>
        <v>0</v>
      </c>
      <c r="BP34" s="218">
        <f t="shared" si="77"/>
        <v>0</v>
      </c>
      <c r="BQ34" s="218">
        <f t="shared" si="78"/>
        <v>0</v>
      </c>
      <c r="BR34" s="218">
        <f t="shared" si="79"/>
        <v>0</v>
      </c>
      <c r="BS34" s="218">
        <f t="shared" si="80"/>
        <v>0</v>
      </c>
      <c r="BT34" s="218">
        <f t="shared" si="81"/>
        <v>0</v>
      </c>
      <c r="BU34" s="218">
        <f t="shared" si="82"/>
        <v>0</v>
      </c>
      <c r="BV34" s="218">
        <f t="shared" si="83"/>
        <v>0</v>
      </c>
      <c r="BW34" s="218">
        <f t="shared" si="84"/>
        <v>0</v>
      </c>
      <c r="BX34" s="218">
        <f t="shared" si="85"/>
        <v>0</v>
      </c>
      <c r="BY34" s="218">
        <f t="shared" si="86"/>
        <v>0</v>
      </c>
      <c r="BZ34" s="218">
        <f t="shared" si="87"/>
        <v>0</v>
      </c>
      <c r="CA34" s="218">
        <f t="shared" si="88"/>
        <v>0</v>
      </c>
      <c r="CB34" s="218">
        <f t="shared" si="89"/>
        <v>0</v>
      </c>
      <c r="CC34" s="218">
        <f t="shared" si="90"/>
        <v>0</v>
      </c>
      <c r="CD34" s="218" t="str">
        <f t="shared" si="91"/>
        <v>x</v>
      </c>
      <c r="CE34" s="218" t="str">
        <f t="shared" si="92"/>
        <v>x</v>
      </c>
      <c r="CF34" s="218">
        <f t="shared" si="93"/>
        <v>0</v>
      </c>
      <c r="CG34" s="218">
        <f t="shared" si="94"/>
        <v>0</v>
      </c>
      <c r="CH34" s="218" t="str">
        <f t="shared" si="95"/>
        <v>o</v>
      </c>
      <c r="CL34" s="218">
        <f t="shared" si="96"/>
        <v>0</v>
      </c>
      <c r="CM34" s="218">
        <f t="shared" si="97"/>
        <v>2</v>
      </c>
      <c r="CN34" s="218">
        <f t="shared" si="98"/>
        <v>0</v>
      </c>
      <c r="CO34" s="218">
        <f t="shared" si="99"/>
        <v>0</v>
      </c>
      <c r="CP34" s="218">
        <f t="shared" si="100"/>
        <v>0</v>
      </c>
      <c r="CQ34" s="218">
        <f t="shared" si="101"/>
        <v>0</v>
      </c>
      <c r="CR34" s="218">
        <f t="shared" si="102"/>
        <v>0</v>
      </c>
      <c r="CS34" s="218">
        <f t="shared" si="103"/>
        <v>0</v>
      </c>
      <c r="CT34" s="218">
        <f t="shared" si="104"/>
        <v>0</v>
      </c>
      <c r="CU34" s="218">
        <f t="shared" si="105"/>
        <v>0</v>
      </c>
      <c r="CV34" s="218">
        <f t="shared" si="106"/>
        <v>0</v>
      </c>
      <c r="CW34" s="218">
        <f t="shared" si="107"/>
        <v>0</v>
      </c>
      <c r="CY34" s="218">
        <f t="shared" si="108"/>
        <v>0</v>
      </c>
      <c r="CZ34" s="218">
        <f t="shared" si="109"/>
        <v>0</v>
      </c>
      <c r="DA34" s="218">
        <f t="shared" si="109"/>
        <v>1</v>
      </c>
      <c r="DB34" s="218">
        <f t="shared" si="109"/>
        <v>1</v>
      </c>
      <c r="DC34" s="218">
        <f t="shared" si="109"/>
        <v>1</v>
      </c>
      <c r="DD34" s="218">
        <f t="shared" si="109"/>
        <v>1</v>
      </c>
      <c r="DE34" s="218">
        <f t="shared" si="109"/>
        <v>1</v>
      </c>
      <c r="DF34" s="218">
        <f t="shared" si="109"/>
        <v>1</v>
      </c>
      <c r="DG34" s="218">
        <f t="shared" si="109"/>
        <v>1</v>
      </c>
      <c r="DH34" s="218">
        <f t="shared" si="109"/>
        <v>1</v>
      </c>
      <c r="DI34" s="218">
        <f t="shared" si="109"/>
        <v>1</v>
      </c>
      <c r="DJ34" s="218">
        <f t="shared" si="109"/>
        <v>1</v>
      </c>
      <c r="DK34" s="218">
        <f t="shared" si="109"/>
        <v>1</v>
      </c>
    </row>
    <row r="35" spans="1:115">
      <c r="A35" s="236">
        <v>10181102217</v>
      </c>
      <c r="B35" s="237" t="s">
        <v>162</v>
      </c>
      <c r="C35" s="237" t="s">
        <v>90</v>
      </c>
      <c r="D35" s="238"/>
      <c r="E35" s="239" t="s">
        <v>217</v>
      </c>
      <c r="F35" s="240" t="s">
        <v>216</v>
      </c>
      <c r="G35" s="241"/>
      <c r="H35" s="240" t="s">
        <v>217</v>
      </c>
      <c r="I35" s="240" t="s">
        <v>217</v>
      </c>
      <c r="J35" s="241"/>
      <c r="K35" s="240"/>
      <c r="L35" s="240"/>
      <c r="M35" s="241"/>
      <c r="N35" s="240"/>
      <c r="O35" s="240"/>
      <c r="P35" s="241"/>
      <c r="Q35" s="240"/>
      <c r="R35" s="240"/>
      <c r="S35" s="241"/>
      <c r="T35" s="240"/>
      <c r="U35" s="240"/>
      <c r="V35" s="241"/>
      <c r="W35" s="240"/>
      <c r="X35" s="240"/>
      <c r="Y35" s="241"/>
      <c r="Z35" s="240"/>
      <c r="AA35" s="240"/>
      <c r="AB35" s="241"/>
      <c r="AC35" s="240"/>
      <c r="AD35" s="240"/>
      <c r="AE35" s="241"/>
      <c r="AF35" s="240"/>
      <c r="AG35" s="240"/>
      <c r="AH35" s="241"/>
      <c r="AI35" s="240"/>
      <c r="AJ35" s="240"/>
      <c r="AK35" s="241"/>
      <c r="AL35" s="240"/>
      <c r="AM35" s="240"/>
      <c r="AN35" s="241"/>
      <c r="AO35" s="238"/>
      <c r="AP35" s="238"/>
      <c r="AQ35" s="250">
        <f>IF(ISNA(HLOOKUP("o",$AY35:$CH$59,60-ROW(),0)),0,HLOOKUP("o",$AY35:$CH$59,60-ROW(),0))</f>
        <v>100</v>
      </c>
      <c r="AR35" s="250">
        <f t="shared" si="55"/>
        <v>3</v>
      </c>
      <c r="AS35" s="244">
        <f t="shared" si="56"/>
        <v>10</v>
      </c>
      <c r="AT35" s="245" t="str">
        <f t="shared" si="57"/>
        <v>Stalmakov Philip</v>
      </c>
      <c r="AW35" s="246">
        <f t="shared" si="58"/>
        <v>1</v>
      </c>
      <c r="AX35" s="245">
        <f t="shared" si="59"/>
        <v>99.966999999999999</v>
      </c>
      <c r="AY35" s="218">
        <f t="shared" si="60"/>
        <v>0</v>
      </c>
      <c r="AZ35" s="218">
        <f t="shared" si="61"/>
        <v>0</v>
      </c>
      <c r="BA35" s="218">
        <f t="shared" si="62"/>
        <v>0</v>
      </c>
      <c r="BB35" s="218">
        <f t="shared" si="63"/>
        <v>0</v>
      </c>
      <c r="BC35" s="218">
        <f t="shared" si="64"/>
        <v>0</v>
      </c>
      <c r="BD35" s="218">
        <f t="shared" si="65"/>
        <v>0</v>
      </c>
      <c r="BE35" s="218">
        <f t="shared" si="66"/>
        <v>0</v>
      </c>
      <c r="BF35" s="218">
        <f t="shared" si="67"/>
        <v>0</v>
      </c>
      <c r="BG35" s="218">
        <f t="shared" si="68"/>
        <v>0</v>
      </c>
      <c r="BH35" s="218">
        <f t="shared" si="69"/>
        <v>0</v>
      </c>
      <c r="BI35" s="218">
        <f t="shared" si="70"/>
        <v>0</v>
      </c>
      <c r="BJ35" s="218">
        <f t="shared" si="71"/>
        <v>0</v>
      </c>
      <c r="BK35" s="218">
        <f t="shared" si="72"/>
        <v>0</v>
      </c>
      <c r="BL35" s="218">
        <f t="shared" si="73"/>
        <v>0</v>
      </c>
      <c r="BM35" s="218">
        <f t="shared" si="74"/>
        <v>0</v>
      </c>
      <c r="BN35" s="218">
        <f t="shared" si="75"/>
        <v>0</v>
      </c>
      <c r="BO35" s="218">
        <f t="shared" si="76"/>
        <v>0</v>
      </c>
      <c r="BP35" s="218">
        <f t="shared" si="77"/>
        <v>0</v>
      </c>
      <c r="BQ35" s="218">
        <f t="shared" si="78"/>
        <v>0</v>
      </c>
      <c r="BR35" s="218">
        <f t="shared" si="79"/>
        <v>0</v>
      </c>
      <c r="BS35" s="218">
        <f t="shared" si="80"/>
        <v>0</v>
      </c>
      <c r="BT35" s="218">
        <f t="shared" si="81"/>
        <v>0</v>
      </c>
      <c r="BU35" s="218">
        <f t="shared" si="82"/>
        <v>0</v>
      </c>
      <c r="BV35" s="218">
        <f t="shared" si="83"/>
        <v>0</v>
      </c>
      <c r="BW35" s="218">
        <f t="shared" si="84"/>
        <v>0</v>
      </c>
      <c r="BX35" s="218">
        <f t="shared" si="85"/>
        <v>0</v>
      </c>
      <c r="BY35" s="218">
        <f t="shared" si="86"/>
        <v>0</v>
      </c>
      <c r="BZ35" s="218">
        <f t="shared" si="87"/>
        <v>0</v>
      </c>
      <c r="CA35" s="218">
        <f t="shared" si="88"/>
        <v>0</v>
      </c>
      <c r="CB35" s="218">
        <f t="shared" si="89"/>
        <v>0</v>
      </c>
      <c r="CC35" s="218">
        <f t="shared" si="90"/>
        <v>0</v>
      </c>
      <c r="CD35" s="218" t="str">
        <f t="shared" si="91"/>
        <v>x</v>
      </c>
      <c r="CE35" s="218" t="str">
        <f t="shared" si="92"/>
        <v>x</v>
      </c>
      <c r="CF35" s="218">
        <f t="shared" si="93"/>
        <v>0</v>
      </c>
      <c r="CG35" s="218" t="str">
        <f t="shared" si="94"/>
        <v>o</v>
      </c>
      <c r="CH35" s="218" t="str">
        <f t="shared" si="95"/>
        <v>x</v>
      </c>
      <c r="CL35" s="218">
        <f t="shared" si="96"/>
        <v>1</v>
      </c>
      <c r="CM35" s="218">
        <f t="shared" si="97"/>
        <v>2</v>
      </c>
      <c r="CN35" s="218">
        <f t="shared" si="98"/>
        <v>0</v>
      </c>
      <c r="CO35" s="218">
        <f t="shared" si="99"/>
        <v>0</v>
      </c>
      <c r="CP35" s="218">
        <f t="shared" si="100"/>
        <v>0</v>
      </c>
      <c r="CQ35" s="218">
        <f t="shared" si="101"/>
        <v>0</v>
      </c>
      <c r="CR35" s="218">
        <f t="shared" si="102"/>
        <v>0</v>
      </c>
      <c r="CS35" s="218">
        <f t="shared" si="103"/>
        <v>0</v>
      </c>
      <c r="CT35" s="218">
        <f t="shared" si="104"/>
        <v>0</v>
      </c>
      <c r="CU35" s="218">
        <f t="shared" si="105"/>
        <v>0</v>
      </c>
      <c r="CV35" s="218">
        <f t="shared" si="106"/>
        <v>0</v>
      </c>
      <c r="CW35" s="218">
        <f t="shared" si="107"/>
        <v>0</v>
      </c>
      <c r="CY35" s="218">
        <f t="shared" si="108"/>
        <v>0</v>
      </c>
      <c r="CZ35" s="218">
        <f t="shared" si="109"/>
        <v>0</v>
      </c>
      <c r="DA35" s="218">
        <f t="shared" si="109"/>
        <v>1</v>
      </c>
      <c r="DB35" s="218">
        <f t="shared" si="109"/>
        <v>1</v>
      </c>
      <c r="DC35" s="218">
        <f t="shared" si="109"/>
        <v>1</v>
      </c>
      <c r="DD35" s="218">
        <f t="shared" si="109"/>
        <v>1</v>
      </c>
      <c r="DE35" s="218">
        <f t="shared" si="109"/>
        <v>1</v>
      </c>
      <c r="DF35" s="218">
        <f t="shared" si="109"/>
        <v>1</v>
      </c>
      <c r="DG35" s="218">
        <f t="shared" si="109"/>
        <v>1</v>
      </c>
      <c r="DH35" s="218">
        <f t="shared" si="109"/>
        <v>1</v>
      </c>
      <c r="DI35" s="218">
        <f t="shared" si="109"/>
        <v>1</v>
      </c>
      <c r="DJ35" s="218">
        <f t="shared" si="109"/>
        <v>1</v>
      </c>
      <c r="DK35" s="218">
        <f t="shared" si="109"/>
        <v>1</v>
      </c>
    </row>
    <row r="36" spans="1:115">
      <c r="A36" s="236"/>
      <c r="B36" s="237"/>
      <c r="C36" s="237"/>
      <c r="D36" s="238"/>
      <c r="E36" s="239"/>
      <c r="F36" s="240"/>
      <c r="G36" s="241"/>
      <c r="H36" s="240"/>
      <c r="I36" s="240"/>
      <c r="J36" s="241"/>
      <c r="K36" s="240"/>
      <c r="L36" s="240"/>
      <c r="M36" s="241"/>
      <c r="N36" s="240"/>
      <c r="O36" s="240"/>
      <c r="P36" s="241"/>
      <c r="Q36" s="240"/>
      <c r="R36" s="240"/>
      <c r="S36" s="241"/>
      <c r="T36" s="240"/>
      <c r="U36" s="240"/>
      <c r="V36" s="241"/>
      <c r="W36" s="240"/>
      <c r="X36" s="240"/>
      <c r="Y36" s="241"/>
      <c r="Z36" s="240"/>
      <c r="AA36" s="240"/>
      <c r="AB36" s="241"/>
      <c r="AC36" s="240"/>
      <c r="AD36" s="240"/>
      <c r="AE36" s="241"/>
      <c r="AF36" s="240"/>
      <c r="AG36" s="240"/>
      <c r="AH36" s="241"/>
      <c r="AI36" s="240"/>
      <c r="AJ36" s="240"/>
      <c r="AK36" s="241"/>
      <c r="AL36" s="240"/>
      <c r="AM36" s="240"/>
      <c r="AN36" s="241"/>
      <c r="AO36" s="238"/>
      <c r="AP36" s="238"/>
      <c r="AQ36" s="250">
        <f>IF(ISNA(HLOOKUP("o",$AY36:$CH$59,60-ROW(),0)),0,HLOOKUP("o",$AY36:$CH$59,60-ROW(),0))</f>
        <v>0</v>
      </c>
      <c r="AR36" s="250">
        <f t="shared" si="55"/>
        <v>0</v>
      </c>
      <c r="AS36" s="244">
        <f t="shared" si="56"/>
        <v>11</v>
      </c>
      <c r="AT36" s="245">
        <f t="shared" si="57"/>
        <v>0</v>
      </c>
      <c r="AW36" s="246">
        <f t="shared" si="58"/>
        <v>0</v>
      </c>
      <c r="AX36" s="245">
        <f t="shared" si="59"/>
        <v>-1</v>
      </c>
      <c r="AY36" s="218">
        <f t="shared" si="60"/>
        <v>0</v>
      </c>
      <c r="AZ36" s="218">
        <f t="shared" si="61"/>
        <v>0</v>
      </c>
      <c r="BA36" s="218">
        <f t="shared" si="62"/>
        <v>0</v>
      </c>
      <c r="BB36" s="218">
        <f t="shared" si="63"/>
        <v>0</v>
      </c>
      <c r="BC36" s="218">
        <f t="shared" si="64"/>
        <v>0</v>
      </c>
      <c r="BD36" s="218">
        <f t="shared" si="65"/>
        <v>0</v>
      </c>
      <c r="BE36" s="218">
        <f t="shared" si="66"/>
        <v>0</v>
      </c>
      <c r="BF36" s="218">
        <f t="shared" si="67"/>
        <v>0</v>
      </c>
      <c r="BG36" s="218">
        <f t="shared" si="68"/>
        <v>0</v>
      </c>
      <c r="BH36" s="218">
        <f t="shared" si="69"/>
        <v>0</v>
      </c>
      <c r="BI36" s="218">
        <f t="shared" si="70"/>
        <v>0</v>
      </c>
      <c r="BJ36" s="218">
        <f t="shared" si="71"/>
        <v>0</v>
      </c>
      <c r="BK36" s="218">
        <f t="shared" si="72"/>
        <v>0</v>
      </c>
      <c r="BL36" s="218">
        <f t="shared" si="73"/>
        <v>0</v>
      </c>
      <c r="BM36" s="218">
        <f t="shared" si="74"/>
        <v>0</v>
      </c>
      <c r="BN36" s="218">
        <f t="shared" si="75"/>
        <v>0</v>
      </c>
      <c r="BO36" s="218">
        <f t="shared" si="76"/>
        <v>0</v>
      </c>
      <c r="BP36" s="218">
        <f t="shared" si="77"/>
        <v>0</v>
      </c>
      <c r="BQ36" s="218">
        <f t="shared" si="78"/>
        <v>0</v>
      </c>
      <c r="BR36" s="218">
        <f t="shared" si="79"/>
        <v>0</v>
      </c>
      <c r="BS36" s="218">
        <f t="shared" si="80"/>
        <v>0</v>
      </c>
      <c r="BT36" s="218">
        <f t="shared" si="81"/>
        <v>0</v>
      </c>
      <c r="BU36" s="218">
        <f t="shared" si="82"/>
        <v>0</v>
      </c>
      <c r="BV36" s="218">
        <f t="shared" si="83"/>
        <v>0</v>
      </c>
      <c r="BW36" s="218">
        <f t="shared" si="84"/>
        <v>0</v>
      </c>
      <c r="BX36" s="218">
        <f t="shared" si="85"/>
        <v>0</v>
      </c>
      <c r="BY36" s="218">
        <f t="shared" si="86"/>
        <v>0</v>
      </c>
      <c r="BZ36" s="218">
        <f t="shared" si="87"/>
        <v>0</v>
      </c>
      <c r="CA36" s="218">
        <f t="shared" si="88"/>
        <v>0</v>
      </c>
      <c r="CB36" s="218">
        <f t="shared" si="89"/>
        <v>0</v>
      </c>
      <c r="CC36" s="218">
        <f t="shared" si="90"/>
        <v>0</v>
      </c>
      <c r="CD36" s="218">
        <f t="shared" si="91"/>
        <v>0</v>
      </c>
      <c r="CE36" s="218">
        <f t="shared" si="92"/>
        <v>0</v>
      </c>
      <c r="CF36" s="218">
        <f t="shared" si="93"/>
        <v>0</v>
      </c>
      <c r="CG36" s="218">
        <f t="shared" si="94"/>
        <v>0</v>
      </c>
      <c r="CH36" s="218">
        <f t="shared" si="95"/>
        <v>0</v>
      </c>
      <c r="CL36" s="218">
        <f t="shared" si="96"/>
        <v>0</v>
      </c>
      <c r="CM36" s="218">
        <f t="shared" si="97"/>
        <v>0</v>
      </c>
      <c r="CN36" s="218">
        <f t="shared" si="98"/>
        <v>0</v>
      </c>
      <c r="CO36" s="218">
        <f t="shared" si="99"/>
        <v>0</v>
      </c>
      <c r="CP36" s="218">
        <f t="shared" si="100"/>
        <v>0</v>
      </c>
      <c r="CQ36" s="218">
        <f t="shared" si="101"/>
        <v>0</v>
      </c>
      <c r="CR36" s="218">
        <f t="shared" si="102"/>
        <v>0</v>
      </c>
      <c r="CS36" s="218">
        <f t="shared" si="103"/>
        <v>0</v>
      </c>
      <c r="CT36" s="218">
        <f t="shared" si="104"/>
        <v>0</v>
      </c>
      <c r="CU36" s="218">
        <f t="shared" si="105"/>
        <v>0</v>
      </c>
      <c r="CV36" s="218">
        <f t="shared" si="106"/>
        <v>0</v>
      </c>
      <c r="CW36" s="218">
        <f t="shared" si="107"/>
        <v>0</v>
      </c>
      <c r="CY36" s="218">
        <f t="shared" si="108"/>
        <v>1</v>
      </c>
      <c r="CZ36" s="218">
        <f t="shared" si="109"/>
        <v>1</v>
      </c>
      <c r="DA36" s="218">
        <f t="shared" si="109"/>
        <v>1</v>
      </c>
      <c r="DB36" s="218">
        <f t="shared" si="109"/>
        <v>1</v>
      </c>
      <c r="DC36" s="218">
        <f t="shared" si="109"/>
        <v>1</v>
      </c>
      <c r="DD36" s="218">
        <f t="shared" si="109"/>
        <v>1</v>
      </c>
      <c r="DE36" s="218">
        <f t="shared" si="109"/>
        <v>1</v>
      </c>
      <c r="DF36" s="218">
        <f t="shared" si="109"/>
        <v>1</v>
      </c>
      <c r="DG36" s="218">
        <f t="shared" si="109"/>
        <v>1</v>
      </c>
      <c r="DH36" s="218">
        <f t="shared" si="109"/>
        <v>1</v>
      </c>
      <c r="DI36" s="218">
        <f t="shared" si="109"/>
        <v>1</v>
      </c>
      <c r="DJ36" s="218">
        <f t="shared" si="109"/>
        <v>1</v>
      </c>
      <c r="DK36" s="218">
        <f t="shared" si="109"/>
        <v>1</v>
      </c>
    </row>
    <row r="37" spans="1:115">
      <c r="A37" s="236"/>
      <c r="B37" s="237"/>
      <c r="C37" s="237"/>
      <c r="D37" s="238"/>
      <c r="E37" s="239"/>
      <c r="F37" s="240"/>
      <c r="G37" s="241"/>
      <c r="H37" s="240"/>
      <c r="I37" s="240"/>
      <c r="J37" s="241"/>
      <c r="K37" s="240"/>
      <c r="L37" s="240"/>
      <c r="M37" s="241"/>
      <c r="N37" s="240"/>
      <c r="O37" s="240"/>
      <c r="P37" s="241"/>
      <c r="Q37" s="240"/>
      <c r="R37" s="240"/>
      <c r="S37" s="241"/>
      <c r="T37" s="240"/>
      <c r="U37" s="240"/>
      <c r="V37" s="241"/>
      <c r="W37" s="240"/>
      <c r="X37" s="240"/>
      <c r="Y37" s="241"/>
      <c r="Z37" s="240"/>
      <c r="AA37" s="240"/>
      <c r="AB37" s="241"/>
      <c r="AC37" s="240"/>
      <c r="AD37" s="240"/>
      <c r="AE37" s="241"/>
      <c r="AF37" s="240"/>
      <c r="AG37" s="240"/>
      <c r="AH37" s="241"/>
      <c r="AI37" s="240"/>
      <c r="AJ37" s="240"/>
      <c r="AK37" s="241"/>
      <c r="AL37" s="240"/>
      <c r="AM37" s="240"/>
      <c r="AN37" s="241"/>
      <c r="AO37" s="238"/>
      <c r="AP37" s="238"/>
      <c r="AQ37" s="250">
        <f>IF(ISNA(HLOOKUP("o",$AY37:$CH$59,60-ROW(),0)),0,HLOOKUP("o",$AY37:$CH$59,60-ROW(),0))</f>
        <v>0</v>
      </c>
      <c r="AR37" s="250">
        <f t="shared" si="55"/>
        <v>0</v>
      </c>
      <c r="AS37" s="244">
        <f t="shared" si="56"/>
        <v>11</v>
      </c>
      <c r="AT37" s="245">
        <f t="shared" si="57"/>
        <v>0</v>
      </c>
      <c r="AW37" s="246">
        <f t="shared" si="58"/>
        <v>0</v>
      </c>
      <c r="AX37" s="245">
        <f t="shared" si="59"/>
        <v>-1</v>
      </c>
      <c r="AY37" s="218">
        <f t="shared" si="60"/>
        <v>0</v>
      </c>
      <c r="AZ37" s="218">
        <f t="shared" si="61"/>
        <v>0</v>
      </c>
      <c r="BA37" s="218">
        <f t="shared" si="62"/>
        <v>0</v>
      </c>
      <c r="BB37" s="218">
        <f t="shared" si="63"/>
        <v>0</v>
      </c>
      <c r="BC37" s="218">
        <f t="shared" si="64"/>
        <v>0</v>
      </c>
      <c r="BD37" s="218">
        <f t="shared" si="65"/>
        <v>0</v>
      </c>
      <c r="BE37" s="218">
        <f t="shared" si="66"/>
        <v>0</v>
      </c>
      <c r="BF37" s="218">
        <f t="shared" si="67"/>
        <v>0</v>
      </c>
      <c r="BG37" s="218">
        <f t="shared" si="68"/>
        <v>0</v>
      </c>
      <c r="BH37" s="218">
        <f t="shared" si="69"/>
        <v>0</v>
      </c>
      <c r="BI37" s="218">
        <f t="shared" si="70"/>
        <v>0</v>
      </c>
      <c r="BJ37" s="218">
        <f t="shared" si="71"/>
        <v>0</v>
      </c>
      <c r="BK37" s="218">
        <f t="shared" si="72"/>
        <v>0</v>
      </c>
      <c r="BL37" s="218">
        <f t="shared" si="73"/>
        <v>0</v>
      </c>
      <c r="BM37" s="218">
        <f t="shared" si="74"/>
        <v>0</v>
      </c>
      <c r="BN37" s="218">
        <f t="shared" si="75"/>
        <v>0</v>
      </c>
      <c r="BO37" s="218">
        <f t="shared" si="76"/>
        <v>0</v>
      </c>
      <c r="BP37" s="218">
        <f t="shared" si="77"/>
        <v>0</v>
      </c>
      <c r="BQ37" s="218">
        <f t="shared" si="78"/>
        <v>0</v>
      </c>
      <c r="BR37" s="218">
        <f t="shared" si="79"/>
        <v>0</v>
      </c>
      <c r="BS37" s="218">
        <f t="shared" si="80"/>
        <v>0</v>
      </c>
      <c r="BT37" s="218">
        <f t="shared" si="81"/>
        <v>0</v>
      </c>
      <c r="BU37" s="218">
        <f t="shared" si="82"/>
        <v>0</v>
      </c>
      <c r="BV37" s="218">
        <f t="shared" si="83"/>
        <v>0</v>
      </c>
      <c r="BW37" s="218">
        <f t="shared" si="84"/>
        <v>0</v>
      </c>
      <c r="BX37" s="218">
        <f t="shared" si="85"/>
        <v>0</v>
      </c>
      <c r="BY37" s="218">
        <f t="shared" si="86"/>
        <v>0</v>
      </c>
      <c r="BZ37" s="218">
        <f t="shared" si="87"/>
        <v>0</v>
      </c>
      <c r="CA37" s="218">
        <f t="shared" si="88"/>
        <v>0</v>
      </c>
      <c r="CB37" s="218">
        <f t="shared" si="89"/>
        <v>0</v>
      </c>
      <c r="CC37" s="218">
        <f t="shared" si="90"/>
        <v>0</v>
      </c>
      <c r="CD37" s="218">
        <f t="shared" si="91"/>
        <v>0</v>
      </c>
      <c r="CE37" s="218">
        <f t="shared" si="92"/>
        <v>0</v>
      </c>
      <c r="CF37" s="218">
        <f t="shared" si="93"/>
        <v>0</v>
      </c>
      <c r="CG37" s="218">
        <f t="shared" si="94"/>
        <v>0</v>
      </c>
      <c r="CH37" s="218">
        <f t="shared" si="95"/>
        <v>0</v>
      </c>
      <c r="CL37" s="218">
        <f t="shared" si="96"/>
        <v>0</v>
      </c>
      <c r="CM37" s="218">
        <f t="shared" si="97"/>
        <v>0</v>
      </c>
      <c r="CN37" s="218">
        <f t="shared" si="98"/>
        <v>0</v>
      </c>
      <c r="CO37" s="218">
        <f t="shared" si="99"/>
        <v>0</v>
      </c>
      <c r="CP37" s="218">
        <f t="shared" si="100"/>
        <v>0</v>
      </c>
      <c r="CQ37" s="218">
        <f t="shared" si="101"/>
        <v>0</v>
      </c>
      <c r="CR37" s="218">
        <f t="shared" si="102"/>
        <v>0</v>
      </c>
      <c r="CS37" s="218">
        <f t="shared" si="103"/>
        <v>0</v>
      </c>
      <c r="CT37" s="218">
        <f t="shared" si="104"/>
        <v>0</v>
      </c>
      <c r="CU37" s="218">
        <f t="shared" si="105"/>
        <v>0</v>
      </c>
      <c r="CV37" s="218">
        <f t="shared" si="106"/>
        <v>0</v>
      </c>
      <c r="CW37" s="218">
        <f t="shared" si="107"/>
        <v>0</v>
      </c>
      <c r="CY37" s="218">
        <f t="shared" si="108"/>
        <v>1</v>
      </c>
      <c r="CZ37" s="218">
        <f t="shared" si="109"/>
        <v>1</v>
      </c>
      <c r="DA37" s="218">
        <f t="shared" si="109"/>
        <v>1</v>
      </c>
      <c r="DB37" s="218">
        <f t="shared" si="109"/>
        <v>1</v>
      </c>
      <c r="DC37" s="218">
        <f t="shared" si="109"/>
        <v>1</v>
      </c>
      <c r="DD37" s="218">
        <f t="shared" si="109"/>
        <v>1</v>
      </c>
      <c r="DE37" s="218">
        <f t="shared" si="109"/>
        <v>1</v>
      </c>
      <c r="DF37" s="218">
        <f t="shared" si="109"/>
        <v>1</v>
      </c>
      <c r="DG37" s="218">
        <f t="shared" si="109"/>
        <v>1</v>
      </c>
      <c r="DH37" s="218">
        <f t="shared" si="109"/>
        <v>1</v>
      </c>
      <c r="DI37" s="218">
        <f t="shared" si="109"/>
        <v>1</v>
      </c>
      <c r="DJ37" s="218">
        <f t="shared" si="109"/>
        <v>1</v>
      </c>
      <c r="DK37" s="218">
        <f t="shared" si="109"/>
        <v>1</v>
      </c>
    </row>
    <row r="38" spans="1:115">
      <c r="A38" s="236"/>
      <c r="B38" s="237"/>
      <c r="C38" s="237"/>
      <c r="D38" s="238"/>
      <c r="E38" s="239"/>
      <c r="F38" s="240"/>
      <c r="G38" s="241"/>
      <c r="H38" s="240"/>
      <c r="I38" s="240"/>
      <c r="J38" s="241"/>
      <c r="K38" s="240"/>
      <c r="L38" s="240"/>
      <c r="M38" s="241"/>
      <c r="N38" s="240"/>
      <c r="O38" s="240"/>
      <c r="P38" s="241"/>
      <c r="Q38" s="240"/>
      <c r="R38" s="240"/>
      <c r="S38" s="241"/>
      <c r="T38" s="240"/>
      <c r="U38" s="240"/>
      <c r="V38" s="241"/>
      <c r="W38" s="240"/>
      <c r="X38" s="240"/>
      <c r="Y38" s="241"/>
      <c r="Z38" s="240"/>
      <c r="AA38" s="240"/>
      <c r="AB38" s="241"/>
      <c r="AC38" s="240"/>
      <c r="AD38" s="240"/>
      <c r="AE38" s="241"/>
      <c r="AF38" s="240"/>
      <c r="AG38" s="240"/>
      <c r="AH38" s="241"/>
      <c r="AI38" s="240"/>
      <c r="AJ38" s="240"/>
      <c r="AK38" s="241"/>
      <c r="AL38" s="240"/>
      <c r="AM38" s="240"/>
      <c r="AN38" s="241"/>
      <c r="AO38" s="238"/>
      <c r="AP38" s="238"/>
      <c r="AQ38" s="250">
        <f>IF(ISNA(HLOOKUP("o",$AY38:$CH$59,60-ROW(),0)),0,HLOOKUP("o",$AY38:$CH$59,60-ROW(),0))</f>
        <v>0</v>
      </c>
      <c r="AR38" s="250">
        <f t="shared" si="55"/>
        <v>0</v>
      </c>
      <c r="AS38" s="244">
        <f t="shared" si="56"/>
        <v>11</v>
      </c>
      <c r="AT38" s="245">
        <f t="shared" si="57"/>
        <v>0</v>
      </c>
      <c r="AW38" s="246">
        <f t="shared" si="58"/>
        <v>0</v>
      </c>
      <c r="AX38" s="245">
        <f t="shared" si="59"/>
        <v>-1</v>
      </c>
      <c r="AY38" s="218">
        <f t="shared" si="60"/>
        <v>0</v>
      </c>
      <c r="AZ38" s="218">
        <f t="shared" si="61"/>
        <v>0</v>
      </c>
      <c r="BA38" s="218">
        <f t="shared" si="62"/>
        <v>0</v>
      </c>
      <c r="BB38" s="218">
        <f t="shared" si="63"/>
        <v>0</v>
      </c>
      <c r="BC38" s="218">
        <f t="shared" si="64"/>
        <v>0</v>
      </c>
      <c r="BD38" s="218">
        <f t="shared" si="65"/>
        <v>0</v>
      </c>
      <c r="BE38" s="218">
        <f t="shared" si="66"/>
        <v>0</v>
      </c>
      <c r="BF38" s="218">
        <f t="shared" si="67"/>
        <v>0</v>
      </c>
      <c r="BG38" s="218">
        <f t="shared" si="68"/>
        <v>0</v>
      </c>
      <c r="BH38" s="218">
        <f t="shared" si="69"/>
        <v>0</v>
      </c>
      <c r="BI38" s="218">
        <f t="shared" si="70"/>
        <v>0</v>
      </c>
      <c r="BJ38" s="218">
        <f t="shared" si="71"/>
        <v>0</v>
      </c>
      <c r="BK38" s="218">
        <f t="shared" si="72"/>
        <v>0</v>
      </c>
      <c r="BL38" s="218">
        <f t="shared" si="73"/>
        <v>0</v>
      </c>
      <c r="BM38" s="218">
        <f t="shared" si="74"/>
        <v>0</v>
      </c>
      <c r="BN38" s="218">
        <f t="shared" si="75"/>
        <v>0</v>
      </c>
      <c r="BO38" s="218">
        <f t="shared" si="76"/>
        <v>0</v>
      </c>
      <c r="BP38" s="218">
        <f t="shared" si="77"/>
        <v>0</v>
      </c>
      <c r="BQ38" s="218">
        <f t="shared" si="78"/>
        <v>0</v>
      </c>
      <c r="BR38" s="218">
        <f t="shared" si="79"/>
        <v>0</v>
      </c>
      <c r="BS38" s="218">
        <f t="shared" si="80"/>
        <v>0</v>
      </c>
      <c r="BT38" s="218">
        <f t="shared" si="81"/>
        <v>0</v>
      </c>
      <c r="BU38" s="218">
        <f t="shared" si="82"/>
        <v>0</v>
      </c>
      <c r="BV38" s="218">
        <f t="shared" si="83"/>
        <v>0</v>
      </c>
      <c r="BW38" s="218">
        <f t="shared" si="84"/>
        <v>0</v>
      </c>
      <c r="BX38" s="218">
        <f t="shared" si="85"/>
        <v>0</v>
      </c>
      <c r="BY38" s="218">
        <f t="shared" si="86"/>
        <v>0</v>
      </c>
      <c r="BZ38" s="218">
        <f t="shared" si="87"/>
        <v>0</v>
      </c>
      <c r="CA38" s="218">
        <f t="shared" si="88"/>
        <v>0</v>
      </c>
      <c r="CB38" s="218">
        <f t="shared" si="89"/>
        <v>0</v>
      </c>
      <c r="CC38" s="218">
        <f t="shared" si="90"/>
        <v>0</v>
      </c>
      <c r="CD38" s="218">
        <f t="shared" si="91"/>
        <v>0</v>
      </c>
      <c r="CE38" s="218">
        <f t="shared" si="92"/>
        <v>0</v>
      </c>
      <c r="CF38" s="218">
        <f t="shared" si="93"/>
        <v>0</v>
      </c>
      <c r="CG38" s="218">
        <f t="shared" si="94"/>
        <v>0</v>
      </c>
      <c r="CH38" s="218">
        <f t="shared" si="95"/>
        <v>0</v>
      </c>
      <c r="CL38" s="218">
        <f t="shared" si="96"/>
        <v>0</v>
      </c>
      <c r="CM38" s="218">
        <f t="shared" si="97"/>
        <v>0</v>
      </c>
      <c r="CN38" s="218">
        <f t="shared" si="98"/>
        <v>0</v>
      </c>
      <c r="CO38" s="218">
        <f t="shared" si="99"/>
        <v>0</v>
      </c>
      <c r="CP38" s="218">
        <f t="shared" si="100"/>
        <v>0</v>
      </c>
      <c r="CQ38" s="218">
        <f t="shared" si="101"/>
        <v>0</v>
      </c>
      <c r="CR38" s="218">
        <f t="shared" si="102"/>
        <v>0</v>
      </c>
      <c r="CS38" s="218">
        <f t="shared" si="103"/>
        <v>0</v>
      </c>
      <c r="CT38" s="218">
        <f t="shared" si="104"/>
        <v>0</v>
      </c>
      <c r="CU38" s="218">
        <f t="shared" si="105"/>
        <v>0</v>
      </c>
      <c r="CV38" s="218">
        <f t="shared" si="106"/>
        <v>0</v>
      </c>
      <c r="CW38" s="218">
        <f t="shared" si="107"/>
        <v>0</v>
      </c>
      <c r="CY38" s="218">
        <f t="shared" si="108"/>
        <v>1</v>
      </c>
      <c r="CZ38" s="218">
        <f t="shared" si="109"/>
        <v>1</v>
      </c>
      <c r="DA38" s="218">
        <f t="shared" si="109"/>
        <v>1</v>
      </c>
      <c r="DB38" s="218">
        <f t="shared" si="109"/>
        <v>1</v>
      </c>
      <c r="DC38" s="218">
        <f t="shared" si="109"/>
        <v>1</v>
      </c>
      <c r="DD38" s="218">
        <f t="shared" si="109"/>
        <v>1</v>
      </c>
      <c r="DE38" s="218">
        <f t="shared" si="109"/>
        <v>1</v>
      </c>
      <c r="DF38" s="218">
        <f t="shared" si="109"/>
        <v>1</v>
      </c>
      <c r="DG38" s="218">
        <f t="shared" si="109"/>
        <v>1</v>
      </c>
      <c r="DH38" s="218">
        <f t="shared" si="109"/>
        <v>1</v>
      </c>
      <c r="DI38" s="218">
        <f t="shared" si="109"/>
        <v>1</v>
      </c>
      <c r="DJ38" s="218">
        <f t="shared" si="109"/>
        <v>1</v>
      </c>
      <c r="DK38" s="218">
        <f t="shared" si="109"/>
        <v>1</v>
      </c>
    </row>
    <row r="39" spans="1:115">
      <c r="A39" s="236"/>
      <c r="B39" s="237"/>
      <c r="C39" s="237"/>
      <c r="D39" s="238"/>
      <c r="E39" s="239"/>
      <c r="F39" s="240"/>
      <c r="G39" s="241"/>
      <c r="H39" s="240"/>
      <c r="I39" s="240"/>
      <c r="J39" s="241"/>
      <c r="K39" s="240"/>
      <c r="L39" s="240"/>
      <c r="M39" s="241"/>
      <c r="N39" s="240"/>
      <c r="O39" s="240"/>
      <c r="P39" s="241"/>
      <c r="Q39" s="240"/>
      <c r="R39" s="240"/>
      <c r="S39" s="241"/>
      <c r="T39" s="240"/>
      <c r="U39" s="240"/>
      <c r="V39" s="241"/>
      <c r="W39" s="240"/>
      <c r="X39" s="240"/>
      <c r="Y39" s="241"/>
      <c r="Z39" s="240"/>
      <c r="AA39" s="240"/>
      <c r="AB39" s="241"/>
      <c r="AC39" s="240"/>
      <c r="AD39" s="240"/>
      <c r="AE39" s="241"/>
      <c r="AF39" s="240"/>
      <c r="AG39" s="240"/>
      <c r="AH39" s="241"/>
      <c r="AI39" s="240"/>
      <c r="AJ39" s="240"/>
      <c r="AK39" s="241"/>
      <c r="AL39" s="240"/>
      <c r="AM39" s="240"/>
      <c r="AN39" s="241"/>
      <c r="AO39" s="238"/>
      <c r="AP39" s="238"/>
      <c r="AQ39" s="250">
        <f>IF(ISNA(HLOOKUP("o",$AY39:$CH$59,60-ROW(),0)),0,HLOOKUP("o",$AY39:$CH$59,60-ROW(),0))</f>
        <v>0</v>
      </c>
      <c r="AR39" s="250">
        <f t="shared" si="55"/>
        <v>0</v>
      </c>
      <c r="AS39" s="244">
        <f t="shared" si="56"/>
        <v>11</v>
      </c>
      <c r="AT39" s="245">
        <f t="shared" si="57"/>
        <v>0</v>
      </c>
      <c r="AW39" s="246">
        <f t="shared" si="58"/>
        <v>0</v>
      </c>
      <c r="AX39" s="245">
        <f t="shared" si="59"/>
        <v>-1</v>
      </c>
      <c r="AY39" s="218">
        <f t="shared" si="60"/>
        <v>0</v>
      </c>
      <c r="AZ39" s="218">
        <f t="shared" si="61"/>
        <v>0</v>
      </c>
      <c r="BA39" s="218">
        <f t="shared" si="62"/>
        <v>0</v>
      </c>
      <c r="BB39" s="218">
        <f t="shared" si="63"/>
        <v>0</v>
      </c>
      <c r="BC39" s="218">
        <f t="shared" si="64"/>
        <v>0</v>
      </c>
      <c r="BD39" s="218">
        <f t="shared" si="65"/>
        <v>0</v>
      </c>
      <c r="BE39" s="218">
        <f t="shared" si="66"/>
        <v>0</v>
      </c>
      <c r="BF39" s="218">
        <f t="shared" si="67"/>
        <v>0</v>
      </c>
      <c r="BG39" s="218">
        <f t="shared" si="68"/>
        <v>0</v>
      </c>
      <c r="BH39" s="218">
        <f t="shared" si="69"/>
        <v>0</v>
      </c>
      <c r="BI39" s="218">
        <f t="shared" si="70"/>
        <v>0</v>
      </c>
      <c r="BJ39" s="218">
        <f t="shared" si="71"/>
        <v>0</v>
      </c>
      <c r="BK39" s="218">
        <f t="shared" si="72"/>
        <v>0</v>
      </c>
      <c r="BL39" s="218">
        <f t="shared" si="73"/>
        <v>0</v>
      </c>
      <c r="BM39" s="218">
        <f t="shared" si="74"/>
        <v>0</v>
      </c>
      <c r="BN39" s="218">
        <f t="shared" si="75"/>
        <v>0</v>
      </c>
      <c r="BO39" s="218">
        <f t="shared" si="76"/>
        <v>0</v>
      </c>
      <c r="BP39" s="218">
        <f t="shared" si="77"/>
        <v>0</v>
      </c>
      <c r="BQ39" s="218">
        <f t="shared" si="78"/>
        <v>0</v>
      </c>
      <c r="BR39" s="218">
        <f t="shared" si="79"/>
        <v>0</v>
      </c>
      <c r="BS39" s="218">
        <f t="shared" si="80"/>
        <v>0</v>
      </c>
      <c r="BT39" s="218">
        <f t="shared" si="81"/>
        <v>0</v>
      </c>
      <c r="BU39" s="218">
        <f t="shared" si="82"/>
        <v>0</v>
      </c>
      <c r="BV39" s="218">
        <f t="shared" si="83"/>
        <v>0</v>
      </c>
      <c r="BW39" s="218">
        <f t="shared" si="84"/>
        <v>0</v>
      </c>
      <c r="BX39" s="218">
        <f t="shared" si="85"/>
        <v>0</v>
      </c>
      <c r="BY39" s="218">
        <f t="shared" si="86"/>
        <v>0</v>
      </c>
      <c r="BZ39" s="218">
        <f t="shared" si="87"/>
        <v>0</v>
      </c>
      <c r="CA39" s="218">
        <f t="shared" si="88"/>
        <v>0</v>
      </c>
      <c r="CB39" s="218">
        <f t="shared" si="89"/>
        <v>0</v>
      </c>
      <c r="CC39" s="218">
        <f t="shared" si="90"/>
        <v>0</v>
      </c>
      <c r="CD39" s="218">
        <f t="shared" si="91"/>
        <v>0</v>
      </c>
      <c r="CE39" s="218">
        <f t="shared" si="92"/>
        <v>0</v>
      </c>
      <c r="CF39" s="218">
        <f t="shared" si="93"/>
        <v>0</v>
      </c>
      <c r="CG39" s="218">
        <f t="shared" si="94"/>
        <v>0</v>
      </c>
      <c r="CH39" s="218">
        <f t="shared" si="95"/>
        <v>0</v>
      </c>
      <c r="CL39" s="218">
        <f t="shared" si="96"/>
        <v>0</v>
      </c>
      <c r="CM39" s="218">
        <f t="shared" si="97"/>
        <v>0</v>
      </c>
      <c r="CN39" s="218">
        <f t="shared" si="98"/>
        <v>0</v>
      </c>
      <c r="CO39" s="218">
        <f t="shared" si="99"/>
        <v>0</v>
      </c>
      <c r="CP39" s="218">
        <f t="shared" si="100"/>
        <v>0</v>
      </c>
      <c r="CQ39" s="218">
        <f t="shared" si="101"/>
        <v>0</v>
      </c>
      <c r="CR39" s="218">
        <f t="shared" si="102"/>
        <v>0</v>
      </c>
      <c r="CS39" s="218">
        <f t="shared" si="103"/>
        <v>0</v>
      </c>
      <c r="CT39" s="218">
        <f t="shared" si="104"/>
        <v>0</v>
      </c>
      <c r="CU39" s="218">
        <f t="shared" si="105"/>
        <v>0</v>
      </c>
      <c r="CV39" s="218">
        <f t="shared" si="106"/>
        <v>0</v>
      </c>
      <c r="CW39" s="218">
        <f t="shared" si="107"/>
        <v>0</v>
      </c>
      <c r="CY39" s="218">
        <f t="shared" si="108"/>
        <v>1</v>
      </c>
      <c r="CZ39" s="218">
        <f t="shared" si="109"/>
        <v>1</v>
      </c>
      <c r="DA39" s="218">
        <f t="shared" si="109"/>
        <v>1</v>
      </c>
      <c r="DB39" s="218">
        <f t="shared" si="109"/>
        <v>1</v>
      </c>
      <c r="DC39" s="218">
        <f t="shared" si="109"/>
        <v>1</v>
      </c>
      <c r="DD39" s="218">
        <f t="shared" si="109"/>
        <v>1</v>
      </c>
      <c r="DE39" s="218">
        <f t="shared" si="109"/>
        <v>1</v>
      </c>
      <c r="DF39" s="218">
        <f t="shared" si="109"/>
        <v>1</v>
      </c>
      <c r="DG39" s="218">
        <f t="shared" si="109"/>
        <v>1</v>
      </c>
      <c r="DH39" s="218">
        <f t="shared" si="109"/>
        <v>1</v>
      </c>
      <c r="DI39" s="218">
        <f t="shared" si="109"/>
        <v>1</v>
      </c>
      <c r="DJ39" s="218">
        <f t="shared" si="109"/>
        <v>1</v>
      </c>
      <c r="DK39" s="218">
        <f t="shared" si="109"/>
        <v>1</v>
      </c>
    </row>
    <row r="40" spans="1:115">
      <c r="A40" s="236"/>
      <c r="B40" s="237"/>
      <c r="C40" s="237"/>
      <c r="D40" s="238"/>
      <c r="E40" s="239"/>
      <c r="F40" s="240"/>
      <c r="G40" s="241"/>
      <c r="H40" s="240"/>
      <c r="I40" s="240"/>
      <c r="J40" s="241"/>
      <c r="K40" s="240"/>
      <c r="L40" s="240"/>
      <c r="M40" s="241"/>
      <c r="N40" s="240"/>
      <c r="O40" s="240"/>
      <c r="P40" s="241"/>
      <c r="Q40" s="240"/>
      <c r="R40" s="240"/>
      <c r="S40" s="241"/>
      <c r="T40" s="240"/>
      <c r="U40" s="240"/>
      <c r="V40" s="241"/>
      <c r="W40" s="240"/>
      <c r="X40" s="240"/>
      <c r="Y40" s="241"/>
      <c r="Z40" s="240"/>
      <c r="AA40" s="240"/>
      <c r="AB40" s="241"/>
      <c r="AC40" s="240"/>
      <c r="AD40" s="240"/>
      <c r="AE40" s="241"/>
      <c r="AF40" s="240"/>
      <c r="AG40" s="240"/>
      <c r="AH40" s="241"/>
      <c r="AI40" s="240"/>
      <c r="AJ40" s="240"/>
      <c r="AK40" s="241"/>
      <c r="AL40" s="240"/>
      <c r="AM40" s="240"/>
      <c r="AN40" s="241"/>
      <c r="AO40" s="238"/>
      <c r="AP40" s="238"/>
      <c r="AQ40" s="250">
        <f>IF(ISNA(HLOOKUP("o",$AY40:$CH$59,60-ROW(),0)),0,HLOOKUP("o",$AY40:$CH$59,60-ROW(),0))</f>
        <v>0</v>
      </c>
      <c r="AR40" s="250">
        <f t="shared" si="55"/>
        <v>0</v>
      </c>
      <c r="AS40" s="244">
        <f t="shared" si="56"/>
        <v>11</v>
      </c>
      <c r="AT40" s="245">
        <f t="shared" si="57"/>
        <v>0</v>
      </c>
      <c r="AW40" s="246">
        <f t="shared" si="58"/>
        <v>0</v>
      </c>
      <c r="AX40" s="245">
        <f t="shared" si="59"/>
        <v>-1</v>
      </c>
      <c r="AY40" s="218">
        <f t="shared" si="60"/>
        <v>0</v>
      </c>
      <c r="AZ40" s="218">
        <f t="shared" si="61"/>
        <v>0</v>
      </c>
      <c r="BA40" s="218">
        <f t="shared" si="62"/>
        <v>0</v>
      </c>
      <c r="BB40" s="218">
        <f t="shared" si="63"/>
        <v>0</v>
      </c>
      <c r="BC40" s="218">
        <f t="shared" si="64"/>
        <v>0</v>
      </c>
      <c r="BD40" s="218">
        <f t="shared" si="65"/>
        <v>0</v>
      </c>
      <c r="BE40" s="218">
        <f t="shared" si="66"/>
        <v>0</v>
      </c>
      <c r="BF40" s="218">
        <f t="shared" si="67"/>
        <v>0</v>
      </c>
      <c r="BG40" s="218">
        <f t="shared" si="68"/>
        <v>0</v>
      </c>
      <c r="BH40" s="218">
        <f t="shared" si="69"/>
        <v>0</v>
      </c>
      <c r="BI40" s="218">
        <f t="shared" si="70"/>
        <v>0</v>
      </c>
      <c r="BJ40" s="218">
        <f t="shared" si="71"/>
        <v>0</v>
      </c>
      <c r="BK40" s="218">
        <f t="shared" si="72"/>
        <v>0</v>
      </c>
      <c r="BL40" s="218">
        <f t="shared" si="73"/>
        <v>0</v>
      </c>
      <c r="BM40" s="218">
        <f t="shared" si="74"/>
        <v>0</v>
      </c>
      <c r="BN40" s="218">
        <f t="shared" si="75"/>
        <v>0</v>
      </c>
      <c r="BO40" s="218">
        <f t="shared" si="76"/>
        <v>0</v>
      </c>
      <c r="BP40" s="218">
        <f t="shared" si="77"/>
        <v>0</v>
      </c>
      <c r="BQ40" s="218">
        <f t="shared" si="78"/>
        <v>0</v>
      </c>
      <c r="BR40" s="218">
        <f t="shared" si="79"/>
        <v>0</v>
      </c>
      <c r="BS40" s="218">
        <f t="shared" si="80"/>
        <v>0</v>
      </c>
      <c r="BT40" s="218">
        <f t="shared" si="81"/>
        <v>0</v>
      </c>
      <c r="BU40" s="218">
        <f t="shared" si="82"/>
        <v>0</v>
      </c>
      <c r="BV40" s="218">
        <f t="shared" si="83"/>
        <v>0</v>
      </c>
      <c r="BW40" s="218">
        <f t="shared" si="84"/>
        <v>0</v>
      </c>
      <c r="BX40" s="218">
        <f t="shared" si="85"/>
        <v>0</v>
      </c>
      <c r="BY40" s="218">
        <f t="shared" si="86"/>
        <v>0</v>
      </c>
      <c r="BZ40" s="218">
        <f t="shared" si="87"/>
        <v>0</v>
      </c>
      <c r="CA40" s="218">
        <f t="shared" si="88"/>
        <v>0</v>
      </c>
      <c r="CB40" s="218">
        <f t="shared" si="89"/>
        <v>0</v>
      </c>
      <c r="CC40" s="218">
        <f t="shared" si="90"/>
        <v>0</v>
      </c>
      <c r="CD40" s="218">
        <f t="shared" si="91"/>
        <v>0</v>
      </c>
      <c r="CE40" s="218">
        <f t="shared" si="92"/>
        <v>0</v>
      </c>
      <c r="CF40" s="218">
        <f t="shared" si="93"/>
        <v>0</v>
      </c>
      <c r="CG40" s="218">
        <f t="shared" si="94"/>
        <v>0</v>
      </c>
      <c r="CH40" s="218">
        <f t="shared" si="95"/>
        <v>0</v>
      </c>
      <c r="CL40" s="218">
        <f t="shared" si="96"/>
        <v>0</v>
      </c>
      <c r="CM40" s="218">
        <f t="shared" si="97"/>
        <v>0</v>
      </c>
      <c r="CN40" s="218">
        <f t="shared" si="98"/>
        <v>0</v>
      </c>
      <c r="CO40" s="218">
        <f t="shared" si="99"/>
        <v>0</v>
      </c>
      <c r="CP40" s="218">
        <f t="shared" si="100"/>
        <v>0</v>
      </c>
      <c r="CQ40" s="218">
        <f t="shared" si="101"/>
        <v>0</v>
      </c>
      <c r="CR40" s="218">
        <f t="shared" si="102"/>
        <v>0</v>
      </c>
      <c r="CS40" s="218">
        <f t="shared" si="103"/>
        <v>0</v>
      </c>
      <c r="CT40" s="218">
        <f t="shared" si="104"/>
        <v>0</v>
      </c>
      <c r="CU40" s="218">
        <f t="shared" si="105"/>
        <v>0</v>
      </c>
      <c r="CV40" s="218">
        <f t="shared" si="106"/>
        <v>0</v>
      </c>
      <c r="CW40" s="218">
        <f t="shared" si="107"/>
        <v>0</v>
      </c>
      <c r="CY40" s="218">
        <f t="shared" si="108"/>
        <v>1</v>
      </c>
      <c r="CZ40" s="218">
        <f t="shared" si="109"/>
        <v>1</v>
      </c>
      <c r="DA40" s="218">
        <f t="shared" si="109"/>
        <v>1</v>
      </c>
      <c r="DB40" s="218">
        <f t="shared" si="109"/>
        <v>1</v>
      </c>
      <c r="DC40" s="218">
        <f t="shared" si="109"/>
        <v>1</v>
      </c>
      <c r="DD40" s="218">
        <f t="shared" si="109"/>
        <v>1</v>
      </c>
      <c r="DE40" s="218">
        <f t="shared" si="109"/>
        <v>1</v>
      </c>
      <c r="DF40" s="218">
        <f t="shared" si="109"/>
        <v>1</v>
      </c>
      <c r="DG40" s="218">
        <f t="shared" si="109"/>
        <v>1</v>
      </c>
      <c r="DH40" s="218">
        <f t="shared" si="109"/>
        <v>1</v>
      </c>
      <c r="DI40" s="218">
        <f t="shared" si="109"/>
        <v>1</v>
      </c>
      <c r="DJ40" s="218">
        <f t="shared" si="109"/>
        <v>1</v>
      </c>
      <c r="DK40" s="218">
        <f t="shared" si="109"/>
        <v>1</v>
      </c>
    </row>
    <row r="41" spans="1:115">
      <c r="A41" s="236"/>
      <c r="B41" s="237"/>
      <c r="C41" s="237"/>
      <c r="D41" s="238"/>
      <c r="E41" s="239"/>
      <c r="F41" s="240"/>
      <c r="G41" s="241"/>
      <c r="H41" s="240"/>
      <c r="I41" s="240"/>
      <c r="J41" s="241"/>
      <c r="K41" s="240"/>
      <c r="L41" s="240"/>
      <c r="M41" s="241"/>
      <c r="N41" s="240"/>
      <c r="O41" s="240"/>
      <c r="P41" s="241"/>
      <c r="Q41" s="240"/>
      <c r="R41" s="240"/>
      <c r="S41" s="241"/>
      <c r="T41" s="240"/>
      <c r="U41" s="240"/>
      <c r="V41" s="241"/>
      <c r="W41" s="240"/>
      <c r="X41" s="240"/>
      <c r="Y41" s="241"/>
      <c r="Z41" s="240"/>
      <c r="AA41" s="240"/>
      <c r="AB41" s="241"/>
      <c r="AC41" s="240"/>
      <c r="AD41" s="240"/>
      <c r="AE41" s="241"/>
      <c r="AF41" s="240"/>
      <c r="AG41" s="240"/>
      <c r="AH41" s="241"/>
      <c r="AI41" s="240"/>
      <c r="AJ41" s="240"/>
      <c r="AK41" s="241"/>
      <c r="AL41" s="240"/>
      <c r="AM41" s="240"/>
      <c r="AN41" s="241"/>
      <c r="AO41" s="238"/>
      <c r="AP41" s="238"/>
      <c r="AQ41" s="250">
        <f>IF(ISNA(HLOOKUP("o",$AY41:$CH$59,60-ROW(),0)),0,HLOOKUP("o",$AY41:$CH$59,60-ROW(),0))</f>
        <v>0</v>
      </c>
      <c r="AR41" s="250">
        <f t="shared" si="55"/>
        <v>0</v>
      </c>
      <c r="AS41" s="244">
        <f t="shared" si="56"/>
        <v>11</v>
      </c>
      <c r="AT41" s="245">
        <f t="shared" si="57"/>
        <v>0</v>
      </c>
      <c r="AW41" s="246">
        <f t="shared" si="58"/>
        <v>0</v>
      </c>
      <c r="AX41" s="245">
        <f t="shared" si="59"/>
        <v>-1</v>
      </c>
      <c r="AY41" s="218">
        <f t="shared" si="60"/>
        <v>0</v>
      </c>
      <c r="AZ41" s="218">
        <f t="shared" si="61"/>
        <v>0</v>
      </c>
      <c r="BA41" s="218">
        <f t="shared" si="62"/>
        <v>0</v>
      </c>
      <c r="BB41" s="218">
        <f t="shared" si="63"/>
        <v>0</v>
      </c>
      <c r="BC41" s="218">
        <f t="shared" si="64"/>
        <v>0</v>
      </c>
      <c r="BD41" s="218">
        <f t="shared" si="65"/>
        <v>0</v>
      </c>
      <c r="BE41" s="218">
        <f t="shared" si="66"/>
        <v>0</v>
      </c>
      <c r="BF41" s="218">
        <f t="shared" si="67"/>
        <v>0</v>
      </c>
      <c r="BG41" s="218">
        <f t="shared" si="68"/>
        <v>0</v>
      </c>
      <c r="BH41" s="218">
        <f t="shared" si="69"/>
        <v>0</v>
      </c>
      <c r="BI41" s="218">
        <f t="shared" si="70"/>
        <v>0</v>
      </c>
      <c r="BJ41" s="218">
        <f t="shared" si="71"/>
        <v>0</v>
      </c>
      <c r="BK41" s="218">
        <f t="shared" si="72"/>
        <v>0</v>
      </c>
      <c r="BL41" s="218">
        <f t="shared" si="73"/>
        <v>0</v>
      </c>
      <c r="BM41" s="218">
        <f t="shared" si="74"/>
        <v>0</v>
      </c>
      <c r="BN41" s="218">
        <f t="shared" si="75"/>
        <v>0</v>
      </c>
      <c r="BO41" s="218">
        <f t="shared" si="76"/>
        <v>0</v>
      </c>
      <c r="BP41" s="218">
        <f t="shared" si="77"/>
        <v>0</v>
      </c>
      <c r="BQ41" s="218">
        <f t="shared" si="78"/>
        <v>0</v>
      </c>
      <c r="BR41" s="218">
        <f t="shared" si="79"/>
        <v>0</v>
      </c>
      <c r="BS41" s="218">
        <f t="shared" si="80"/>
        <v>0</v>
      </c>
      <c r="BT41" s="218">
        <f t="shared" si="81"/>
        <v>0</v>
      </c>
      <c r="BU41" s="218">
        <f t="shared" si="82"/>
        <v>0</v>
      </c>
      <c r="BV41" s="218">
        <f t="shared" si="83"/>
        <v>0</v>
      </c>
      <c r="BW41" s="218">
        <f t="shared" si="84"/>
        <v>0</v>
      </c>
      <c r="BX41" s="218">
        <f t="shared" si="85"/>
        <v>0</v>
      </c>
      <c r="BY41" s="218">
        <f t="shared" si="86"/>
        <v>0</v>
      </c>
      <c r="BZ41" s="218">
        <f t="shared" si="87"/>
        <v>0</v>
      </c>
      <c r="CA41" s="218">
        <f t="shared" si="88"/>
        <v>0</v>
      </c>
      <c r="CB41" s="218">
        <f t="shared" si="89"/>
        <v>0</v>
      </c>
      <c r="CC41" s="218">
        <f t="shared" si="90"/>
        <v>0</v>
      </c>
      <c r="CD41" s="218">
        <f t="shared" si="91"/>
        <v>0</v>
      </c>
      <c r="CE41" s="218">
        <f t="shared" si="92"/>
        <v>0</v>
      </c>
      <c r="CF41" s="218">
        <f t="shared" si="93"/>
        <v>0</v>
      </c>
      <c r="CG41" s="218">
        <f t="shared" si="94"/>
        <v>0</v>
      </c>
      <c r="CH41" s="218">
        <f t="shared" si="95"/>
        <v>0</v>
      </c>
      <c r="CL41" s="218">
        <f t="shared" si="96"/>
        <v>0</v>
      </c>
      <c r="CM41" s="218">
        <f t="shared" si="97"/>
        <v>0</v>
      </c>
      <c r="CN41" s="218">
        <f t="shared" si="98"/>
        <v>0</v>
      </c>
      <c r="CO41" s="218">
        <f t="shared" si="99"/>
        <v>0</v>
      </c>
      <c r="CP41" s="218">
        <f t="shared" si="100"/>
        <v>0</v>
      </c>
      <c r="CQ41" s="218">
        <f t="shared" si="101"/>
        <v>0</v>
      </c>
      <c r="CR41" s="218">
        <f t="shared" si="102"/>
        <v>0</v>
      </c>
      <c r="CS41" s="218">
        <f t="shared" si="103"/>
        <v>0</v>
      </c>
      <c r="CT41" s="218">
        <f t="shared" si="104"/>
        <v>0</v>
      </c>
      <c r="CU41" s="218">
        <f t="shared" si="105"/>
        <v>0</v>
      </c>
      <c r="CV41" s="218">
        <f t="shared" si="106"/>
        <v>0</v>
      </c>
      <c r="CW41" s="218">
        <f t="shared" si="107"/>
        <v>0</v>
      </c>
      <c r="CY41" s="218">
        <f t="shared" si="108"/>
        <v>1</v>
      </c>
      <c r="CZ41" s="218">
        <f t="shared" si="109"/>
        <v>1</v>
      </c>
      <c r="DA41" s="218">
        <f t="shared" si="109"/>
        <v>1</v>
      </c>
      <c r="DB41" s="218">
        <f t="shared" si="109"/>
        <v>1</v>
      </c>
      <c r="DC41" s="218">
        <f t="shared" si="109"/>
        <v>1</v>
      </c>
      <c r="DD41" s="218">
        <f t="shared" si="109"/>
        <v>1</v>
      </c>
      <c r="DE41" s="218">
        <f t="shared" si="109"/>
        <v>1</v>
      </c>
      <c r="DF41" s="218">
        <f t="shared" si="109"/>
        <v>1</v>
      </c>
      <c r="DG41" s="218">
        <f t="shared" si="109"/>
        <v>1</v>
      </c>
      <c r="DH41" s="218">
        <f t="shared" si="109"/>
        <v>1</v>
      </c>
      <c r="DI41" s="218">
        <f t="shared" si="109"/>
        <v>1</v>
      </c>
      <c r="DJ41" s="218">
        <f t="shared" si="109"/>
        <v>1</v>
      </c>
      <c r="DK41" s="218">
        <f t="shared" si="109"/>
        <v>1</v>
      </c>
    </row>
    <row r="42" spans="1:115">
      <c r="A42" s="236"/>
      <c r="B42" s="237"/>
      <c r="C42" s="237"/>
      <c r="D42" s="238"/>
      <c r="E42" s="239"/>
      <c r="F42" s="240"/>
      <c r="G42" s="241"/>
      <c r="H42" s="240"/>
      <c r="I42" s="240"/>
      <c r="J42" s="241"/>
      <c r="K42" s="240"/>
      <c r="L42" s="240"/>
      <c r="M42" s="241"/>
      <c r="N42" s="240"/>
      <c r="O42" s="240"/>
      <c r="P42" s="241"/>
      <c r="Q42" s="240"/>
      <c r="R42" s="240"/>
      <c r="S42" s="241"/>
      <c r="T42" s="240"/>
      <c r="U42" s="240"/>
      <c r="V42" s="241"/>
      <c r="W42" s="240"/>
      <c r="X42" s="240"/>
      <c r="Y42" s="241"/>
      <c r="Z42" s="240"/>
      <c r="AA42" s="240"/>
      <c r="AB42" s="241"/>
      <c r="AC42" s="240"/>
      <c r="AD42" s="240"/>
      <c r="AE42" s="241"/>
      <c r="AF42" s="240"/>
      <c r="AG42" s="240"/>
      <c r="AH42" s="241"/>
      <c r="AI42" s="240"/>
      <c r="AJ42" s="240"/>
      <c r="AK42" s="241"/>
      <c r="AL42" s="240"/>
      <c r="AM42" s="240"/>
      <c r="AN42" s="241"/>
      <c r="AO42" s="238"/>
      <c r="AP42" s="238"/>
      <c r="AQ42" s="250">
        <f>IF(ISNA(HLOOKUP("o",$AY42:$CH$59,60-ROW(),0)),0,HLOOKUP("o",$AY42:$CH$59,60-ROW(),0))</f>
        <v>0</v>
      </c>
      <c r="AR42" s="250">
        <f t="shared" si="55"/>
        <v>0</v>
      </c>
      <c r="AS42" s="244">
        <f t="shared" si="56"/>
        <v>11</v>
      </c>
      <c r="AT42" s="245">
        <f t="shared" si="57"/>
        <v>0</v>
      </c>
      <c r="AW42" s="246">
        <f t="shared" si="58"/>
        <v>0</v>
      </c>
      <c r="AX42" s="245">
        <f t="shared" si="59"/>
        <v>-1</v>
      </c>
      <c r="AY42" s="218">
        <f t="shared" si="60"/>
        <v>0</v>
      </c>
      <c r="AZ42" s="218">
        <f t="shared" si="61"/>
        <v>0</v>
      </c>
      <c r="BA42" s="218">
        <f t="shared" si="62"/>
        <v>0</v>
      </c>
      <c r="BB42" s="218">
        <f t="shared" si="63"/>
        <v>0</v>
      </c>
      <c r="BC42" s="218">
        <f t="shared" si="64"/>
        <v>0</v>
      </c>
      <c r="BD42" s="218">
        <f t="shared" si="65"/>
        <v>0</v>
      </c>
      <c r="BE42" s="218">
        <f t="shared" si="66"/>
        <v>0</v>
      </c>
      <c r="BF42" s="218">
        <f t="shared" si="67"/>
        <v>0</v>
      </c>
      <c r="BG42" s="218">
        <f t="shared" si="68"/>
        <v>0</v>
      </c>
      <c r="BH42" s="218">
        <f t="shared" si="69"/>
        <v>0</v>
      </c>
      <c r="BI42" s="218">
        <f t="shared" si="70"/>
        <v>0</v>
      </c>
      <c r="BJ42" s="218">
        <f t="shared" si="71"/>
        <v>0</v>
      </c>
      <c r="BK42" s="218">
        <f t="shared" si="72"/>
        <v>0</v>
      </c>
      <c r="BL42" s="218">
        <f t="shared" si="73"/>
        <v>0</v>
      </c>
      <c r="BM42" s="218">
        <f t="shared" si="74"/>
        <v>0</v>
      </c>
      <c r="BN42" s="218">
        <f t="shared" si="75"/>
        <v>0</v>
      </c>
      <c r="BO42" s="218">
        <f t="shared" si="76"/>
        <v>0</v>
      </c>
      <c r="BP42" s="218">
        <f t="shared" si="77"/>
        <v>0</v>
      </c>
      <c r="BQ42" s="218">
        <f t="shared" si="78"/>
        <v>0</v>
      </c>
      <c r="BR42" s="218">
        <f t="shared" si="79"/>
        <v>0</v>
      </c>
      <c r="BS42" s="218">
        <f t="shared" si="80"/>
        <v>0</v>
      </c>
      <c r="BT42" s="218">
        <f t="shared" si="81"/>
        <v>0</v>
      </c>
      <c r="BU42" s="218">
        <f t="shared" si="82"/>
        <v>0</v>
      </c>
      <c r="BV42" s="218">
        <f t="shared" si="83"/>
        <v>0</v>
      </c>
      <c r="BW42" s="218">
        <f t="shared" si="84"/>
        <v>0</v>
      </c>
      <c r="BX42" s="218">
        <f t="shared" si="85"/>
        <v>0</v>
      </c>
      <c r="BY42" s="218">
        <f t="shared" si="86"/>
        <v>0</v>
      </c>
      <c r="BZ42" s="218">
        <f t="shared" si="87"/>
        <v>0</v>
      </c>
      <c r="CA42" s="218">
        <f t="shared" si="88"/>
        <v>0</v>
      </c>
      <c r="CB42" s="218">
        <f t="shared" si="89"/>
        <v>0</v>
      </c>
      <c r="CC42" s="218">
        <f t="shared" si="90"/>
        <v>0</v>
      </c>
      <c r="CD42" s="218">
        <f t="shared" si="91"/>
        <v>0</v>
      </c>
      <c r="CE42" s="218">
        <f t="shared" si="92"/>
        <v>0</v>
      </c>
      <c r="CF42" s="218">
        <f t="shared" si="93"/>
        <v>0</v>
      </c>
      <c r="CG42" s="218">
        <f t="shared" si="94"/>
        <v>0</v>
      </c>
      <c r="CH42" s="218">
        <f t="shared" si="95"/>
        <v>0</v>
      </c>
      <c r="CL42" s="218">
        <f t="shared" si="96"/>
        <v>0</v>
      </c>
      <c r="CM42" s="218">
        <f t="shared" si="97"/>
        <v>0</v>
      </c>
      <c r="CN42" s="218">
        <f t="shared" si="98"/>
        <v>0</v>
      </c>
      <c r="CO42" s="218">
        <f t="shared" si="99"/>
        <v>0</v>
      </c>
      <c r="CP42" s="218">
        <f t="shared" si="100"/>
        <v>0</v>
      </c>
      <c r="CQ42" s="218">
        <f t="shared" si="101"/>
        <v>0</v>
      </c>
      <c r="CR42" s="218">
        <f t="shared" si="102"/>
        <v>0</v>
      </c>
      <c r="CS42" s="218">
        <f t="shared" si="103"/>
        <v>0</v>
      </c>
      <c r="CT42" s="218">
        <f t="shared" si="104"/>
        <v>0</v>
      </c>
      <c r="CU42" s="218">
        <f t="shared" si="105"/>
        <v>0</v>
      </c>
      <c r="CV42" s="218">
        <f t="shared" si="106"/>
        <v>0</v>
      </c>
      <c r="CW42" s="218">
        <f t="shared" si="107"/>
        <v>0</v>
      </c>
      <c r="CY42" s="218">
        <f t="shared" si="108"/>
        <v>1</v>
      </c>
      <c r="CZ42" s="218">
        <f t="shared" ref="CZ42:DK57" si="110">IF(OR(CY42=1,AND(CL42=CL$25,OR(CM$24&lt;&gt;0,CL$24=1))),1,0)</f>
        <v>1</v>
      </c>
      <c r="DA42" s="218">
        <f t="shared" si="110"/>
        <v>1</v>
      </c>
      <c r="DB42" s="218">
        <f t="shared" si="110"/>
        <v>1</v>
      </c>
      <c r="DC42" s="218">
        <f t="shared" si="110"/>
        <v>1</v>
      </c>
      <c r="DD42" s="218">
        <f t="shared" si="110"/>
        <v>1</v>
      </c>
      <c r="DE42" s="218">
        <f t="shared" si="110"/>
        <v>1</v>
      </c>
      <c r="DF42" s="218">
        <f t="shared" si="110"/>
        <v>1</v>
      </c>
      <c r="DG42" s="218">
        <f t="shared" si="110"/>
        <v>1</v>
      </c>
      <c r="DH42" s="218">
        <f t="shared" si="110"/>
        <v>1</v>
      </c>
      <c r="DI42" s="218">
        <f t="shared" si="110"/>
        <v>1</v>
      </c>
      <c r="DJ42" s="218">
        <f t="shared" si="110"/>
        <v>1</v>
      </c>
      <c r="DK42" s="218">
        <f t="shared" si="110"/>
        <v>1</v>
      </c>
    </row>
    <row r="43" spans="1:115">
      <c r="A43" s="236"/>
      <c r="B43" s="237"/>
      <c r="C43" s="237"/>
      <c r="D43" s="238"/>
      <c r="E43" s="239"/>
      <c r="F43" s="240"/>
      <c r="G43" s="241"/>
      <c r="H43" s="240"/>
      <c r="I43" s="240"/>
      <c r="J43" s="241"/>
      <c r="K43" s="240"/>
      <c r="L43" s="240"/>
      <c r="M43" s="241"/>
      <c r="N43" s="240"/>
      <c r="O43" s="240"/>
      <c r="P43" s="241"/>
      <c r="Q43" s="240"/>
      <c r="R43" s="240"/>
      <c r="S43" s="241"/>
      <c r="T43" s="240"/>
      <c r="U43" s="240"/>
      <c r="V43" s="241"/>
      <c r="W43" s="240"/>
      <c r="X43" s="240"/>
      <c r="Y43" s="241"/>
      <c r="Z43" s="240"/>
      <c r="AA43" s="240"/>
      <c r="AB43" s="241"/>
      <c r="AC43" s="240"/>
      <c r="AD43" s="240"/>
      <c r="AE43" s="241"/>
      <c r="AF43" s="240"/>
      <c r="AG43" s="240"/>
      <c r="AH43" s="241"/>
      <c r="AI43" s="240"/>
      <c r="AJ43" s="240"/>
      <c r="AK43" s="241"/>
      <c r="AL43" s="240"/>
      <c r="AM43" s="240"/>
      <c r="AN43" s="241"/>
      <c r="AO43" s="238"/>
      <c r="AP43" s="238"/>
      <c r="AQ43" s="250">
        <f>IF(ISNA(HLOOKUP("o",$AY43:$CH$59,60-ROW(),0)),0,HLOOKUP("o",$AY43:$CH$59,60-ROW(),0))</f>
        <v>0</v>
      </c>
      <c r="AR43" s="250">
        <f t="shared" si="55"/>
        <v>0</v>
      </c>
      <c r="AS43" s="244">
        <f t="shared" si="56"/>
        <v>11</v>
      </c>
      <c r="AT43" s="245">
        <f t="shared" si="57"/>
        <v>0</v>
      </c>
      <c r="AW43" s="246">
        <f t="shared" si="58"/>
        <v>0</v>
      </c>
      <c r="AX43" s="245">
        <f t="shared" si="59"/>
        <v>-1</v>
      </c>
      <c r="AY43" s="218">
        <f t="shared" si="60"/>
        <v>0</v>
      </c>
      <c r="AZ43" s="218">
        <f t="shared" si="61"/>
        <v>0</v>
      </c>
      <c r="BA43" s="218">
        <f t="shared" si="62"/>
        <v>0</v>
      </c>
      <c r="BB43" s="218">
        <f t="shared" si="63"/>
        <v>0</v>
      </c>
      <c r="BC43" s="218">
        <f t="shared" si="64"/>
        <v>0</v>
      </c>
      <c r="BD43" s="218">
        <f t="shared" si="65"/>
        <v>0</v>
      </c>
      <c r="BE43" s="218">
        <f t="shared" si="66"/>
        <v>0</v>
      </c>
      <c r="BF43" s="218">
        <f t="shared" si="67"/>
        <v>0</v>
      </c>
      <c r="BG43" s="218">
        <f t="shared" si="68"/>
        <v>0</v>
      </c>
      <c r="BH43" s="218">
        <f t="shared" si="69"/>
        <v>0</v>
      </c>
      <c r="BI43" s="218">
        <f t="shared" si="70"/>
        <v>0</v>
      </c>
      <c r="BJ43" s="218">
        <f t="shared" si="71"/>
        <v>0</v>
      </c>
      <c r="BK43" s="218">
        <f t="shared" si="72"/>
        <v>0</v>
      </c>
      <c r="BL43" s="218">
        <f t="shared" si="73"/>
        <v>0</v>
      </c>
      <c r="BM43" s="218">
        <f t="shared" si="74"/>
        <v>0</v>
      </c>
      <c r="BN43" s="218">
        <f t="shared" si="75"/>
        <v>0</v>
      </c>
      <c r="BO43" s="218">
        <f t="shared" si="76"/>
        <v>0</v>
      </c>
      <c r="BP43" s="218">
        <f t="shared" si="77"/>
        <v>0</v>
      </c>
      <c r="BQ43" s="218">
        <f t="shared" si="78"/>
        <v>0</v>
      </c>
      <c r="BR43" s="218">
        <f t="shared" si="79"/>
        <v>0</v>
      </c>
      <c r="BS43" s="218">
        <f t="shared" si="80"/>
        <v>0</v>
      </c>
      <c r="BT43" s="218">
        <f t="shared" si="81"/>
        <v>0</v>
      </c>
      <c r="BU43" s="218">
        <f t="shared" si="82"/>
        <v>0</v>
      </c>
      <c r="BV43" s="218">
        <f t="shared" si="83"/>
        <v>0</v>
      </c>
      <c r="BW43" s="218">
        <f t="shared" si="84"/>
        <v>0</v>
      </c>
      <c r="BX43" s="218">
        <f t="shared" si="85"/>
        <v>0</v>
      </c>
      <c r="BY43" s="218">
        <f t="shared" si="86"/>
        <v>0</v>
      </c>
      <c r="BZ43" s="218">
        <f t="shared" si="87"/>
        <v>0</v>
      </c>
      <c r="CA43" s="218">
        <f t="shared" si="88"/>
        <v>0</v>
      </c>
      <c r="CB43" s="218">
        <f t="shared" si="89"/>
        <v>0</v>
      </c>
      <c r="CC43" s="218">
        <f t="shared" si="90"/>
        <v>0</v>
      </c>
      <c r="CD43" s="218">
        <f t="shared" si="91"/>
        <v>0</v>
      </c>
      <c r="CE43" s="218">
        <f t="shared" si="92"/>
        <v>0</v>
      </c>
      <c r="CF43" s="218">
        <f t="shared" si="93"/>
        <v>0</v>
      </c>
      <c r="CG43" s="218">
        <f t="shared" si="94"/>
        <v>0</v>
      </c>
      <c r="CH43" s="218">
        <f t="shared" si="95"/>
        <v>0</v>
      </c>
      <c r="CL43" s="218">
        <f t="shared" si="96"/>
        <v>0</v>
      </c>
      <c r="CM43" s="218">
        <f t="shared" si="97"/>
        <v>0</v>
      </c>
      <c r="CN43" s="218">
        <f t="shared" si="98"/>
        <v>0</v>
      </c>
      <c r="CO43" s="218">
        <f t="shared" si="99"/>
        <v>0</v>
      </c>
      <c r="CP43" s="218">
        <f t="shared" si="100"/>
        <v>0</v>
      </c>
      <c r="CQ43" s="218">
        <f t="shared" si="101"/>
        <v>0</v>
      </c>
      <c r="CR43" s="218">
        <f t="shared" si="102"/>
        <v>0</v>
      </c>
      <c r="CS43" s="218">
        <f t="shared" si="103"/>
        <v>0</v>
      </c>
      <c r="CT43" s="218">
        <f t="shared" si="104"/>
        <v>0</v>
      </c>
      <c r="CU43" s="218">
        <f t="shared" si="105"/>
        <v>0</v>
      </c>
      <c r="CV43" s="218">
        <f t="shared" si="106"/>
        <v>0</v>
      </c>
      <c r="CW43" s="218">
        <f t="shared" si="107"/>
        <v>0</v>
      </c>
      <c r="CY43" s="218">
        <f t="shared" si="108"/>
        <v>1</v>
      </c>
      <c r="CZ43" s="218">
        <f t="shared" si="110"/>
        <v>1</v>
      </c>
      <c r="DA43" s="218">
        <f t="shared" si="110"/>
        <v>1</v>
      </c>
      <c r="DB43" s="218">
        <f t="shared" si="110"/>
        <v>1</v>
      </c>
      <c r="DC43" s="218">
        <f t="shared" si="110"/>
        <v>1</v>
      </c>
      <c r="DD43" s="218">
        <f t="shared" si="110"/>
        <v>1</v>
      </c>
      <c r="DE43" s="218">
        <f t="shared" si="110"/>
        <v>1</v>
      </c>
      <c r="DF43" s="218">
        <f t="shared" si="110"/>
        <v>1</v>
      </c>
      <c r="DG43" s="218">
        <f t="shared" si="110"/>
        <v>1</v>
      </c>
      <c r="DH43" s="218">
        <f t="shared" si="110"/>
        <v>1</v>
      </c>
      <c r="DI43" s="218">
        <f t="shared" si="110"/>
        <v>1</v>
      </c>
      <c r="DJ43" s="218">
        <f t="shared" si="110"/>
        <v>1</v>
      </c>
      <c r="DK43" s="218">
        <f t="shared" si="110"/>
        <v>1</v>
      </c>
    </row>
    <row r="44" spans="1:115">
      <c r="A44" s="236"/>
      <c r="B44" s="237"/>
      <c r="C44" s="237"/>
      <c r="D44" s="238"/>
      <c r="E44" s="239"/>
      <c r="F44" s="240"/>
      <c r="G44" s="241"/>
      <c r="H44" s="240"/>
      <c r="I44" s="240"/>
      <c r="J44" s="241"/>
      <c r="K44" s="240"/>
      <c r="L44" s="240"/>
      <c r="M44" s="241"/>
      <c r="N44" s="240"/>
      <c r="O44" s="240"/>
      <c r="P44" s="241"/>
      <c r="Q44" s="240"/>
      <c r="R44" s="240"/>
      <c r="S44" s="241"/>
      <c r="T44" s="240"/>
      <c r="U44" s="240"/>
      <c r="V44" s="241"/>
      <c r="W44" s="240"/>
      <c r="X44" s="240"/>
      <c r="Y44" s="241"/>
      <c r="Z44" s="240"/>
      <c r="AA44" s="240"/>
      <c r="AB44" s="241"/>
      <c r="AC44" s="240"/>
      <c r="AD44" s="240"/>
      <c r="AE44" s="241"/>
      <c r="AF44" s="240"/>
      <c r="AG44" s="240"/>
      <c r="AH44" s="241"/>
      <c r="AI44" s="240"/>
      <c r="AJ44" s="240"/>
      <c r="AK44" s="241"/>
      <c r="AL44" s="240"/>
      <c r="AM44" s="240"/>
      <c r="AN44" s="241"/>
      <c r="AO44" s="238"/>
      <c r="AP44" s="238"/>
      <c r="AQ44" s="250">
        <f>IF(ISNA(HLOOKUP("o",$AY44:$CH$59,60-ROW(),0)),0,HLOOKUP("o",$AY44:$CH$59,60-ROW(),0))</f>
        <v>0</v>
      </c>
      <c r="AR44" s="250">
        <f t="shared" si="55"/>
        <v>0</v>
      </c>
      <c r="AS44" s="244">
        <f t="shared" si="56"/>
        <v>11</v>
      </c>
      <c r="AT44" s="245">
        <f t="shared" si="57"/>
        <v>0</v>
      </c>
      <c r="AW44" s="246">
        <f t="shared" si="58"/>
        <v>0</v>
      </c>
      <c r="AX44" s="245">
        <f t="shared" si="59"/>
        <v>-1</v>
      </c>
      <c r="AY44" s="218">
        <f t="shared" si="60"/>
        <v>0</v>
      </c>
      <c r="AZ44" s="218">
        <f t="shared" si="61"/>
        <v>0</v>
      </c>
      <c r="BA44" s="218">
        <f t="shared" si="62"/>
        <v>0</v>
      </c>
      <c r="BB44" s="218">
        <f t="shared" si="63"/>
        <v>0</v>
      </c>
      <c r="BC44" s="218">
        <f t="shared" si="64"/>
        <v>0</v>
      </c>
      <c r="BD44" s="218">
        <f t="shared" si="65"/>
        <v>0</v>
      </c>
      <c r="BE44" s="218">
        <f t="shared" si="66"/>
        <v>0</v>
      </c>
      <c r="BF44" s="218">
        <f t="shared" si="67"/>
        <v>0</v>
      </c>
      <c r="BG44" s="218">
        <f t="shared" si="68"/>
        <v>0</v>
      </c>
      <c r="BH44" s="218">
        <f t="shared" si="69"/>
        <v>0</v>
      </c>
      <c r="BI44" s="218">
        <f t="shared" si="70"/>
        <v>0</v>
      </c>
      <c r="BJ44" s="218">
        <f t="shared" si="71"/>
        <v>0</v>
      </c>
      <c r="BK44" s="218">
        <f t="shared" si="72"/>
        <v>0</v>
      </c>
      <c r="BL44" s="218">
        <f t="shared" si="73"/>
        <v>0</v>
      </c>
      <c r="BM44" s="218">
        <f t="shared" si="74"/>
        <v>0</v>
      </c>
      <c r="BN44" s="218">
        <f t="shared" si="75"/>
        <v>0</v>
      </c>
      <c r="BO44" s="218">
        <f t="shared" si="76"/>
        <v>0</v>
      </c>
      <c r="BP44" s="218">
        <f t="shared" si="77"/>
        <v>0</v>
      </c>
      <c r="BQ44" s="218">
        <f t="shared" si="78"/>
        <v>0</v>
      </c>
      <c r="BR44" s="218">
        <f t="shared" si="79"/>
        <v>0</v>
      </c>
      <c r="BS44" s="218">
        <f t="shared" si="80"/>
        <v>0</v>
      </c>
      <c r="BT44" s="218">
        <f t="shared" si="81"/>
        <v>0</v>
      </c>
      <c r="BU44" s="218">
        <f t="shared" si="82"/>
        <v>0</v>
      </c>
      <c r="BV44" s="218">
        <f t="shared" si="83"/>
        <v>0</v>
      </c>
      <c r="BW44" s="218">
        <f t="shared" si="84"/>
        <v>0</v>
      </c>
      <c r="BX44" s="218">
        <f t="shared" si="85"/>
        <v>0</v>
      </c>
      <c r="BY44" s="218">
        <f t="shared" si="86"/>
        <v>0</v>
      </c>
      <c r="BZ44" s="218">
        <f t="shared" si="87"/>
        <v>0</v>
      </c>
      <c r="CA44" s="218">
        <f t="shared" si="88"/>
        <v>0</v>
      </c>
      <c r="CB44" s="218">
        <f t="shared" si="89"/>
        <v>0</v>
      </c>
      <c r="CC44" s="218">
        <f t="shared" si="90"/>
        <v>0</v>
      </c>
      <c r="CD44" s="218">
        <f t="shared" si="91"/>
        <v>0</v>
      </c>
      <c r="CE44" s="218">
        <f t="shared" si="92"/>
        <v>0</v>
      </c>
      <c r="CF44" s="218">
        <f t="shared" si="93"/>
        <v>0</v>
      </c>
      <c r="CG44" s="218">
        <f t="shared" si="94"/>
        <v>0</v>
      </c>
      <c r="CH44" s="218">
        <f t="shared" si="95"/>
        <v>0</v>
      </c>
      <c r="CL44" s="218">
        <f t="shared" si="96"/>
        <v>0</v>
      </c>
      <c r="CM44" s="218">
        <f t="shared" si="97"/>
        <v>0</v>
      </c>
      <c r="CN44" s="218">
        <f t="shared" si="98"/>
        <v>0</v>
      </c>
      <c r="CO44" s="218">
        <f t="shared" si="99"/>
        <v>0</v>
      </c>
      <c r="CP44" s="218">
        <f t="shared" si="100"/>
        <v>0</v>
      </c>
      <c r="CQ44" s="218">
        <f t="shared" si="101"/>
        <v>0</v>
      </c>
      <c r="CR44" s="218">
        <f t="shared" si="102"/>
        <v>0</v>
      </c>
      <c r="CS44" s="218">
        <f t="shared" si="103"/>
        <v>0</v>
      </c>
      <c r="CT44" s="218">
        <f t="shared" si="104"/>
        <v>0</v>
      </c>
      <c r="CU44" s="218">
        <f t="shared" si="105"/>
        <v>0</v>
      </c>
      <c r="CV44" s="218">
        <f t="shared" si="106"/>
        <v>0</v>
      </c>
      <c r="CW44" s="218">
        <f t="shared" si="107"/>
        <v>0</v>
      </c>
      <c r="CY44" s="218">
        <f t="shared" si="108"/>
        <v>1</v>
      </c>
      <c r="CZ44" s="218">
        <f t="shared" si="110"/>
        <v>1</v>
      </c>
      <c r="DA44" s="218">
        <f t="shared" si="110"/>
        <v>1</v>
      </c>
      <c r="DB44" s="218">
        <f t="shared" si="110"/>
        <v>1</v>
      </c>
      <c r="DC44" s="218">
        <f t="shared" si="110"/>
        <v>1</v>
      </c>
      <c r="DD44" s="218">
        <f t="shared" si="110"/>
        <v>1</v>
      </c>
      <c r="DE44" s="218">
        <f t="shared" si="110"/>
        <v>1</v>
      </c>
      <c r="DF44" s="218">
        <f t="shared" si="110"/>
        <v>1</v>
      </c>
      <c r="DG44" s="218">
        <f t="shared" si="110"/>
        <v>1</v>
      </c>
      <c r="DH44" s="218">
        <f t="shared" si="110"/>
        <v>1</v>
      </c>
      <c r="DI44" s="218">
        <f t="shared" si="110"/>
        <v>1</v>
      </c>
      <c r="DJ44" s="218">
        <f t="shared" si="110"/>
        <v>1</v>
      </c>
      <c r="DK44" s="218">
        <f t="shared" si="110"/>
        <v>1</v>
      </c>
    </row>
    <row r="45" spans="1:115">
      <c r="A45" s="236"/>
      <c r="B45" s="237"/>
      <c r="C45" s="237"/>
      <c r="D45" s="238"/>
      <c r="E45" s="239"/>
      <c r="F45" s="240"/>
      <c r="G45" s="241"/>
      <c r="H45" s="240"/>
      <c r="I45" s="240"/>
      <c r="J45" s="241"/>
      <c r="K45" s="240"/>
      <c r="L45" s="240"/>
      <c r="M45" s="241"/>
      <c r="N45" s="240"/>
      <c r="O45" s="240"/>
      <c r="P45" s="241"/>
      <c r="Q45" s="240"/>
      <c r="R45" s="240"/>
      <c r="S45" s="241"/>
      <c r="T45" s="240"/>
      <c r="U45" s="240"/>
      <c r="V45" s="241"/>
      <c r="W45" s="240"/>
      <c r="X45" s="240"/>
      <c r="Y45" s="241"/>
      <c r="Z45" s="240"/>
      <c r="AA45" s="240"/>
      <c r="AB45" s="241"/>
      <c r="AC45" s="240"/>
      <c r="AD45" s="240"/>
      <c r="AE45" s="241"/>
      <c r="AF45" s="240"/>
      <c r="AG45" s="240"/>
      <c r="AH45" s="241"/>
      <c r="AI45" s="240"/>
      <c r="AJ45" s="240"/>
      <c r="AK45" s="241"/>
      <c r="AL45" s="240"/>
      <c r="AM45" s="240"/>
      <c r="AN45" s="241"/>
      <c r="AO45" s="238"/>
      <c r="AP45" s="238"/>
      <c r="AQ45" s="250">
        <f>IF(ISNA(HLOOKUP("o",$AY45:$CH$59,60-ROW(),0)),0,HLOOKUP("o",$AY45:$CH$59,60-ROW(),0))</f>
        <v>0</v>
      </c>
      <c r="AR45" s="250">
        <f t="shared" si="55"/>
        <v>0</v>
      </c>
      <c r="AS45" s="244">
        <f t="shared" si="56"/>
        <v>11</v>
      </c>
      <c r="AT45" s="245">
        <f t="shared" si="57"/>
        <v>0</v>
      </c>
      <c r="AW45" s="246">
        <f t="shared" si="58"/>
        <v>0</v>
      </c>
      <c r="AX45" s="245">
        <f t="shared" si="59"/>
        <v>-1</v>
      </c>
      <c r="AY45" s="218">
        <f t="shared" si="60"/>
        <v>0</v>
      </c>
      <c r="AZ45" s="218">
        <f t="shared" si="61"/>
        <v>0</v>
      </c>
      <c r="BA45" s="218">
        <f t="shared" si="62"/>
        <v>0</v>
      </c>
      <c r="BB45" s="218">
        <f t="shared" si="63"/>
        <v>0</v>
      </c>
      <c r="BC45" s="218">
        <f t="shared" si="64"/>
        <v>0</v>
      </c>
      <c r="BD45" s="218">
        <f t="shared" si="65"/>
        <v>0</v>
      </c>
      <c r="BE45" s="218">
        <f t="shared" si="66"/>
        <v>0</v>
      </c>
      <c r="BF45" s="218">
        <f t="shared" si="67"/>
        <v>0</v>
      </c>
      <c r="BG45" s="218">
        <f t="shared" si="68"/>
        <v>0</v>
      </c>
      <c r="BH45" s="218">
        <f t="shared" si="69"/>
        <v>0</v>
      </c>
      <c r="BI45" s="218">
        <f t="shared" si="70"/>
        <v>0</v>
      </c>
      <c r="BJ45" s="218">
        <f t="shared" si="71"/>
        <v>0</v>
      </c>
      <c r="BK45" s="218">
        <f t="shared" si="72"/>
        <v>0</v>
      </c>
      <c r="BL45" s="218">
        <f t="shared" si="73"/>
        <v>0</v>
      </c>
      <c r="BM45" s="218">
        <f t="shared" si="74"/>
        <v>0</v>
      </c>
      <c r="BN45" s="218">
        <f t="shared" si="75"/>
        <v>0</v>
      </c>
      <c r="BO45" s="218">
        <f t="shared" si="76"/>
        <v>0</v>
      </c>
      <c r="BP45" s="218">
        <f t="shared" si="77"/>
        <v>0</v>
      </c>
      <c r="BQ45" s="218">
        <f t="shared" si="78"/>
        <v>0</v>
      </c>
      <c r="BR45" s="218">
        <f t="shared" si="79"/>
        <v>0</v>
      </c>
      <c r="BS45" s="218">
        <f t="shared" si="80"/>
        <v>0</v>
      </c>
      <c r="BT45" s="218">
        <f t="shared" si="81"/>
        <v>0</v>
      </c>
      <c r="BU45" s="218">
        <f t="shared" si="82"/>
        <v>0</v>
      </c>
      <c r="BV45" s="218">
        <f t="shared" si="83"/>
        <v>0</v>
      </c>
      <c r="BW45" s="218">
        <f t="shared" si="84"/>
        <v>0</v>
      </c>
      <c r="BX45" s="218">
        <f t="shared" si="85"/>
        <v>0</v>
      </c>
      <c r="BY45" s="218">
        <f t="shared" si="86"/>
        <v>0</v>
      </c>
      <c r="BZ45" s="218">
        <f t="shared" si="87"/>
        <v>0</v>
      </c>
      <c r="CA45" s="218">
        <f t="shared" si="88"/>
        <v>0</v>
      </c>
      <c r="CB45" s="218">
        <f t="shared" si="89"/>
        <v>0</v>
      </c>
      <c r="CC45" s="218">
        <f t="shared" si="90"/>
        <v>0</v>
      </c>
      <c r="CD45" s="218">
        <f t="shared" si="91"/>
        <v>0</v>
      </c>
      <c r="CE45" s="218">
        <f t="shared" si="92"/>
        <v>0</v>
      </c>
      <c r="CF45" s="218">
        <f t="shared" si="93"/>
        <v>0</v>
      </c>
      <c r="CG45" s="218">
        <f t="shared" si="94"/>
        <v>0</v>
      </c>
      <c r="CH45" s="218">
        <f t="shared" si="95"/>
        <v>0</v>
      </c>
      <c r="CL45" s="218">
        <f t="shared" si="96"/>
        <v>0</v>
      </c>
      <c r="CM45" s="218">
        <f t="shared" si="97"/>
        <v>0</v>
      </c>
      <c r="CN45" s="218">
        <f t="shared" si="98"/>
        <v>0</v>
      </c>
      <c r="CO45" s="218">
        <f t="shared" si="99"/>
        <v>0</v>
      </c>
      <c r="CP45" s="218">
        <f t="shared" si="100"/>
        <v>0</v>
      </c>
      <c r="CQ45" s="218">
        <f t="shared" si="101"/>
        <v>0</v>
      </c>
      <c r="CR45" s="218">
        <f t="shared" si="102"/>
        <v>0</v>
      </c>
      <c r="CS45" s="218">
        <f t="shared" si="103"/>
        <v>0</v>
      </c>
      <c r="CT45" s="218">
        <f t="shared" si="104"/>
        <v>0</v>
      </c>
      <c r="CU45" s="218">
        <f t="shared" si="105"/>
        <v>0</v>
      </c>
      <c r="CV45" s="218">
        <f t="shared" si="106"/>
        <v>0</v>
      </c>
      <c r="CW45" s="218">
        <f t="shared" si="107"/>
        <v>0</v>
      </c>
      <c r="CY45" s="218">
        <f t="shared" si="108"/>
        <v>1</v>
      </c>
      <c r="CZ45" s="218">
        <f t="shared" si="110"/>
        <v>1</v>
      </c>
      <c r="DA45" s="218">
        <f t="shared" si="110"/>
        <v>1</v>
      </c>
      <c r="DB45" s="218">
        <f t="shared" si="110"/>
        <v>1</v>
      </c>
      <c r="DC45" s="218">
        <f t="shared" si="110"/>
        <v>1</v>
      </c>
      <c r="DD45" s="218">
        <f t="shared" si="110"/>
        <v>1</v>
      </c>
      <c r="DE45" s="218">
        <f t="shared" si="110"/>
        <v>1</v>
      </c>
      <c r="DF45" s="218">
        <f t="shared" si="110"/>
        <v>1</v>
      </c>
      <c r="DG45" s="218">
        <f t="shared" si="110"/>
        <v>1</v>
      </c>
      <c r="DH45" s="218">
        <f t="shared" si="110"/>
        <v>1</v>
      </c>
      <c r="DI45" s="218">
        <f t="shared" si="110"/>
        <v>1</v>
      </c>
      <c r="DJ45" s="218">
        <f t="shared" si="110"/>
        <v>1</v>
      </c>
      <c r="DK45" s="218">
        <f t="shared" si="110"/>
        <v>1</v>
      </c>
    </row>
    <row r="46" spans="1:115">
      <c r="A46" s="236"/>
      <c r="B46" s="237"/>
      <c r="C46" s="237"/>
      <c r="D46" s="238"/>
      <c r="E46" s="239"/>
      <c r="F46" s="240"/>
      <c r="G46" s="241"/>
      <c r="H46" s="240"/>
      <c r="I46" s="240"/>
      <c r="J46" s="241"/>
      <c r="K46" s="240"/>
      <c r="L46" s="240"/>
      <c r="M46" s="241"/>
      <c r="N46" s="240"/>
      <c r="O46" s="240"/>
      <c r="P46" s="241"/>
      <c r="Q46" s="240"/>
      <c r="R46" s="240"/>
      <c r="S46" s="241"/>
      <c r="T46" s="240"/>
      <c r="U46" s="240"/>
      <c r="V46" s="241"/>
      <c r="W46" s="240"/>
      <c r="X46" s="240"/>
      <c r="Y46" s="241"/>
      <c r="Z46" s="240"/>
      <c r="AA46" s="240"/>
      <c r="AB46" s="241"/>
      <c r="AC46" s="240"/>
      <c r="AD46" s="240"/>
      <c r="AE46" s="241"/>
      <c r="AF46" s="240"/>
      <c r="AG46" s="240"/>
      <c r="AH46" s="241"/>
      <c r="AI46" s="240"/>
      <c r="AJ46" s="240"/>
      <c r="AK46" s="241"/>
      <c r="AL46" s="240"/>
      <c r="AM46" s="240"/>
      <c r="AN46" s="241"/>
      <c r="AO46" s="238"/>
      <c r="AP46" s="238"/>
      <c r="AQ46" s="250">
        <f>IF(ISNA(HLOOKUP("o",$AY46:$CH$59,60-ROW(),0)),0,HLOOKUP("o",$AY46:$CH$59,60-ROW(),0))</f>
        <v>0</v>
      </c>
      <c r="AR46" s="250">
        <f t="shared" si="55"/>
        <v>0</v>
      </c>
      <c r="AS46" s="244">
        <f t="shared" si="56"/>
        <v>11</v>
      </c>
      <c r="AT46" s="245">
        <f t="shared" si="57"/>
        <v>0</v>
      </c>
      <c r="AW46" s="246">
        <f t="shared" si="58"/>
        <v>0</v>
      </c>
      <c r="AX46" s="245">
        <f t="shared" si="59"/>
        <v>-1</v>
      </c>
      <c r="AY46" s="218">
        <f t="shared" si="60"/>
        <v>0</v>
      </c>
      <c r="AZ46" s="218">
        <f t="shared" si="61"/>
        <v>0</v>
      </c>
      <c r="BA46" s="218">
        <f t="shared" si="62"/>
        <v>0</v>
      </c>
      <c r="BB46" s="218">
        <f t="shared" si="63"/>
        <v>0</v>
      </c>
      <c r="BC46" s="218">
        <f t="shared" si="64"/>
        <v>0</v>
      </c>
      <c r="BD46" s="218">
        <f t="shared" si="65"/>
        <v>0</v>
      </c>
      <c r="BE46" s="218">
        <f t="shared" si="66"/>
        <v>0</v>
      </c>
      <c r="BF46" s="218">
        <f t="shared" si="67"/>
        <v>0</v>
      </c>
      <c r="BG46" s="218">
        <f t="shared" si="68"/>
        <v>0</v>
      </c>
      <c r="BH46" s="218">
        <f t="shared" si="69"/>
        <v>0</v>
      </c>
      <c r="BI46" s="218">
        <f t="shared" si="70"/>
        <v>0</v>
      </c>
      <c r="BJ46" s="218">
        <f t="shared" si="71"/>
        <v>0</v>
      </c>
      <c r="BK46" s="218">
        <f t="shared" si="72"/>
        <v>0</v>
      </c>
      <c r="BL46" s="218">
        <f t="shared" si="73"/>
        <v>0</v>
      </c>
      <c r="BM46" s="218">
        <f t="shared" si="74"/>
        <v>0</v>
      </c>
      <c r="BN46" s="218">
        <f t="shared" si="75"/>
        <v>0</v>
      </c>
      <c r="BO46" s="218">
        <f t="shared" si="76"/>
        <v>0</v>
      </c>
      <c r="BP46" s="218">
        <f t="shared" si="77"/>
        <v>0</v>
      </c>
      <c r="BQ46" s="218">
        <f t="shared" si="78"/>
        <v>0</v>
      </c>
      <c r="BR46" s="218">
        <f t="shared" si="79"/>
        <v>0</v>
      </c>
      <c r="BS46" s="218">
        <f t="shared" si="80"/>
        <v>0</v>
      </c>
      <c r="BT46" s="218">
        <f t="shared" si="81"/>
        <v>0</v>
      </c>
      <c r="BU46" s="218">
        <f t="shared" si="82"/>
        <v>0</v>
      </c>
      <c r="BV46" s="218">
        <f t="shared" si="83"/>
        <v>0</v>
      </c>
      <c r="BW46" s="218">
        <f t="shared" si="84"/>
        <v>0</v>
      </c>
      <c r="BX46" s="218">
        <f t="shared" si="85"/>
        <v>0</v>
      </c>
      <c r="BY46" s="218">
        <f t="shared" si="86"/>
        <v>0</v>
      </c>
      <c r="BZ46" s="218">
        <f t="shared" si="87"/>
        <v>0</v>
      </c>
      <c r="CA46" s="218">
        <f t="shared" si="88"/>
        <v>0</v>
      </c>
      <c r="CB46" s="218">
        <f t="shared" si="89"/>
        <v>0</v>
      </c>
      <c r="CC46" s="218">
        <f t="shared" si="90"/>
        <v>0</v>
      </c>
      <c r="CD46" s="218">
        <f t="shared" si="91"/>
        <v>0</v>
      </c>
      <c r="CE46" s="218">
        <f t="shared" si="92"/>
        <v>0</v>
      </c>
      <c r="CF46" s="218">
        <f t="shared" si="93"/>
        <v>0</v>
      </c>
      <c r="CG46" s="218">
        <f t="shared" si="94"/>
        <v>0</v>
      </c>
      <c r="CH46" s="218">
        <f t="shared" si="95"/>
        <v>0</v>
      </c>
      <c r="CL46" s="218">
        <f t="shared" si="96"/>
        <v>0</v>
      </c>
      <c r="CM46" s="218">
        <f t="shared" si="97"/>
        <v>0</v>
      </c>
      <c r="CN46" s="218">
        <f t="shared" si="98"/>
        <v>0</v>
      </c>
      <c r="CO46" s="218">
        <f t="shared" si="99"/>
        <v>0</v>
      </c>
      <c r="CP46" s="218">
        <f t="shared" si="100"/>
        <v>0</v>
      </c>
      <c r="CQ46" s="218">
        <f t="shared" si="101"/>
        <v>0</v>
      </c>
      <c r="CR46" s="218">
        <f t="shared" si="102"/>
        <v>0</v>
      </c>
      <c r="CS46" s="218">
        <f t="shared" si="103"/>
        <v>0</v>
      </c>
      <c r="CT46" s="218">
        <f t="shared" si="104"/>
        <v>0</v>
      </c>
      <c r="CU46" s="218">
        <f t="shared" si="105"/>
        <v>0</v>
      </c>
      <c r="CV46" s="218">
        <f t="shared" si="106"/>
        <v>0</v>
      </c>
      <c r="CW46" s="218">
        <f t="shared" si="107"/>
        <v>0</v>
      </c>
      <c r="CY46" s="218">
        <f t="shared" si="108"/>
        <v>1</v>
      </c>
      <c r="CZ46" s="218">
        <f t="shared" si="110"/>
        <v>1</v>
      </c>
      <c r="DA46" s="218">
        <f t="shared" si="110"/>
        <v>1</v>
      </c>
      <c r="DB46" s="218">
        <f t="shared" si="110"/>
        <v>1</v>
      </c>
      <c r="DC46" s="218">
        <f t="shared" si="110"/>
        <v>1</v>
      </c>
      <c r="DD46" s="218">
        <f t="shared" si="110"/>
        <v>1</v>
      </c>
      <c r="DE46" s="218">
        <f t="shared" si="110"/>
        <v>1</v>
      </c>
      <c r="DF46" s="218">
        <f t="shared" si="110"/>
        <v>1</v>
      </c>
      <c r="DG46" s="218">
        <f t="shared" si="110"/>
        <v>1</v>
      </c>
      <c r="DH46" s="218">
        <f t="shared" si="110"/>
        <v>1</v>
      </c>
      <c r="DI46" s="218">
        <f t="shared" si="110"/>
        <v>1</v>
      </c>
      <c r="DJ46" s="218">
        <f t="shared" si="110"/>
        <v>1</v>
      </c>
      <c r="DK46" s="218">
        <f t="shared" si="110"/>
        <v>1</v>
      </c>
    </row>
    <row r="47" spans="1:115">
      <c r="A47" s="236"/>
      <c r="B47" s="237"/>
      <c r="C47" s="237"/>
      <c r="D47" s="238"/>
      <c r="E47" s="239"/>
      <c r="F47" s="240"/>
      <c r="G47" s="241"/>
      <c r="H47" s="240"/>
      <c r="I47" s="240"/>
      <c r="J47" s="241"/>
      <c r="K47" s="240"/>
      <c r="L47" s="240"/>
      <c r="M47" s="241"/>
      <c r="N47" s="240"/>
      <c r="O47" s="240"/>
      <c r="P47" s="241"/>
      <c r="Q47" s="240"/>
      <c r="R47" s="240"/>
      <c r="S47" s="241"/>
      <c r="T47" s="240"/>
      <c r="U47" s="240"/>
      <c r="V47" s="241"/>
      <c r="W47" s="240"/>
      <c r="X47" s="240"/>
      <c r="Y47" s="241"/>
      <c r="Z47" s="240"/>
      <c r="AA47" s="240"/>
      <c r="AB47" s="241"/>
      <c r="AC47" s="240"/>
      <c r="AD47" s="240"/>
      <c r="AE47" s="241"/>
      <c r="AF47" s="240"/>
      <c r="AG47" s="240"/>
      <c r="AH47" s="241"/>
      <c r="AI47" s="240"/>
      <c r="AJ47" s="240"/>
      <c r="AK47" s="241"/>
      <c r="AL47" s="240"/>
      <c r="AM47" s="240"/>
      <c r="AN47" s="241"/>
      <c r="AO47" s="238"/>
      <c r="AP47" s="238"/>
      <c r="AQ47" s="250">
        <f>IF(ISNA(HLOOKUP("o",$AY47:$CH$59,60-ROW(),0)),0,HLOOKUP("o",$AY47:$CH$59,60-ROW(),0))</f>
        <v>0</v>
      </c>
      <c r="AR47" s="250">
        <f t="shared" si="55"/>
        <v>0</v>
      </c>
      <c r="AS47" s="244">
        <f t="shared" si="56"/>
        <v>11</v>
      </c>
      <c r="AT47" s="245">
        <f t="shared" si="57"/>
        <v>0</v>
      </c>
      <c r="AW47" s="246">
        <f t="shared" si="58"/>
        <v>0</v>
      </c>
      <c r="AX47" s="245">
        <f t="shared" si="59"/>
        <v>-1</v>
      </c>
      <c r="AY47" s="218">
        <f t="shared" si="60"/>
        <v>0</v>
      </c>
      <c r="AZ47" s="218">
        <f t="shared" si="61"/>
        <v>0</v>
      </c>
      <c r="BA47" s="218">
        <f t="shared" si="62"/>
        <v>0</v>
      </c>
      <c r="BB47" s="218">
        <f t="shared" si="63"/>
        <v>0</v>
      </c>
      <c r="BC47" s="218">
        <f t="shared" si="64"/>
        <v>0</v>
      </c>
      <c r="BD47" s="218">
        <f t="shared" si="65"/>
        <v>0</v>
      </c>
      <c r="BE47" s="218">
        <f t="shared" si="66"/>
        <v>0</v>
      </c>
      <c r="BF47" s="218">
        <f t="shared" si="67"/>
        <v>0</v>
      </c>
      <c r="BG47" s="218">
        <f t="shared" si="68"/>
        <v>0</v>
      </c>
      <c r="BH47" s="218">
        <f t="shared" si="69"/>
        <v>0</v>
      </c>
      <c r="BI47" s="218">
        <f t="shared" si="70"/>
        <v>0</v>
      </c>
      <c r="BJ47" s="218">
        <f t="shared" si="71"/>
        <v>0</v>
      </c>
      <c r="BK47" s="218">
        <f t="shared" si="72"/>
        <v>0</v>
      </c>
      <c r="BL47" s="218">
        <f t="shared" si="73"/>
        <v>0</v>
      </c>
      <c r="BM47" s="218">
        <f t="shared" si="74"/>
        <v>0</v>
      </c>
      <c r="BN47" s="218">
        <f t="shared" si="75"/>
        <v>0</v>
      </c>
      <c r="BO47" s="218">
        <f t="shared" si="76"/>
        <v>0</v>
      </c>
      <c r="BP47" s="218">
        <f t="shared" si="77"/>
        <v>0</v>
      </c>
      <c r="BQ47" s="218">
        <f t="shared" si="78"/>
        <v>0</v>
      </c>
      <c r="BR47" s="218">
        <f t="shared" si="79"/>
        <v>0</v>
      </c>
      <c r="BS47" s="218">
        <f t="shared" si="80"/>
        <v>0</v>
      </c>
      <c r="BT47" s="218">
        <f t="shared" si="81"/>
        <v>0</v>
      </c>
      <c r="BU47" s="218">
        <f t="shared" si="82"/>
        <v>0</v>
      </c>
      <c r="BV47" s="218">
        <f t="shared" si="83"/>
        <v>0</v>
      </c>
      <c r="BW47" s="218">
        <f t="shared" si="84"/>
        <v>0</v>
      </c>
      <c r="BX47" s="218">
        <f t="shared" si="85"/>
        <v>0</v>
      </c>
      <c r="BY47" s="218">
        <f t="shared" si="86"/>
        <v>0</v>
      </c>
      <c r="BZ47" s="218">
        <f t="shared" si="87"/>
        <v>0</v>
      </c>
      <c r="CA47" s="218">
        <f t="shared" si="88"/>
        <v>0</v>
      </c>
      <c r="CB47" s="218">
        <f t="shared" si="89"/>
        <v>0</v>
      </c>
      <c r="CC47" s="218">
        <f t="shared" si="90"/>
        <v>0</v>
      </c>
      <c r="CD47" s="218">
        <f t="shared" si="91"/>
        <v>0</v>
      </c>
      <c r="CE47" s="218">
        <f t="shared" si="92"/>
        <v>0</v>
      </c>
      <c r="CF47" s="218">
        <f t="shared" si="93"/>
        <v>0</v>
      </c>
      <c r="CG47" s="218">
        <f t="shared" si="94"/>
        <v>0</v>
      </c>
      <c r="CH47" s="218">
        <f t="shared" si="95"/>
        <v>0</v>
      </c>
      <c r="CL47" s="218">
        <f t="shared" si="96"/>
        <v>0</v>
      </c>
      <c r="CM47" s="218">
        <f t="shared" si="97"/>
        <v>0</v>
      </c>
      <c r="CN47" s="218">
        <f t="shared" si="98"/>
        <v>0</v>
      </c>
      <c r="CO47" s="218">
        <f t="shared" si="99"/>
        <v>0</v>
      </c>
      <c r="CP47" s="218">
        <f t="shared" si="100"/>
        <v>0</v>
      </c>
      <c r="CQ47" s="218">
        <f t="shared" si="101"/>
        <v>0</v>
      </c>
      <c r="CR47" s="218">
        <f t="shared" si="102"/>
        <v>0</v>
      </c>
      <c r="CS47" s="218">
        <f t="shared" si="103"/>
        <v>0</v>
      </c>
      <c r="CT47" s="218">
        <f t="shared" si="104"/>
        <v>0</v>
      </c>
      <c r="CU47" s="218">
        <f t="shared" si="105"/>
        <v>0</v>
      </c>
      <c r="CV47" s="218">
        <f t="shared" si="106"/>
        <v>0</v>
      </c>
      <c r="CW47" s="218">
        <f t="shared" si="107"/>
        <v>0</v>
      </c>
      <c r="CY47" s="218">
        <f t="shared" si="108"/>
        <v>1</v>
      </c>
      <c r="CZ47" s="218">
        <f t="shared" si="110"/>
        <v>1</v>
      </c>
      <c r="DA47" s="218">
        <f t="shared" si="110"/>
        <v>1</v>
      </c>
      <c r="DB47" s="218">
        <f t="shared" si="110"/>
        <v>1</v>
      </c>
      <c r="DC47" s="218">
        <f t="shared" si="110"/>
        <v>1</v>
      </c>
      <c r="DD47" s="218">
        <f t="shared" si="110"/>
        <v>1</v>
      </c>
      <c r="DE47" s="218">
        <f t="shared" si="110"/>
        <v>1</v>
      </c>
      <c r="DF47" s="218">
        <f t="shared" si="110"/>
        <v>1</v>
      </c>
      <c r="DG47" s="218">
        <f t="shared" si="110"/>
        <v>1</v>
      </c>
      <c r="DH47" s="218">
        <f t="shared" si="110"/>
        <v>1</v>
      </c>
      <c r="DI47" s="218">
        <f t="shared" si="110"/>
        <v>1</v>
      </c>
      <c r="DJ47" s="218">
        <f t="shared" si="110"/>
        <v>1</v>
      </c>
      <c r="DK47" s="218">
        <f t="shared" si="110"/>
        <v>1</v>
      </c>
    </row>
    <row r="48" spans="1:115">
      <c r="A48" s="236"/>
      <c r="B48" s="237"/>
      <c r="C48" s="237"/>
      <c r="D48" s="238"/>
      <c r="E48" s="239"/>
      <c r="F48" s="240"/>
      <c r="G48" s="241"/>
      <c r="H48" s="240"/>
      <c r="I48" s="240"/>
      <c r="J48" s="241"/>
      <c r="K48" s="240"/>
      <c r="L48" s="240"/>
      <c r="M48" s="241"/>
      <c r="N48" s="240"/>
      <c r="O48" s="240"/>
      <c r="P48" s="241"/>
      <c r="Q48" s="240"/>
      <c r="R48" s="240"/>
      <c r="S48" s="241"/>
      <c r="T48" s="240"/>
      <c r="U48" s="240"/>
      <c r="V48" s="241"/>
      <c r="W48" s="240"/>
      <c r="X48" s="240"/>
      <c r="Y48" s="241"/>
      <c r="Z48" s="240"/>
      <c r="AA48" s="240"/>
      <c r="AB48" s="241"/>
      <c r="AC48" s="240"/>
      <c r="AD48" s="240"/>
      <c r="AE48" s="241"/>
      <c r="AF48" s="240"/>
      <c r="AG48" s="240"/>
      <c r="AH48" s="241"/>
      <c r="AI48" s="240"/>
      <c r="AJ48" s="240"/>
      <c r="AK48" s="241"/>
      <c r="AL48" s="240"/>
      <c r="AM48" s="240"/>
      <c r="AN48" s="241"/>
      <c r="AO48" s="238"/>
      <c r="AP48" s="238"/>
      <c r="AQ48" s="250">
        <f>IF(ISNA(HLOOKUP("o",$AY48:$CH$59,60-ROW(),0)),0,HLOOKUP("o",$AY48:$CH$59,60-ROW(),0))</f>
        <v>0</v>
      </c>
      <c r="AR48" s="250">
        <f t="shared" si="55"/>
        <v>0</v>
      </c>
      <c r="AS48" s="244">
        <f t="shared" si="56"/>
        <v>11</v>
      </c>
      <c r="AT48" s="245">
        <f t="shared" si="57"/>
        <v>0</v>
      </c>
      <c r="AW48" s="246">
        <f t="shared" si="58"/>
        <v>0</v>
      </c>
      <c r="AX48" s="245">
        <f t="shared" si="59"/>
        <v>-1</v>
      </c>
      <c r="AY48" s="218">
        <f t="shared" si="60"/>
        <v>0</v>
      </c>
      <c r="AZ48" s="218">
        <f t="shared" si="61"/>
        <v>0</v>
      </c>
      <c r="BA48" s="218">
        <f t="shared" si="62"/>
        <v>0</v>
      </c>
      <c r="BB48" s="218">
        <f t="shared" si="63"/>
        <v>0</v>
      </c>
      <c r="BC48" s="218">
        <f t="shared" si="64"/>
        <v>0</v>
      </c>
      <c r="BD48" s="218">
        <f t="shared" si="65"/>
        <v>0</v>
      </c>
      <c r="BE48" s="218">
        <f t="shared" si="66"/>
        <v>0</v>
      </c>
      <c r="BF48" s="218">
        <f t="shared" si="67"/>
        <v>0</v>
      </c>
      <c r="BG48" s="218">
        <f t="shared" si="68"/>
        <v>0</v>
      </c>
      <c r="BH48" s="218">
        <f t="shared" si="69"/>
        <v>0</v>
      </c>
      <c r="BI48" s="218">
        <f t="shared" si="70"/>
        <v>0</v>
      </c>
      <c r="BJ48" s="218">
        <f t="shared" si="71"/>
        <v>0</v>
      </c>
      <c r="BK48" s="218">
        <f t="shared" si="72"/>
        <v>0</v>
      </c>
      <c r="BL48" s="218">
        <f t="shared" si="73"/>
        <v>0</v>
      </c>
      <c r="BM48" s="218">
        <f t="shared" si="74"/>
        <v>0</v>
      </c>
      <c r="BN48" s="218">
        <f t="shared" si="75"/>
        <v>0</v>
      </c>
      <c r="BO48" s="218">
        <f t="shared" si="76"/>
        <v>0</v>
      </c>
      <c r="BP48" s="218">
        <f t="shared" si="77"/>
        <v>0</v>
      </c>
      <c r="BQ48" s="218">
        <f t="shared" si="78"/>
        <v>0</v>
      </c>
      <c r="BR48" s="218">
        <f t="shared" si="79"/>
        <v>0</v>
      </c>
      <c r="BS48" s="218">
        <f t="shared" si="80"/>
        <v>0</v>
      </c>
      <c r="BT48" s="218">
        <f t="shared" si="81"/>
        <v>0</v>
      </c>
      <c r="BU48" s="218">
        <f t="shared" si="82"/>
        <v>0</v>
      </c>
      <c r="BV48" s="218">
        <f t="shared" si="83"/>
        <v>0</v>
      </c>
      <c r="BW48" s="218">
        <f t="shared" si="84"/>
        <v>0</v>
      </c>
      <c r="BX48" s="218">
        <f t="shared" si="85"/>
        <v>0</v>
      </c>
      <c r="BY48" s="218">
        <f t="shared" si="86"/>
        <v>0</v>
      </c>
      <c r="BZ48" s="218">
        <f t="shared" si="87"/>
        <v>0</v>
      </c>
      <c r="CA48" s="218">
        <f t="shared" si="88"/>
        <v>0</v>
      </c>
      <c r="CB48" s="218">
        <f t="shared" si="89"/>
        <v>0</v>
      </c>
      <c r="CC48" s="218">
        <f t="shared" si="90"/>
        <v>0</v>
      </c>
      <c r="CD48" s="218">
        <f t="shared" si="91"/>
        <v>0</v>
      </c>
      <c r="CE48" s="218">
        <f t="shared" si="92"/>
        <v>0</v>
      </c>
      <c r="CF48" s="218">
        <f t="shared" si="93"/>
        <v>0</v>
      </c>
      <c r="CG48" s="218">
        <f t="shared" si="94"/>
        <v>0</v>
      </c>
      <c r="CH48" s="218">
        <f t="shared" si="95"/>
        <v>0</v>
      </c>
      <c r="CL48" s="218">
        <f t="shared" si="96"/>
        <v>0</v>
      </c>
      <c r="CM48" s="218">
        <f t="shared" si="97"/>
        <v>0</v>
      </c>
      <c r="CN48" s="218">
        <f t="shared" si="98"/>
        <v>0</v>
      </c>
      <c r="CO48" s="218">
        <f t="shared" si="99"/>
        <v>0</v>
      </c>
      <c r="CP48" s="218">
        <f t="shared" si="100"/>
        <v>0</v>
      </c>
      <c r="CQ48" s="218">
        <f t="shared" si="101"/>
        <v>0</v>
      </c>
      <c r="CR48" s="218">
        <f t="shared" si="102"/>
        <v>0</v>
      </c>
      <c r="CS48" s="218">
        <f t="shared" si="103"/>
        <v>0</v>
      </c>
      <c r="CT48" s="218">
        <f t="shared" si="104"/>
        <v>0</v>
      </c>
      <c r="CU48" s="218">
        <f t="shared" si="105"/>
        <v>0</v>
      </c>
      <c r="CV48" s="218">
        <f t="shared" si="106"/>
        <v>0</v>
      </c>
      <c r="CW48" s="218">
        <f t="shared" si="107"/>
        <v>0</v>
      </c>
      <c r="CY48" s="218">
        <f t="shared" si="108"/>
        <v>1</v>
      </c>
      <c r="CZ48" s="218">
        <f t="shared" si="110"/>
        <v>1</v>
      </c>
      <c r="DA48" s="218">
        <f t="shared" si="110"/>
        <v>1</v>
      </c>
      <c r="DB48" s="218">
        <f t="shared" si="110"/>
        <v>1</v>
      </c>
      <c r="DC48" s="218">
        <f t="shared" si="110"/>
        <v>1</v>
      </c>
      <c r="DD48" s="218">
        <f t="shared" si="110"/>
        <v>1</v>
      </c>
      <c r="DE48" s="218">
        <f t="shared" si="110"/>
        <v>1</v>
      </c>
      <c r="DF48" s="218">
        <f t="shared" si="110"/>
        <v>1</v>
      </c>
      <c r="DG48" s="218">
        <f t="shared" si="110"/>
        <v>1</v>
      </c>
      <c r="DH48" s="218">
        <f t="shared" si="110"/>
        <v>1</v>
      </c>
      <c r="DI48" s="218">
        <f t="shared" si="110"/>
        <v>1</v>
      </c>
      <c r="DJ48" s="218">
        <f t="shared" si="110"/>
        <v>1</v>
      </c>
      <c r="DK48" s="218">
        <f t="shared" si="110"/>
        <v>1</v>
      </c>
    </row>
    <row r="49" spans="1:115">
      <c r="A49" s="236"/>
      <c r="B49" s="237"/>
      <c r="C49" s="237"/>
      <c r="D49" s="238"/>
      <c r="E49" s="239"/>
      <c r="F49" s="240"/>
      <c r="G49" s="241"/>
      <c r="H49" s="240"/>
      <c r="I49" s="240"/>
      <c r="J49" s="241"/>
      <c r="K49" s="240"/>
      <c r="L49" s="240"/>
      <c r="M49" s="241"/>
      <c r="N49" s="240"/>
      <c r="O49" s="240"/>
      <c r="P49" s="241"/>
      <c r="Q49" s="240"/>
      <c r="R49" s="240"/>
      <c r="S49" s="241"/>
      <c r="T49" s="240"/>
      <c r="U49" s="240"/>
      <c r="V49" s="241"/>
      <c r="W49" s="240"/>
      <c r="X49" s="240"/>
      <c r="Y49" s="241"/>
      <c r="Z49" s="240"/>
      <c r="AA49" s="240"/>
      <c r="AB49" s="241"/>
      <c r="AC49" s="240"/>
      <c r="AD49" s="240"/>
      <c r="AE49" s="241"/>
      <c r="AF49" s="240"/>
      <c r="AG49" s="240"/>
      <c r="AH49" s="241"/>
      <c r="AI49" s="240"/>
      <c r="AJ49" s="240"/>
      <c r="AK49" s="241"/>
      <c r="AL49" s="240"/>
      <c r="AM49" s="240"/>
      <c r="AN49" s="241"/>
      <c r="AO49" s="238"/>
      <c r="AP49" s="238"/>
      <c r="AQ49" s="250">
        <f>IF(ISNA(HLOOKUP("o",$AY49:$CH$59,60-ROW(),0)),0,HLOOKUP("o",$AY49:$CH$59,60-ROW(),0))</f>
        <v>0</v>
      </c>
      <c r="AR49" s="250">
        <f t="shared" si="55"/>
        <v>0</v>
      </c>
      <c r="AS49" s="244">
        <f t="shared" si="56"/>
        <v>11</v>
      </c>
      <c r="AT49" s="245">
        <f t="shared" si="57"/>
        <v>0</v>
      </c>
      <c r="AW49" s="246">
        <f t="shared" si="58"/>
        <v>0</v>
      </c>
      <c r="AX49" s="245">
        <f t="shared" si="59"/>
        <v>-1</v>
      </c>
      <c r="AY49" s="218">
        <f t="shared" si="60"/>
        <v>0</v>
      </c>
      <c r="AZ49" s="218">
        <f t="shared" si="61"/>
        <v>0</v>
      </c>
      <c r="BA49" s="218">
        <f t="shared" si="62"/>
        <v>0</v>
      </c>
      <c r="BB49" s="218">
        <f t="shared" si="63"/>
        <v>0</v>
      </c>
      <c r="BC49" s="218">
        <f t="shared" si="64"/>
        <v>0</v>
      </c>
      <c r="BD49" s="218">
        <f t="shared" si="65"/>
        <v>0</v>
      </c>
      <c r="BE49" s="218">
        <f t="shared" si="66"/>
        <v>0</v>
      </c>
      <c r="BF49" s="218">
        <f t="shared" si="67"/>
        <v>0</v>
      </c>
      <c r="BG49" s="218">
        <f t="shared" si="68"/>
        <v>0</v>
      </c>
      <c r="BH49" s="218">
        <f t="shared" si="69"/>
        <v>0</v>
      </c>
      <c r="BI49" s="218">
        <f t="shared" si="70"/>
        <v>0</v>
      </c>
      <c r="BJ49" s="218">
        <f t="shared" si="71"/>
        <v>0</v>
      </c>
      <c r="BK49" s="218">
        <f t="shared" si="72"/>
        <v>0</v>
      </c>
      <c r="BL49" s="218">
        <f t="shared" si="73"/>
        <v>0</v>
      </c>
      <c r="BM49" s="218">
        <f t="shared" si="74"/>
        <v>0</v>
      </c>
      <c r="BN49" s="218">
        <f t="shared" si="75"/>
        <v>0</v>
      </c>
      <c r="BO49" s="218">
        <f t="shared" si="76"/>
        <v>0</v>
      </c>
      <c r="BP49" s="218">
        <f t="shared" si="77"/>
        <v>0</v>
      </c>
      <c r="BQ49" s="218">
        <f t="shared" si="78"/>
        <v>0</v>
      </c>
      <c r="BR49" s="218">
        <f t="shared" si="79"/>
        <v>0</v>
      </c>
      <c r="BS49" s="218">
        <f t="shared" si="80"/>
        <v>0</v>
      </c>
      <c r="BT49" s="218">
        <f t="shared" si="81"/>
        <v>0</v>
      </c>
      <c r="BU49" s="218">
        <f t="shared" si="82"/>
        <v>0</v>
      </c>
      <c r="BV49" s="218">
        <f t="shared" si="83"/>
        <v>0</v>
      </c>
      <c r="BW49" s="218">
        <f t="shared" si="84"/>
        <v>0</v>
      </c>
      <c r="BX49" s="218">
        <f t="shared" si="85"/>
        <v>0</v>
      </c>
      <c r="BY49" s="218">
        <f t="shared" si="86"/>
        <v>0</v>
      </c>
      <c r="BZ49" s="218">
        <f t="shared" si="87"/>
        <v>0</v>
      </c>
      <c r="CA49" s="218">
        <f t="shared" si="88"/>
        <v>0</v>
      </c>
      <c r="CB49" s="218">
        <f t="shared" si="89"/>
        <v>0</v>
      </c>
      <c r="CC49" s="218">
        <f t="shared" si="90"/>
        <v>0</v>
      </c>
      <c r="CD49" s="218">
        <f t="shared" si="91"/>
        <v>0</v>
      </c>
      <c r="CE49" s="218">
        <f t="shared" si="92"/>
        <v>0</v>
      </c>
      <c r="CF49" s="218">
        <f t="shared" si="93"/>
        <v>0</v>
      </c>
      <c r="CG49" s="218">
        <f t="shared" si="94"/>
        <v>0</v>
      </c>
      <c r="CH49" s="218">
        <f t="shared" si="95"/>
        <v>0</v>
      </c>
      <c r="CL49" s="218">
        <f t="shared" si="96"/>
        <v>0</v>
      </c>
      <c r="CM49" s="218">
        <f t="shared" si="97"/>
        <v>0</v>
      </c>
      <c r="CN49" s="218">
        <f t="shared" si="98"/>
        <v>0</v>
      </c>
      <c r="CO49" s="218">
        <f t="shared" si="99"/>
        <v>0</v>
      </c>
      <c r="CP49" s="218">
        <f t="shared" si="100"/>
        <v>0</v>
      </c>
      <c r="CQ49" s="218">
        <f t="shared" si="101"/>
        <v>0</v>
      </c>
      <c r="CR49" s="218">
        <f t="shared" si="102"/>
        <v>0</v>
      </c>
      <c r="CS49" s="218">
        <f t="shared" si="103"/>
        <v>0</v>
      </c>
      <c r="CT49" s="218">
        <f t="shared" si="104"/>
        <v>0</v>
      </c>
      <c r="CU49" s="218">
        <f t="shared" si="105"/>
        <v>0</v>
      </c>
      <c r="CV49" s="218">
        <f t="shared" si="106"/>
        <v>0</v>
      </c>
      <c r="CW49" s="218">
        <f t="shared" si="107"/>
        <v>0</v>
      </c>
      <c r="CY49" s="218">
        <f t="shared" si="108"/>
        <v>1</v>
      </c>
      <c r="CZ49" s="218">
        <f t="shared" si="110"/>
        <v>1</v>
      </c>
      <c r="DA49" s="218">
        <f t="shared" si="110"/>
        <v>1</v>
      </c>
      <c r="DB49" s="218">
        <f t="shared" si="110"/>
        <v>1</v>
      </c>
      <c r="DC49" s="218">
        <f t="shared" si="110"/>
        <v>1</v>
      </c>
      <c r="DD49" s="218">
        <f t="shared" si="110"/>
        <v>1</v>
      </c>
      <c r="DE49" s="218">
        <f t="shared" si="110"/>
        <v>1</v>
      </c>
      <c r="DF49" s="218">
        <f t="shared" si="110"/>
        <v>1</v>
      </c>
      <c r="DG49" s="218">
        <f t="shared" si="110"/>
        <v>1</v>
      </c>
      <c r="DH49" s="218">
        <f t="shared" si="110"/>
        <v>1</v>
      </c>
      <c r="DI49" s="218">
        <f t="shared" si="110"/>
        <v>1</v>
      </c>
      <c r="DJ49" s="218">
        <f t="shared" si="110"/>
        <v>1</v>
      </c>
      <c r="DK49" s="218">
        <f t="shared" si="110"/>
        <v>1</v>
      </c>
    </row>
    <row r="50" spans="1:115">
      <c r="A50" s="236"/>
      <c r="B50" s="237"/>
      <c r="C50" s="237"/>
      <c r="D50" s="238"/>
      <c r="E50" s="239"/>
      <c r="F50" s="240"/>
      <c r="G50" s="241"/>
      <c r="H50" s="240"/>
      <c r="I50" s="240"/>
      <c r="J50" s="241"/>
      <c r="K50" s="240"/>
      <c r="L50" s="240"/>
      <c r="M50" s="241"/>
      <c r="N50" s="240"/>
      <c r="O50" s="240"/>
      <c r="P50" s="241"/>
      <c r="Q50" s="240"/>
      <c r="R50" s="240"/>
      <c r="S50" s="241"/>
      <c r="T50" s="240"/>
      <c r="U50" s="240"/>
      <c r="V50" s="241"/>
      <c r="W50" s="240"/>
      <c r="X50" s="240"/>
      <c r="Y50" s="241"/>
      <c r="Z50" s="240"/>
      <c r="AA50" s="240"/>
      <c r="AB50" s="241"/>
      <c r="AC50" s="240"/>
      <c r="AD50" s="240"/>
      <c r="AE50" s="241"/>
      <c r="AF50" s="240"/>
      <c r="AG50" s="240"/>
      <c r="AH50" s="241"/>
      <c r="AI50" s="240"/>
      <c r="AJ50" s="240"/>
      <c r="AK50" s="241"/>
      <c r="AL50" s="240"/>
      <c r="AM50" s="240"/>
      <c r="AN50" s="241"/>
      <c r="AO50" s="238"/>
      <c r="AP50" s="238"/>
      <c r="AQ50" s="250">
        <f>IF(ISNA(HLOOKUP("o",$AY50:$CH$59,60-ROW(),0)),0,HLOOKUP("o",$AY50:$CH$59,60-ROW(),0))</f>
        <v>0</v>
      </c>
      <c r="AR50" s="250">
        <f t="shared" si="55"/>
        <v>0</v>
      </c>
      <c r="AS50" s="244">
        <f t="shared" si="56"/>
        <v>11</v>
      </c>
      <c r="AT50" s="245">
        <f t="shared" si="57"/>
        <v>0</v>
      </c>
      <c r="AW50" s="246">
        <f t="shared" si="58"/>
        <v>0</v>
      </c>
      <c r="AX50" s="245">
        <f t="shared" si="59"/>
        <v>-1</v>
      </c>
      <c r="AY50" s="218">
        <f t="shared" si="60"/>
        <v>0</v>
      </c>
      <c r="AZ50" s="218">
        <f t="shared" si="61"/>
        <v>0</v>
      </c>
      <c r="BA50" s="218">
        <f t="shared" si="62"/>
        <v>0</v>
      </c>
      <c r="BB50" s="218">
        <f t="shared" si="63"/>
        <v>0</v>
      </c>
      <c r="BC50" s="218">
        <f t="shared" si="64"/>
        <v>0</v>
      </c>
      <c r="BD50" s="218">
        <f t="shared" si="65"/>
        <v>0</v>
      </c>
      <c r="BE50" s="218">
        <f t="shared" si="66"/>
        <v>0</v>
      </c>
      <c r="BF50" s="218">
        <f t="shared" si="67"/>
        <v>0</v>
      </c>
      <c r="BG50" s="218">
        <f t="shared" si="68"/>
        <v>0</v>
      </c>
      <c r="BH50" s="218">
        <f t="shared" si="69"/>
        <v>0</v>
      </c>
      <c r="BI50" s="218">
        <f t="shared" si="70"/>
        <v>0</v>
      </c>
      <c r="BJ50" s="218">
        <f t="shared" si="71"/>
        <v>0</v>
      </c>
      <c r="BK50" s="218">
        <f t="shared" si="72"/>
        <v>0</v>
      </c>
      <c r="BL50" s="218">
        <f t="shared" si="73"/>
        <v>0</v>
      </c>
      <c r="BM50" s="218">
        <f t="shared" si="74"/>
        <v>0</v>
      </c>
      <c r="BN50" s="218">
        <f t="shared" si="75"/>
        <v>0</v>
      </c>
      <c r="BO50" s="218">
        <f t="shared" si="76"/>
        <v>0</v>
      </c>
      <c r="BP50" s="218">
        <f t="shared" si="77"/>
        <v>0</v>
      </c>
      <c r="BQ50" s="218">
        <f t="shared" si="78"/>
        <v>0</v>
      </c>
      <c r="BR50" s="218">
        <f t="shared" si="79"/>
        <v>0</v>
      </c>
      <c r="BS50" s="218">
        <f t="shared" si="80"/>
        <v>0</v>
      </c>
      <c r="BT50" s="218">
        <f t="shared" si="81"/>
        <v>0</v>
      </c>
      <c r="BU50" s="218">
        <f t="shared" si="82"/>
        <v>0</v>
      </c>
      <c r="BV50" s="218">
        <f t="shared" si="83"/>
        <v>0</v>
      </c>
      <c r="BW50" s="218">
        <f t="shared" si="84"/>
        <v>0</v>
      </c>
      <c r="BX50" s="218">
        <f t="shared" si="85"/>
        <v>0</v>
      </c>
      <c r="BY50" s="218">
        <f t="shared" si="86"/>
        <v>0</v>
      </c>
      <c r="BZ50" s="218">
        <f t="shared" si="87"/>
        <v>0</v>
      </c>
      <c r="CA50" s="218">
        <f t="shared" si="88"/>
        <v>0</v>
      </c>
      <c r="CB50" s="218">
        <f t="shared" si="89"/>
        <v>0</v>
      </c>
      <c r="CC50" s="218">
        <f t="shared" si="90"/>
        <v>0</v>
      </c>
      <c r="CD50" s="218">
        <f t="shared" si="91"/>
        <v>0</v>
      </c>
      <c r="CE50" s="218">
        <f t="shared" si="92"/>
        <v>0</v>
      </c>
      <c r="CF50" s="218">
        <f t="shared" si="93"/>
        <v>0</v>
      </c>
      <c r="CG50" s="218">
        <f t="shared" si="94"/>
        <v>0</v>
      </c>
      <c r="CH50" s="218">
        <f t="shared" si="95"/>
        <v>0</v>
      </c>
      <c r="CL50" s="218">
        <f t="shared" si="96"/>
        <v>0</v>
      </c>
      <c r="CM50" s="218">
        <f t="shared" si="97"/>
        <v>0</v>
      </c>
      <c r="CN50" s="218">
        <f t="shared" si="98"/>
        <v>0</v>
      </c>
      <c r="CO50" s="218">
        <f t="shared" si="99"/>
        <v>0</v>
      </c>
      <c r="CP50" s="218">
        <f t="shared" si="100"/>
        <v>0</v>
      </c>
      <c r="CQ50" s="218">
        <f t="shared" si="101"/>
        <v>0</v>
      </c>
      <c r="CR50" s="218">
        <f t="shared" si="102"/>
        <v>0</v>
      </c>
      <c r="CS50" s="218">
        <f t="shared" si="103"/>
        <v>0</v>
      </c>
      <c r="CT50" s="218">
        <f t="shared" si="104"/>
        <v>0</v>
      </c>
      <c r="CU50" s="218">
        <f t="shared" si="105"/>
        <v>0</v>
      </c>
      <c r="CV50" s="218">
        <f t="shared" si="106"/>
        <v>0</v>
      </c>
      <c r="CW50" s="218">
        <f t="shared" si="107"/>
        <v>0</v>
      </c>
      <c r="CY50" s="218">
        <f t="shared" si="108"/>
        <v>1</v>
      </c>
      <c r="CZ50" s="218">
        <f t="shared" si="110"/>
        <v>1</v>
      </c>
      <c r="DA50" s="218">
        <f t="shared" si="110"/>
        <v>1</v>
      </c>
      <c r="DB50" s="218">
        <f t="shared" si="110"/>
        <v>1</v>
      </c>
      <c r="DC50" s="218">
        <f t="shared" si="110"/>
        <v>1</v>
      </c>
      <c r="DD50" s="218">
        <f t="shared" si="110"/>
        <v>1</v>
      </c>
      <c r="DE50" s="218">
        <f t="shared" si="110"/>
        <v>1</v>
      </c>
      <c r="DF50" s="218">
        <f t="shared" si="110"/>
        <v>1</v>
      </c>
      <c r="DG50" s="218">
        <f t="shared" si="110"/>
        <v>1</v>
      </c>
      <c r="DH50" s="218">
        <f t="shared" si="110"/>
        <v>1</v>
      </c>
      <c r="DI50" s="218">
        <f t="shared" si="110"/>
        <v>1</v>
      </c>
      <c r="DJ50" s="218">
        <f t="shared" si="110"/>
        <v>1</v>
      </c>
      <c r="DK50" s="218">
        <f t="shared" si="110"/>
        <v>1</v>
      </c>
    </row>
    <row r="51" spans="1:115">
      <c r="A51" s="236"/>
      <c r="B51" s="237"/>
      <c r="C51" s="237"/>
      <c r="D51" s="238"/>
      <c r="E51" s="239"/>
      <c r="F51" s="240"/>
      <c r="G51" s="241"/>
      <c r="H51" s="240"/>
      <c r="I51" s="240"/>
      <c r="J51" s="241"/>
      <c r="K51" s="240"/>
      <c r="L51" s="240"/>
      <c r="M51" s="241"/>
      <c r="N51" s="240"/>
      <c r="O51" s="240"/>
      <c r="P51" s="241"/>
      <c r="Q51" s="240"/>
      <c r="R51" s="240"/>
      <c r="S51" s="241"/>
      <c r="T51" s="240"/>
      <c r="U51" s="240"/>
      <c r="V51" s="241"/>
      <c r="W51" s="240"/>
      <c r="X51" s="240"/>
      <c r="Y51" s="241"/>
      <c r="Z51" s="240"/>
      <c r="AA51" s="240"/>
      <c r="AB51" s="241"/>
      <c r="AC51" s="240"/>
      <c r="AD51" s="240"/>
      <c r="AE51" s="241"/>
      <c r="AF51" s="240"/>
      <c r="AG51" s="240"/>
      <c r="AH51" s="241"/>
      <c r="AI51" s="240"/>
      <c r="AJ51" s="240"/>
      <c r="AK51" s="241"/>
      <c r="AL51" s="240"/>
      <c r="AM51" s="240"/>
      <c r="AN51" s="241"/>
      <c r="AO51" s="238"/>
      <c r="AP51" s="238"/>
      <c r="AQ51" s="250">
        <f>IF(ISNA(HLOOKUP("o",$AY51:$CH$59,60-ROW(),0)),0,HLOOKUP("o",$AY51:$CH$59,60-ROW(),0))</f>
        <v>0</v>
      </c>
      <c r="AR51" s="250">
        <f t="shared" si="55"/>
        <v>0</v>
      </c>
      <c r="AS51" s="244">
        <f t="shared" si="56"/>
        <v>11</v>
      </c>
      <c r="AT51" s="245">
        <f t="shared" si="57"/>
        <v>0</v>
      </c>
      <c r="AW51" s="246">
        <f t="shared" si="58"/>
        <v>0</v>
      </c>
      <c r="AX51" s="245">
        <f t="shared" si="59"/>
        <v>-1</v>
      </c>
      <c r="AY51" s="218">
        <f t="shared" si="60"/>
        <v>0</v>
      </c>
      <c r="AZ51" s="218">
        <f t="shared" si="61"/>
        <v>0</v>
      </c>
      <c r="BA51" s="218">
        <f t="shared" si="62"/>
        <v>0</v>
      </c>
      <c r="BB51" s="218">
        <f t="shared" si="63"/>
        <v>0</v>
      </c>
      <c r="BC51" s="218">
        <f t="shared" si="64"/>
        <v>0</v>
      </c>
      <c r="BD51" s="218">
        <f t="shared" si="65"/>
        <v>0</v>
      </c>
      <c r="BE51" s="218">
        <f t="shared" si="66"/>
        <v>0</v>
      </c>
      <c r="BF51" s="218">
        <f t="shared" si="67"/>
        <v>0</v>
      </c>
      <c r="BG51" s="218">
        <f t="shared" si="68"/>
        <v>0</v>
      </c>
      <c r="BH51" s="218">
        <f t="shared" si="69"/>
        <v>0</v>
      </c>
      <c r="BI51" s="218">
        <f t="shared" si="70"/>
        <v>0</v>
      </c>
      <c r="BJ51" s="218">
        <f t="shared" si="71"/>
        <v>0</v>
      </c>
      <c r="BK51" s="218">
        <f t="shared" si="72"/>
        <v>0</v>
      </c>
      <c r="BL51" s="218">
        <f t="shared" si="73"/>
        <v>0</v>
      </c>
      <c r="BM51" s="218">
        <f t="shared" si="74"/>
        <v>0</v>
      </c>
      <c r="BN51" s="218">
        <f t="shared" si="75"/>
        <v>0</v>
      </c>
      <c r="BO51" s="218">
        <f t="shared" si="76"/>
        <v>0</v>
      </c>
      <c r="BP51" s="218">
        <f t="shared" si="77"/>
        <v>0</v>
      </c>
      <c r="BQ51" s="218">
        <f t="shared" si="78"/>
        <v>0</v>
      </c>
      <c r="BR51" s="218">
        <f t="shared" si="79"/>
        <v>0</v>
      </c>
      <c r="BS51" s="218">
        <f t="shared" si="80"/>
        <v>0</v>
      </c>
      <c r="BT51" s="218">
        <f t="shared" si="81"/>
        <v>0</v>
      </c>
      <c r="BU51" s="218">
        <f t="shared" si="82"/>
        <v>0</v>
      </c>
      <c r="BV51" s="218">
        <f t="shared" si="83"/>
        <v>0</v>
      </c>
      <c r="BW51" s="218">
        <f t="shared" si="84"/>
        <v>0</v>
      </c>
      <c r="BX51" s="218">
        <f t="shared" si="85"/>
        <v>0</v>
      </c>
      <c r="BY51" s="218">
        <f t="shared" si="86"/>
        <v>0</v>
      </c>
      <c r="BZ51" s="218">
        <f t="shared" si="87"/>
        <v>0</v>
      </c>
      <c r="CA51" s="218">
        <f t="shared" si="88"/>
        <v>0</v>
      </c>
      <c r="CB51" s="218">
        <f t="shared" si="89"/>
        <v>0</v>
      </c>
      <c r="CC51" s="218">
        <f t="shared" si="90"/>
        <v>0</v>
      </c>
      <c r="CD51" s="218">
        <f t="shared" si="91"/>
        <v>0</v>
      </c>
      <c r="CE51" s="218">
        <f t="shared" si="92"/>
        <v>0</v>
      </c>
      <c r="CF51" s="218">
        <f t="shared" si="93"/>
        <v>0</v>
      </c>
      <c r="CG51" s="218">
        <f t="shared" si="94"/>
        <v>0</v>
      </c>
      <c r="CH51" s="218">
        <f t="shared" si="95"/>
        <v>0</v>
      </c>
      <c r="CL51" s="218">
        <f t="shared" si="96"/>
        <v>0</v>
      </c>
      <c r="CM51" s="218">
        <f t="shared" si="97"/>
        <v>0</v>
      </c>
      <c r="CN51" s="218">
        <f t="shared" si="98"/>
        <v>0</v>
      </c>
      <c r="CO51" s="218">
        <f t="shared" si="99"/>
        <v>0</v>
      </c>
      <c r="CP51" s="218">
        <f t="shared" si="100"/>
        <v>0</v>
      </c>
      <c r="CQ51" s="218">
        <f t="shared" si="101"/>
        <v>0</v>
      </c>
      <c r="CR51" s="218">
        <f t="shared" si="102"/>
        <v>0</v>
      </c>
      <c r="CS51" s="218">
        <f t="shared" si="103"/>
        <v>0</v>
      </c>
      <c r="CT51" s="218">
        <f t="shared" si="104"/>
        <v>0</v>
      </c>
      <c r="CU51" s="218">
        <f t="shared" si="105"/>
        <v>0</v>
      </c>
      <c r="CV51" s="218">
        <f t="shared" si="106"/>
        <v>0</v>
      </c>
      <c r="CW51" s="218">
        <f t="shared" si="107"/>
        <v>0</v>
      </c>
      <c r="CY51" s="218">
        <f t="shared" si="108"/>
        <v>1</v>
      </c>
      <c r="CZ51" s="218">
        <f t="shared" si="110"/>
        <v>1</v>
      </c>
      <c r="DA51" s="218">
        <f t="shared" si="110"/>
        <v>1</v>
      </c>
      <c r="DB51" s="218">
        <f t="shared" si="110"/>
        <v>1</v>
      </c>
      <c r="DC51" s="218">
        <f t="shared" si="110"/>
        <v>1</v>
      </c>
      <c r="DD51" s="218">
        <f t="shared" si="110"/>
        <v>1</v>
      </c>
      <c r="DE51" s="218">
        <f t="shared" si="110"/>
        <v>1</v>
      </c>
      <c r="DF51" s="218">
        <f t="shared" si="110"/>
        <v>1</v>
      </c>
      <c r="DG51" s="218">
        <f t="shared" si="110"/>
        <v>1</v>
      </c>
      <c r="DH51" s="218">
        <f t="shared" si="110"/>
        <v>1</v>
      </c>
      <c r="DI51" s="218">
        <f t="shared" si="110"/>
        <v>1</v>
      </c>
      <c r="DJ51" s="218">
        <f t="shared" si="110"/>
        <v>1</v>
      </c>
      <c r="DK51" s="218">
        <f t="shared" si="110"/>
        <v>1</v>
      </c>
    </row>
    <row r="52" spans="1:115">
      <c r="A52" s="236"/>
      <c r="B52" s="237"/>
      <c r="C52" s="237"/>
      <c r="D52" s="238"/>
      <c r="E52" s="239"/>
      <c r="F52" s="240"/>
      <c r="G52" s="241"/>
      <c r="H52" s="240"/>
      <c r="I52" s="240"/>
      <c r="J52" s="241"/>
      <c r="K52" s="240"/>
      <c r="L52" s="240"/>
      <c r="M52" s="241"/>
      <c r="N52" s="240"/>
      <c r="O52" s="240"/>
      <c r="P52" s="241"/>
      <c r="Q52" s="240"/>
      <c r="R52" s="240"/>
      <c r="S52" s="241"/>
      <c r="T52" s="240"/>
      <c r="U52" s="240"/>
      <c r="V52" s="241"/>
      <c r="W52" s="240"/>
      <c r="X52" s="240"/>
      <c r="Y52" s="241"/>
      <c r="Z52" s="240"/>
      <c r="AA52" s="240"/>
      <c r="AB52" s="241"/>
      <c r="AC52" s="240"/>
      <c r="AD52" s="240"/>
      <c r="AE52" s="241"/>
      <c r="AF52" s="240"/>
      <c r="AG52" s="240"/>
      <c r="AH52" s="241"/>
      <c r="AI52" s="240"/>
      <c r="AJ52" s="240"/>
      <c r="AK52" s="241"/>
      <c r="AL52" s="240"/>
      <c r="AM52" s="240"/>
      <c r="AN52" s="241"/>
      <c r="AO52" s="238"/>
      <c r="AP52" s="238"/>
      <c r="AQ52" s="250">
        <f>IF(ISNA(HLOOKUP("o",$AY52:$CH$59,60-ROW(),0)),0,HLOOKUP("o",$AY52:$CH$59,60-ROW(),0))</f>
        <v>0</v>
      </c>
      <c r="AR52" s="250">
        <f t="shared" si="55"/>
        <v>0</v>
      </c>
      <c r="AS52" s="244">
        <f t="shared" si="56"/>
        <v>11</v>
      </c>
      <c r="AT52" s="245">
        <f t="shared" si="57"/>
        <v>0</v>
      </c>
      <c r="AW52" s="246">
        <f t="shared" si="58"/>
        <v>0</v>
      </c>
      <c r="AX52" s="245">
        <f t="shared" si="59"/>
        <v>-1</v>
      </c>
      <c r="AY52" s="218">
        <f t="shared" si="60"/>
        <v>0</v>
      </c>
      <c r="AZ52" s="218">
        <f t="shared" si="61"/>
        <v>0</v>
      </c>
      <c r="BA52" s="218">
        <f t="shared" si="62"/>
        <v>0</v>
      </c>
      <c r="BB52" s="218">
        <f t="shared" si="63"/>
        <v>0</v>
      </c>
      <c r="BC52" s="218">
        <f t="shared" si="64"/>
        <v>0</v>
      </c>
      <c r="BD52" s="218">
        <f t="shared" si="65"/>
        <v>0</v>
      </c>
      <c r="BE52" s="218">
        <f t="shared" si="66"/>
        <v>0</v>
      </c>
      <c r="BF52" s="218">
        <f t="shared" si="67"/>
        <v>0</v>
      </c>
      <c r="BG52" s="218">
        <f t="shared" si="68"/>
        <v>0</v>
      </c>
      <c r="BH52" s="218">
        <f t="shared" si="69"/>
        <v>0</v>
      </c>
      <c r="BI52" s="218">
        <f t="shared" si="70"/>
        <v>0</v>
      </c>
      <c r="BJ52" s="218">
        <f t="shared" si="71"/>
        <v>0</v>
      </c>
      <c r="BK52" s="218">
        <f t="shared" si="72"/>
        <v>0</v>
      </c>
      <c r="BL52" s="218">
        <f t="shared" si="73"/>
        <v>0</v>
      </c>
      <c r="BM52" s="218">
        <f t="shared" si="74"/>
        <v>0</v>
      </c>
      <c r="BN52" s="218">
        <f t="shared" si="75"/>
        <v>0</v>
      </c>
      <c r="BO52" s="218">
        <f t="shared" si="76"/>
        <v>0</v>
      </c>
      <c r="BP52" s="218">
        <f t="shared" si="77"/>
        <v>0</v>
      </c>
      <c r="BQ52" s="218">
        <f t="shared" si="78"/>
        <v>0</v>
      </c>
      <c r="BR52" s="218">
        <f t="shared" si="79"/>
        <v>0</v>
      </c>
      <c r="BS52" s="218">
        <f t="shared" si="80"/>
        <v>0</v>
      </c>
      <c r="BT52" s="218">
        <f t="shared" si="81"/>
        <v>0</v>
      </c>
      <c r="BU52" s="218">
        <f t="shared" si="82"/>
        <v>0</v>
      </c>
      <c r="BV52" s="218">
        <f t="shared" si="83"/>
        <v>0</v>
      </c>
      <c r="BW52" s="218">
        <f t="shared" si="84"/>
        <v>0</v>
      </c>
      <c r="BX52" s="218">
        <f t="shared" si="85"/>
        <v>0</v>
      </c>
      <c r="BY52" s="218">
        <f t="shared" si="86"/>
        <v>0</v>
      </c>
      <c r="BZ52" s="218">
        <f t="shared" si="87"/>
        <v>0</v>
      </c>
      <c r="CA52" s="218">
        <f t="shared" si="88"/>
        <v>0</v>
      </c>
      <c r="CB52" s="218">
        <f t="shared" si="89"/>
        <v>0</v>
      </c>
      <c r="CC52" s="218">
        <f t="shared" si="90"/>
        <v>0</v>
      </c>
      <c r="CD52" s="218">
        <f t="shared" si="91"/>
        <v>0</v>
      </c>
      <c r="CE52" s="218">
        <f t="shared" si="92"/>
        <v>0</v>
      </c>
      <c r="CF52" s="218">
        <f t="shared" si="93"/>
        <v>0</v>
      </c>
      <c r="CG52" s="218">
        <f t="shared" si="94"/>
        <v>0</v>
      </c>
      <c r="CH52" s="218">
        <f t="shared" si="95"/>
        <v>0</v>
      </c>
      <c r="CL52" s="218">
        <f t="shared" si="96"/>
        <v>0</v>
      </c>
      <c r="CM52" s="218">
        <f t="shared" si="97"/>
        <v>0</v>
      </c>
      <c r="CN52" s="218">
        <f t="shared" si="98"/>
        <v>0</v>
      </c>
      <c r="CO52" s="218">
        <f t="shared" si="99"/>
        <v>0</v>
      </c>
      <c r="CP52" s="218">
        <f t="shared" si="100"/>
        <v>0</v>
      </c>
      <c r="CQ52" s="218">
        <f t="shared" si="101"/>
        <v>0</v>
      </c>
      <c r="CR52" s="218">
        <f t="shared" si="102"/>
        <v>0</v>
      </c>
      <c r="CS52" s="218">
        <f t="shared" si="103"/>
        <v>0</v>
      </c>
      <c r="CT52" s="218">
        <f t="shared" si="104"/>
        <v>0</v>
      </c>
      <c r="CU52" s="218">
        <f t="shared" si="105"/>
        <v>0</v>
      </c>
      <c r="CV52" s="218">
        <f t="shared" si="106"/>
        <v>0</v>
      </c>
      <c r="CW52" s="218">
        <f t="shared" si="107"/>
        <v>0</v>
      </c>
      <c r="CY52" s="218">
        <f t="shared" si="108"/>
        <v>1</v>
      </c>
      <c r="CZ52" s="218">
        <f t="shared" si="110"/>
        <v>1</v>
      </c>
      <c r="DA52" s="218">
        <f t="shared" si="110"/>
        <v>1</v>
      </c>
      <c r="DB52" s="218">
        <f t="shared" si="110"/>
        <v>1</v>
      </c>
      <c r="DC52" s="218">
        <f t="shared" si="110"/>
        <v>1</v>
      </c>
      <c r="DD52" s="218">
        <f t="shared" si="110"/>
        <v>1</v>
      </c>
      <c r="DE52" s="218">
        <f t="shared" si="110"/>
        <v>1</v>
      </c>
      <c r="DF52" s="218">
        <f t="shared" si="110"/>
        <v>1</v>
      </c>
      <c r="DG52" s="218">
        <f t="shared" si="110"/>
        <v>1</v>
      </c>
      <c r="DH52" s="218">
        <f t="shared" si="110"/>
        <v>1</v>
      </c>
      <c r="DI52" s="218">
        <f t="shared" si="110"/>
        <v>1</v>
      </c>
      <c r="DJ52" s="218">
        <f t="shared" si="110"/>
        <v>1</v>
      </c>
      <c r="DK52" s="218">
        <f t="shared" si="110"/>
        <v>1</v>
      </c>
    </row>
    <row r="53" spans="1:115">
      <c r="A53" s="236"/>
      <c r="B53" s="237"/>
      <c r="C53" s="237"/>
      <c r="D53" s="238"/>
      <c r="E53" s="239"/>
      <c r="F53" s="240"/>
      <c r="G53" s="241"/>
      <c r="H53" s="240"/>
      <c r="I53" s="240"/>
      <c r="J53" s="241"/>
      <c r="K53" s="240"/>
      <c r="L53" s="240"/>
      <c r="M53" s="241"/>
      <c r="N53" s="240"/>
      <c r="O53" s="240"/>
      <c r="P53" s="241"/>
      <c r="Q53" s="240"/>
      <c r="R53" s="240"/>
      <c r="S53" s="241"/>
      <c r="T53" s="240"/>
      <c r="U53" s="240"/>
      <c r="V53" s="241"/>
      <c r="W53" s="240"/>
      <c r="X53" s="240"/>
      <c r="Y53" s="241"/>
      <c r="Z53" s="240"/>
      <c r="AA53" s="240"/>
      <c r="AB53" s="241"/>
      <c r="AC53" s="240"/>
      <c r="AD53" s="240"/>
      <c r="AE53" s="241"/>
      <c r="AF53" s="240"/>
      <c r="AG53" s="240"/>
      <c r="AH53" s="241"/>
      <c r="AI53" s="240"/>
      <c r="AJ53" s="240"/>
      <c r="AK53" s="241"/>
      <c r="AL53" s="240"/>
      <c r="AM53" s="240"/>
      <c r="AN53" s="241"/>
      <c r="AO53" s="238"/>
      <c r="AP53" s="238"/>
      <c r="AQ53" s="250">
        <f>IF(ISNA(HLOOKUP("o",$AY53:$CH$59,60-ROW(),0)),0,HLOOKUP("o",$AY53:$CH$59,60-ROW(),0))</f>
        <v>0</v>
      </c>
      <c r="AR53" s="250">
        <f t="shared" si="55"/>
        <v>0</v>
      </c>
      <c r="AS53" s="244">
        <f t="shared" si="56"/>
        <v>11</v>
      </c>
      <c r="AT53" s="245">
        <f t="shared" si="57"/>
        <v>0</v>
      </c>
      <c r="AW53" s="246">
        <f t="shared" si="58"/>
        <v>0</v>
      </c>
      <c r="AX53" s="245">
        <f t="shared" si="59"/>
        <v>-1</v>
      </c>
      <c r="AY53" s="218">
        <f t="shared" si="60"/>
        <v>0</v>
      </c>
      <c r="AZ53" s="218">
        <f t="shared" si="61"/>
        <v>0</v>
      </c>
      <c r="BA53" s="218">
        <f t="shared" si="62"/>
        <v>0</v>
      </c>
      <c r="BB53" s="218">
        <f t="shared" si="63"/>
        <v>0</v>
      </c>
      <c r="BC53" s="218">
        <f t="shared" si="64"/>
        <v>0</v>
      </c>
      <c r="BD53" s="218">
        <f t="shared" si="65"/>
        <v>0</v>
      </c>
      <c r="BE53" s="218">
        <f t="shared" si="66"/>
        <v>0</v>
      </c>
      <c r="BF53" s="218">
        <f t="shared" si="67"/>
        <v>0</v>
      </c>
      <c r="BG53" s="218">
        <f t="shared" si="68"/>
        <v>0</v>
      </c>
      <c r="BH53" s="218">
        <f t="shared" si="69"/>
        <v>0</v>
      </c>
      <c r="BI53" s="218">
        <f t="shared" si="70"/>
        <v>0</v>
      </c>
      <c r="BJ53" s="218">
        <f t="shared" si="71"/>
        <v>0</v>
      </c>
      <c r="BK53" s="218">
        <f t="shared" si="72"/>
        <v>0</v>
      </c>
      <c r="BL53" s="218">
        <f t="shared" si="73"/>
        <v>0</v>
      </c>
      <c r="BM53" s="218">
        <f t="shared" si="74"/>
        <v>0</v>
      </c>
      <c r="BN53" s="218">
        <f t="shared" si="75"/>
        <v>0</v>
      </c>
      <c r="BO53" s="218">
        <f t="shared" si="76"/>
        <v>0</v>
      </c>
      <c r="BP53" s="218">
        <f t="shared" si="77"/>
        <v>0</v>
      </c>
      <c r="BQ53" s="218">
        <f t="shared" si="78"/>
        <v>0</v>
      </c>
      <c r="BR53" s="218">
        <f t="shared" si="79"/>
        <v>0</v>
      </c>
      <c r="BS53" s="218">
        <f t="shared" si="80"/>
        <v>0</v>
      </c>
      <c r="BT53" s="218">
        <f t="shared" si="81"/>
        <v>0</v>
      </c>
      <c r="BU53" s="218">
        <f t="shared" si="82"/>
        <v>0</v>
      </c>
      <c r="BV53" s="218">
        <f t="shared" si="83"/>
        <v>0</v>
      </c>
      <c r="BW53" s="218">
        <f t="shared" si="84"/>
        <v>0</v>
      </c>
      <c r="BX53" s="218">
        <f t="shared" si="85"/>
        <v>0</v>
      </c>
      <c r="BY53" s="218">
        <f t="shared" si="86"/>
        <v>0</v>
      </c>
      <c r="BZ53" s="218">
        <f t="shared" si="87"/>
        <v>0</v>
      </c>
      <c r="CA53" s="218">
        <f t="shared" si="88"/>
        <v>0</v>
      </c>
      <c r="CB53" s="218">
        <f t="shared" si="89"/>
        <v>0</v>
      </c>
      <c r="CC53" s="218">
        <f t="shared" si="90"/>
        <v>0</v>
      </c>
      <c r="CD53" s="218">
        <f t="shared" si="91"/>
        <v>0</v>
      </c>
      <c r="CE53" s="218">
        <f t="shared" si="92"/>
        <v>0</v>
      </c>
      <c r="CF53" s="218">
        <f t="shared" si="93"/>
        <v>0</v>
      </c>
      <c r="CG53" s="218">
        <f t="shared" si="94"/>
        <v>0</v>
      </c>
      <c r="CH53" s="218">
        <f t="shared" si="95"/>
        <v>0</v>
      </c>
      <c r="CL53" s="218">
        <f t="shared" si="96"/>
        <v>0</v>
      </c>
      <c r="CM53" s="218">
        <f t="shared" si="97"/>
        <v>0</v>
      </c>
      <c r="CN53" s="218">
        <f t="shared" si="98"/>
        <v>0</v>
      </c>
      <c r="CO53" s="218">
        <f t="shared" si="99"/>
        <v>0</v>
      </c>
      <c r="CP53" s="218">
        <f t="shared" si="100"/>
        <v>0</v>
      </c>
      <c r="CQ53" s="218">
        <f t="shared" si="101"/>
        <v>0</v>
      </c>
      <c r="CR53" s="218">
        <f t="shared" si="102"/>
        <v>0</v>
      </c>
      <c r="CS53" s="218">
        <f t="shared" si="103"/>
        <v>0</v>
      </c>
      <c r="CT53" s="218">
        <f t="shared" si="104"/>
        <v>0</v>
      </c>
      <c r="CU53" s="218">
        <f t="shared" si="105"/>
        <v>0</v>
      </c>
      <c r="CV53" s="218">
        <f t="shared" si="106"/>
        <v>0</v>
      </c>
      <c r="CW53" s="218">
        <f t="shared" si="107"/>
        <v>0</v>
      </c>
      <c r="CY53" s="218">
        <f t="shared" si="108"/>
        <v>1</v>
      </c>
      <c r="CZ53" s="218">
        <f t="shared" si="110"/>
        <v>1</v>
      </c>
      <c r="DA53" s="218">
        <f t="shared" si="110"/>
        <v>1</v>
      </c>
      <c r="DB53" s="218">
        <f t="shared" si="110"/>
        <v>1</v>
      </c>
      <c r="DC53" s="218">
        <f t="shared" si="110"/>
        <v>1</v>
      </c>
      <c r="DD53" s="218">
        <f t="shared" si="110"/>
        <v>1</v>
      </c>
      <c r="DE53" s="218">
        <f t="shared" si="110"/>
        <v>1</v>
      </c>
      <c r="DF53" s="218">
        <f t="shared" si="110"/>
        <v>1</v>
      </c>
      <c r="DG53" s="218">
        <f t="shared" si="110"/>
        <v>1</v>
      </c>
      <c r="DH53" s="218">
        <f t="shared" si="110"/>
        <v>1</v>
      </c>
      <c r="DI53" s="218">
        <f t="shared" si="110"/>
        <v>1</v>
      </c>
      <c r="DJ53" s="218">
        <f t="shared" si="110"/>
        <v>1</v>
      </c>
      <c r="DK53" s="218">
        <f t="shared" si="110"/>
        <v>1</v>
      </c>
    </row>
    <row r="54" spans="1:115">
      <c r="A54" s="236"/>
      <c r="B54" s="237"/>
      <c r="C54" s="237"/>
      <c r="D54" s="238"/>
      <c r="E54" s="239"/>
      <c r="F54" s="240"/>
      <c r="G54" s="241"/>
      <c r="H54" s="240"/>
      <c r="I54" s="240"/>
      <c r="J54" s="241"/>
      <c r="K54" s="240"/>
      <c r="L54" s="240"/>
      <c r="M54" s="241"/>
      <c r="N54" s="240"/>
      <c r="O54" s="240"/>
      <c r="P54" s="241"/>
      <c r="Q54" s="240"/>
      <c r="R54" s="240"/>
      <c r="S54" s="241"/>
      <c r="T54" s="240"/>
      <c r="U54" s="240"/>
      <c r="V54" s="241"/>
      <c r="W54" s="240"/>
      <c r="X54" s="240"/>
      <c r="Y54" s="241"/>
      <c r="Z54" s="240"/>
      <c r="AA54" s="240"/>
      <c r="AB54" s="241"/>
      <c r="AC54" s="240"/>
      <c r="AD54" s="240"/>
      <c r="AE54" s="241"/>
      <c r="AF54" s="240"/>
      <c r="AG54" s="240"/>
      <c r="AH54" s="241"/>
      <c r="AI54" s="240"/>
      <c r="AJ54" s="240"/>
      <c r="AK54" s="241"/>
      <c r="AL54" s="240"/>
      <c r="AM54" s="240"/>
      <c r="AN54" s="241"/>
      <c r="AO54" s="238"/>
      <c r="AP54" s="238"/>
      <c r="AQ54" s="250">
        <f>IF(ISNA(HLOOKUP("o",$AY54:$CH$59,60-ROW(),0)),0,HLOOKUP("o",$AY54:$CH$59,60-ROW(),0))</f>
        <v>0</v>
      </c>
      <c r="AR54" s="250">
        <f t="shared" si="55"/>
        <v>0</v>
      </c>
      <c r="AS54" s="244">
        <f t="shared" si="56"/>
        <v>11</v>
      </c>
      <c r="AT54" s="245">
        <f t="shared" si="57"/>
        <v>0</v>
      </c>
      <c r="AW54" s="246">
        <f t="shared" si="58"/>
        <v>0</v>
      </c>
      <c r="AX54" s="245">
        <f t="shared" si="59"/>
        <v>-1</v>
      </c>
      <c r="AY54" s="218">
        <f t="shared" si="60"/>
        <v>0</v>
      </c>
      <c r="AZ54" s="218">
        <f t="shared" si="61"/>
        <v>0</v>
      </c>
      <c r="BA54" s="218">
        <f t="shared" si="62"/>
        <v>0</v>
      </c>
      <c r="BB54" s="218">
        <f t="shared" si="63"/>
        <v>0</v>
      </c>
      <c r="BC54" s="218">
        <f t="shared" si="64"/>
        <v>0</v>
      </c>
      <c r="BD54" s="218">
        <f t="shared" si="65"/>
        <v>0</v>
      </c>
      <c r="BE54" s="218">
        <f t="shared" si="66"/>
        <v>0</v>
      </c>
      <c r="BF54" s="218">
        <f t="shared" si="67"/>
        <v>0</v>
      </c>
      <c r="BG54" s="218">
        <f t="shared" si="68"/>
        <v>0</v>
      </c>
      <c r="BH54" s="218">
        <f t="shared" si="69"/>
        <v>0</v>
      </c>
      <c r="BI54" s="218">
        <f t="shared" si="70"/>
        <v>0</v>
      </c>
      <c r="BJ54" s="218">
        <f t="shared" si="71"/>
        <v>0</v>
      </c>
      <c r="BK54" s="218">
        <f t="shared" si="72"/>
        <v>0</v>
      </c>
      <c r="BL54" s="218">
        <f t="shared" si="73"/>
        <v>0</v>
      </c>
      <c r="BM54" s="218">
        <f t="shared" si="74"/>
        <v>0</v>
      </c>
      <c r="BN54" s="218">
        <f t="shared" si="75"/>
        <v>0</v>
      </c>
      <c r="BO54" s="218">
        <f t="shared" si="76"/>
        <v>0</v>
      </c>
      <c r="BP54" s="218">
        <f t="shared" si="77"/>
        <v>0</v>
      </c>
      <c r="BQ54" s="218">
        <f t="shared" si="78"/>
        <v>0</v>
      </c>
      <c r="BR54" s="218">
        <f t="shared" si="79"/>
        <v>0</v>
      </c>
      <c r="BS54" s="218">
        <f t="shared" si="80"/>
        <v>0</v>
      </c>
      <c r="BT54" s="218">
        <f t="shared" si="81"/>
        <v>0</v>
      </c>
      <c r="BU54" s="218">
        <f t="shared" si="82"/>
        <v>0</v>
      </c>
      <c r="BV54" s="218">
        <f t="shared" si="83"/>
        <v>0</v>
      </c>
      <c r="BW54" s="218">
        <f t="shared" si="84"/>
        <v>0</v>
      </c>
      <c r="BX54" s="218">
        <f t="shared" si="85"/>
        <v>0</v>
      </c>
      <c r="BY54" s="218">
        <f t="shared" si="86"/>
        <v>0</v>
      </c>
      <c r="BZ54" s="218">
        <f t="shared" si="87"/>
        <v>0</v>
      </c>
      <c r="CA54" s="218">
        <f t="shared" si="88"/>
        <v>0</v>
      </c>
      <c r="CB54" s="218">
        <f t="shared" si="89"/>
        <v>0</v>
      </c>
      <c r="CC54" s="218">
        <f t="shared" si="90"/>
        <v>0</v>
      </c>
      <c r="CD54" s="218">
        <f t="shared" si="91"/>
        <v>0</v>
      </c>
      <c r="CE54" s="218">
        <f t="shared" si="92"/>
        <v>0</v>
      </c>
      <c r="CF54" s="218">
        <f t="shared" si="93"/>
        <v>0</v>
      </c>
      <c r="CG54" s="218">
        <f t="shared" si="94"/>
        <v>0</v>
      </c>
      <c r="CH54" s="218">
        <f t="shared" si="95"/>
        <v>0</v>
      </c>
      <c r="CL54" s="218">
        <f t="shared" si="96"/>
        <v>0</v>
      </c>
      <c r="CM54" s="218">
        <f t="shared" si="97"/>
        <v>0</v>
      </c>
      <c r="CN54" s="218">
        <f t="shared" si="98"/>
        <v>0</v>
      </c>
      <c r="CO54" s="218">
        <f t="shared" si="99"/>
        <v>0</v>
      </c>
      <c r="CP54" s="218">
        <f t="shared" si="100"/>
        <v>0</v>
      </c>
      <c r="CQ54" s="218">
        <f t="shared" si="101"/>
        <v>0</v>
      </c>
      <c r="CR54" s="218">
        <f t="shared" si="102"/>
        <v>0</v>
      </c>
      <c r="CS54" s="218">
        <f t="shared" si="103"/>
        <v>0</v>
      </c>
      <c r="CT54" s="218">
        <f t="shared" si="104"/>
        <v>0</v>
      </c>
      <c r="CU54" s="218">
        <f t="shared" si="105"/>
        <v>0</v>
      </c>
      <c r="CV54" s="218">
        <f t="shared" si="106"/>
        <v>0</v>
      </c>
      <c r="CW54" s="218">
        <f t="shared" si="107"/>
        <v>0</v>
      </c>
      <c r="CY54" s="218">
        <f t="shared" si="108"/>
        <v>1</v>
      </c>
      <c r="CZ54" s="218">
        <f t="shared" si="110"/>
        <v>1</v>
      </c>
      <c r="DA54" s="218">
        <f t="shared" si="110"/>
        <v>1</v>
      </c>
      <c r="DB54" s="218">
        <f t="shared" si="110"/>
        <v>1</v>
      </c>
      <c r="DC54" s="218">
        <f t="shared" si="110"/>
        <v>1</v>
      </c>
      <c r="DD54" s="218">
        <f t="shared" si="110"/>
        <v>1</v>
      </c>
      <c r="DE54" s="218">
        <f t="shared" si="110"/>
        <v>1</v>
      </c>
      <c r="DF54" s="218">
        <f t="shared" si="110"/>
        <v>1</v>
      </c>
      <c r="DG54" s="218">
        <f t="shared" si="110"/>
        <v>1</v>
      </c>
      <c r="DH54" s="218">
        <f t="shared" si="110"/>
        <v>1</v>
      </c>
      <c r="DI54" s="218">
        <f t="shared" si="110"/>
        <v>1</v>
      </c>
      <c r="DJ54" s="218">
        <f t="shared" si="110"/>
        <v>1</v>
      </c>
      <c r="DK54" s="218">
        <f t="shared" si="110"/>
        <v>1</v>
      </c>
    </row>
    <row r="55" spans="1:115">
      <c r="A55" s="236"/>
      <c r="B55" s="237"/>
      <c r="C55" s="237"/>
      <c r="D55" s="238"/>
      <c r="E55" s="239"/>
      <c r="F55" s="240"/>
      <c r="G55" s="241"/>
      <c r="H55" s="240"/>
      <c r="I55" s="240"/>
      <c r="J55" s="241"/>
      <c r="K55" s="240"/>
      <c r="L55" s="240"/>
      <c r="M55" s="241"/>
      <c r="N55" s="240"/>
      <c r="O55" s="240"/>
      <c r="P55" s="241"/>
      <c r="Q55" s="240"/>
      <c r="R55" s="240"/>
      <c r="S55" s="241"/>
      <c r="T55" s="240"/>
      <c r="U55" s="240"/>
      <c r="V55" s="241"/>
      <c r="W55" s="240"/>
      <c r="X55" s="240"/>
      <c r="Y55" s="241"/>
      <c r="Z55" s="240"/>
      <c r="AA55" s="240"/>
      <c r="AB55" s="241"/>
      <c r="AC55" s="240"/>
      <c r="AD55" s="240"/>
      <c r="AE55" s="241"/>
      <c r="AF55" s="240"/>
      <c r="AG55" s="240"/>
      <c r="AH55" s="241"/>
      <c r="AI55" s="240"/>
      <c r="AJ55" s="240"/>
      <c r="AK55" s="241"/>
      <c r="AL55" s="240"/>
      <c r="AM55" s="240"/>
      <c r="AN55" s="241"/>
      <c r="AO55" s="238"/>
      <c r="AP55" s="238"/>
      <c r="AQ55" s="250">
        <f>IF(ISNA(HLOOKUP("o",$AY55:$CH$59,60-ROW(),0)),0,HLOOKUP("o",$AY55:$CH$59,60-ROW(),0))</f>
        <v>0</v>
      </c>
      <c r="AR55" s="250">
        <f t="shared" si="55"/>
        <v>0</v>
      </c>
      <c r="AS55" s="244">
        <f t="shared" si="56"/>
        <v>11</v>
      </c>
      <c r="AT55" s="245">
        <f t="shared" si="57"/>
        <v>0</v>
      </c>
      <c r="AW55" s="246">
        <f t="shared" si="58"/>
        <v>0</v>
      </c>
      <c r="AX55" s="245">
        <f t="shared" si="59"/>
        <v>-1</v>
      </c>
      <c r="AY55" s="218">
        <f t="shared" si="60"/>
        <v>0</v>
      </c>
      <c r="AZ55" s="218">
        <f t="shared" si="61"/>
        <v>0</v>
      </c>
      <c r="BA55" s="218">
        <f t="shared" si="62"/>
        <v>0</v>
      </c>
      <c r="BB55" s="218">
        <f t="shared" si="63"/>
        <v>0</v>
      </c>
      <c r="BC55" s="218">
        <f t="shared" si="64"/>
        <v>0</v>
      </c>
      <c r="BD55" s="218">
        <f t="shared" si="65"/>
        <v>0</v>
      </c>
      <c r="BE55" s="218">
        <f t="shared" si="66"/>
        <v>0</v>
      </c>
      <c r="BF55" s="218">
        <f t="shared" si="67"/>
        <v>0</v>
      </c>
      <c r="BG55" s="218">
        <f t="shared" si="68"/>
        <v>0</v>
      </c>
      <c r="BH55" s="218">
        <f t="shared" si="69"/>
        <v>0</v>
      </c>
      <c r="BI55" s="218">
        <f t="shared" si="70"/>
        <v>0</v>
      </c>
      <c r="BJ55" s="218">
        <f t="shared" si="71"/>
        <v>0</v>
      </c>
      <c r="BK55" s="218">
        <f t="shared" si="72"/>
        <v>0</v>
      </c>
      <c r="BL55" s="218">
        <f t="shared" si="73"/>
        <v>0</v>
      </c>
      <c r="BM55" s="218">
        <f t="shared" si="74"/>
        <v>0</v>
      </c>
      <c r="BN55" s="218">
        <f t="shared" si="75"/>
        <v>0</v>
      </c>
      <c r="BO55" s="218">
        <f t="shared" si="76"/>
        <v>0</v>
      </c>
      <c r="BP55" s="218">
        <f t="shared" si="77"/>
        <v>0</v>
      </c>
      <c r="BQ55" s="218">
        <f t="shared" si="78"/>
        <v>0</v>
      </c>
      <c r="BR55" s="218">
        <f t="shared" si="79"/>
        <v>0</v>
      </c>
      <c r="BS55" s="218">
        <f t="shared" si="80"/>
        <v>0</v>
      </c>
      <c r="BT55" s="218">
        <f t="shared" si="81"/>
        <v>0</v>
      </c>
      <c r="BU55" s="218">
        <f t="shared" si="82"/>
        <v>0</v>
      </c>
      <c r="BV55" s="218">
        <f t="shared" si="83"/>
        <v>0</v>
      </c>
      <c r="BW55" s="218">
        <f t="shared" si="84"/>
        <v>0</v>
      </c>
      <c r="BX55" s="218">
        <f t="shared" si="85"/>
        <v>0</v>
      </c>
      <c r="BY55" s="218">
        <f t="shared" si="86"/>
        <v>0</v>
      </c>
      <c r="BZ55" s="218">
        <f t="shared" si="87"/>
        <v>0</v>
      </c>
      <c r="CA55" s="218">
        <f t="shared" si="88"/>
        <v>0</v>
      </c>
      <c r="CB55" s="218">
        <f t="shared" si="89"/>
        <v>0</v>
      </c>
      <c r="CC55" s="218">
        <f t="shared" si="90"/>
        <v>0</v>
      </c>
      <c r="CD55" s="218">
        <f t="shared" si="91"/>
        <v>0</v>
      </c>
      <c r="CE55" s="218">
        <f t="shared" si="92"/>
        <v>0</v>
      </c>
      <c r="CF55" s="218">
        <f t="shared" si="93"/>
        <v>0</v>
      </c>
      <c r="CG55" s="218">
        <f t="shared" si="94"/>
        <v>0</v>
      </c>
      <c r="CH55" s="218">
        <f t="shared" si="95"/>
        <v>0</v>
      </c>
      <c r="CL55" s="218">
        <f t="shared" si="96"/>
        <v>0</v>
      </c>
      <c r="CM55" s="218">
        <f t="shared" si="97"/>
        <v>0</v>
      </c>
      <c r="CN55" s="218">
        <f t="shared" si="98"/>
        <v>0</v>
      </c>
      <c r="CO55" s="218">
        <f t="shared" si="99"/>
        <v>0</v>
      </c>
      <c r="CP55" s="218">
        <f t="shared" si="100"/>
        <v>0</v>
      </c>
      <c r="CQ55" s="218">
        <f t="shared" si="101"/>
        <v>0</v>
      </c>
      <c r="CR55" s="218">
        <f t="shared" si="102"/>
        <v>0</v>
      </c>
      <c r="CS55" s="218">
        <f t="shared" si="103"/>
        <v>0</v>
      </c>
      <c r="CT55" s="218">
        <f t="shared" si="104"/>
        <v>0</v>
      </c>
      <c r="CU55" s="218">
        <f t="shared" si="105"/>
        <v>0</v>
      </c>
      <c r="CV55" s="218">
        <f t="shared" si="106"/>
        <v>0</v>
      </c>
      <c r="CW55" s="218">
        <f t="shared" si="107"/>
        <v>0</v>
      </c>
      <c r="CY55" s="218">
        <f t="shared" si="108"/>
        <v>1</v>
      </c>
      <c r="CZ55" s="218">
        <f t="shared" si="110"/>
        <v>1</v>
      </c>
      <c r="DA55" s="218">
        <f t="shared" si="110"/>
        <v>1</v>
      </c>
      <c r="DB55" s="218">
        <f t="shared" si="110"/>
        <v>1</v>
      </c>
      <c r="DC55" s="218">
        <f t="shared" si="110"/>
        <v>1</v>
      </c>
      <c r="DD55" s="218">
        <f t="shared" si="110"/>
        <v>1</v>
      </c>
      <c r="DE55" s="218">
        <f t="shared" si="110"/>
        <v>1</v>
      </c>
      <c r="DF55" s="218">
        <f t="shared" si="110"/>
        <v>1</v>
      </c>
      <c r="DG55" s="218">
        <f t="shared" si="110"/>
        <v>1</v>
      </c>
      <c r="DH55" s="218">
        <f t="shared" si="110"/>
        <v>1</v>
      </c>
      <c r="DI55" s="218">
        <f t="shared" si="110"/>
        <v>1</v>
      </c>
      <c r="DJ55" s="218">
        <f t="shared" si="110"/>
        <v>1</v>
      </c>
      <c r="DK55" s="218">
        <f t="shared" si="110"/>
        <v>1</v>
      </c>
    </row>
    <row r="56" spans="1:115">
      <c r="A56" s="236"/>
      <c r="B56" s="237"/>
      <c r="C56" s="237"/>
      <c r="D56" s="238"/>
      <c r="E56" s="239"/>
      <c r="F56" s="240"/>
      <c r="G56" s="241"/>
      <c r="H56" s="240"/>
      <c r="I56" s="240"/>
      <c r="J56" s="241"/>
      <c r="K56" s="240"/>
      <c r="L56" s="240"/>
      <c r="M56" s="241"/>
      <c r="N56" s="240"/>
      <c r="O56" s="240"/>
      <c r="P56" s="241"/>
      <c r="Q56" s="240"/>
      <c r="R56" s="240"/>
      <c r="S56" s="241"/>
      <c r="T56" s="240"/>
      <c r="U56" s="240"/>
      <c r="V56" s="241"/>
      <c r="W56" s="240"/>
      <c r="X56" s="240"/>
      <c r="Y56" s="241"/>
      <c r="Z56" s="240"/>
      <c r="AA56" s="240"/>
      <c r="AB56" s="241"/>
      <c r="AC56" s="240"/>
      <c r="AD56" s="240"/>
      <c r="AE56" s="241"/>
      <c r="AF56" s="240"/>
      <c r="AG56" s="240"/>
      <c r="AH56" s="241"/>
      <c r="AI56" s="240"/>
      <c r="AJ56" s="240"/>
      <c r="AK56" s="241"/>
      <c r="AL56" s="240"/>
      <c r="AM56" s="240"/>
      <c r="AN56" s="241"/>
      <c r="AO56" s="238"/>
      <c r="AP56" s="238"/>
      <c r="AQ56" s="250">
        <f>IF(ISNA(HLOOKUP("o",$AY56:$CH$59,60-ROW(),0)),0,HLOOKUP("o",$AY56:$CH$59,60-ROW(),0))</f>
        <v>0</v>
      </c>
      <c r="AR56" s="250">
        <f t="shared" si="55"/>
        <v>0</v>
      </c>
      <c r="AS56" s="244">
        <f t="shared" si="56"/>
        <v>11</v>
      </c>
      <c r="AT56" s="245">
        <f t="shared" si="57"/>
        <v>0</v>
      </c>
      <c r="AW56" s="246">
        <f t="shared" si="58"/>
        <v>0</v>
      </c>
      <c r="AX56" s="245">
        <f t="shared" si="59"/>
        <v>-1</v>
      </c>
      <c r="AY56" s="218">
        <f t="shared" si="60"/>
        <v>0</v>
      </c>
      <c r="AZ56" s="218">
        <f t="shared" si="61"/>
        <v>0</v>
      </c>
      <c r="BA56" s="218">
        <f t="shared" si="62"/>
        <v>0</v>
      </c>
      <c r="BB56" s="218">
        <f t="shared" si="63"/>
        <v>0</v>
      </c>
      <c r="BC56" s="218">
        <f t="shared" si="64"/>
        <v>0</v>
      </c>
      <c r="BD56" s="218">
        <f t="shared" si="65"/>
        <v>0</v>
      </c>
      <c r="BE56" s="218">
        <f t="shared" si="66"/>
        <v>0</v>
      </c>
      <c r="BF56" s="218">
        <f t="shared" si="67"/>
        <v>0</v>
      </c>
      <c r="BG56" s="218">
        <f t="shared" si="68"/>
        <v>0</v>
      </c>
      <c r="BH56" s="218">
        <f t="shared" si="69"/>
        <v>0</v>
      </c>
      <c r="BI56" s="218">
        <f t="shared" si="70"/>
        <v>0</v>
      </c>
      <c r="BJ56" s="218">
        <f t="shared" si="71"/>
        <v>0</v>
      </c>
      <c r="BK56" s="218">
        <f t="shared" si="72"/>
        <v>0</v>
      </c>
      <c r="BL56" s="218">
        <f t="shared" si="73"/>
        <v>0</v>
      </c>
      <c r="BM56" s="218">
        <f t="shared" si="74"/>
        <v>0</v>
      </c>
      <c r="BN56" s="218">
        <f t="shared" si="75"/>
        <v>0</v>
      </c>
      <c r="BO56" s="218">
        <f t="shared" si="76"/>
        <v>0</v>
      </c>
      <c r="BP56" s="218">
        <f t="shared" si="77"/>
        <v>0</v>
      </c>
      <c r="BQ56" s="218">
        <f t="shared" si="78"/>
        <v>0</v>
      </c>
      <c r="BR56" s="218">
        <f t="shared" si="79"/>
        <v>0</v>
      </c>
      <c r="BS56" s="218">
        <f t="shared" si="80"/>
        <v>0</v>
      </c>
      <c r="BT56" s="218">
        <f t="shared" si="81"/>
        <v>0</v>
      </c>
      <c r="BU56" s="218">
        <f t="shared" si="82"/>
        <v>0</v>
      </c>
      <c r="BV56" s="218">
        <f t="shared" si="83"/>
        <v>0</v>
      </c>
      <c r="BW56" s="218">
        <f t="shared" si="84"/>
        <v>0</v>
      </c>
      <c r="BX56" s="218">
        <f t="shared" si="85"/>
        <v>0</v>
      </c>
      <c r="BY56" s="218">
        <f t="shared" si="86"/>
        <v>0</v>
      </c>
      <c r="BZ56" s="218">
        <f t="shared" si="87"/>
        <v>0</v>
      </c>
      <c r="CA56" s="218">
        <f t="shared" si="88"/>
        <v>0</v>
      </c>
      <c r="CB56" s="218">
        <f t="shared" si="89"/>
        <v>0</v>
      </c>
      <c r="CC56" s="218">
        <f t="shared" si="90"/>
        <v>0</v>
      </c>
      <c r="CD56" s="218">
        <f t="shared" si="91"/>
        <v>0</v>
      </c>
      <c r="CE56" s="218">
        <f t="shared" si="92"/>
        <v>0</v>
      </c>
      <c r="CF56" s="218">
        <f t="shared" si="93"/>
        <v>0</v>
      </c>
      <c r="CG56" s="218">
        <f t="shared" si="94"/>
        <v>0</v>
      </c>
      <c r="CH56" s="218">
        <f t="shared" si="95"/>
        <v>0</v>
      </c>
      <c r="CL56" s="218">
        <f t="shared" si="96"/>
        <v>0</v>
      </c>
      <c r="CM56" s="218">
        <f t="shared" si="97"/>
        <v>0</v>
      </c>
      <c r="CN56" s="218">
        <f t="shared" si="98"/>
        <v>0</v>
      </c>
      <c r="CO56" s="218">
        <f t="shared" si="99"/>
        <v>0</v>
      </c>
      <c r="CP56" s="218">
        <f t="shared" si="100"/>
        <v>0</v>
      </c>
      <c r="CQ56" s="218">
        <f t="shared" si="101"/>
        <v>0</v>
      </c>
      <c r="CR56" s="218">
        <f t="shared" si="102"/>
        <v>0</v>
      </c>
      <c r="CS56" s="218">
        <f t="shared" si="103"/>
        <v>0</v>
      </c>
      <c r="CT56" s="218">
        <f t="shared" si="104"/>
        <v>0</v>
      </c>
      <c r="CU56" s="218">
        <f t="shared" si="105"/>
        <v>0</v>
      </c>
      <c r="CV56" s="218">
        <f t="shared" si="106"/>
        <v>0</v>
      </c>
      <c r="CW56" s="218">
        <f t="shared" si="107"/>
        <v>0</v>
      </c>
      <c r="CY56" s="218">
        <f t="shared" si="108"/>
        <v>1</v>
      </c>
      <c r="CZ56" s="218">
        <f t="shared" si="110"/>
        <v>1</v>
      </c>
      <c r="DA56" s="218">
        <f t="shared" si="110"/>
        <v>1</v>
      </c>
      <c r="DB56" s="218">
        <f t="shared" si="110"/>
        <v>1</v>
      </c>
      <c r="DC56" s="218">
        <f t="shared" si="110"/>
        <v>1</v>
      </c>
      <c r="DD56" s="218">
        <f t="shared" si="110"/>
        <v>1</v>
      </c>
      <c r="DE56" s="218">
        <f t="shared" si="110"/>
        <v>1</v>
      </c>
      <c r="DF56" s="218">
        <f t="shared" si="110"/>
        <v>1</v>
      </c>
      <c r="DG56" s="218">
        <f t="shared" si="110"/>
        <v>1</v>
      </c>
      <c r="DH56" s="218">
        <f t="shared" si="110"/>
        <v>1</v>
      </c>
      <c r="DI56" s="218">
        <f t="shared" si="110"/>
        <v>1</v>
      </c>
      <c r="DJ56" s="218">
        <f t="shared" si="110"/>
        <v>1</v>
      </c>
      <c r="DK56" s="218">
        <f t="shared" si="110"/>
        <v>1</v>
      </c>
    </row>
    <row r="57" spans="1:115">
      <c r="A57" s="236"/>
      <c r="B57" s="237"/>
      <c r="C57" s="237"/>
      <c r="D57" s="238"/>
      <c r="E57" s="239"/>
      <c r="F57" s="240"/>
      <c r="G57" s="241"/>
      <c r="H57" s="240"/>
      <c r="I57" s="240"/>
      <c r="J57" s="241"/>
      <c r="K57" s="240"/>
      <c r="L57" s="240"/>
      <c r="M57" s="241"/>
      <c r="N57" s="240"/>
      <c r="O57" s="240"/>
      <c r="P57" s="241"/>
      <c r="Q57" s="240"/>
      <c r="R57" s="240"/>
      <c r="S57" s="241"/>
      <c r="T57" s="240"/>
      <c r="U57" s="240"/>
      <c r="V57" s="241"/>
      <c r="W57" s="240"/>
      <c r="X57" s="240"/>
      <c r="Y57" s="241"/>
      <c r="Z57" s="240"/>
      <c r="AA57" s="240"/>
      <c r="AB57" s="241"/>
      <c r="AC57" s="240"/>
      <c r="AD57" s="240"/>
      <c r="AE57" s="241"/>
      <c r="AF57" s="240"/>
      <c r="AG57" s="240"/>
      <c r="AH57" s="241"/>
      <c r="AI57" s="240"/>
      <c r="AJ57" s="240"/>
      <c r="AK57" s="241"/>
      <c r="AL57" s="240"/>
      <c r="AM57" s="240"/>
      <c r="AN57" s="241"/>
      <c r="AO57" s="238"/>
      <c r="AP57" s="238"/>
      <c r="AQ57" s="250">
        <f>IF(ISNA(HLOOKUP("o",$AY57:$CH$59,60-ROW(),0)),0,HLOOKUP("o",$AY57:$CH$59,60-ROW(),0))</f>
        <v>0</v>
      </c>
      <c r="AR57" s="250">
        <f t="shared" si="55"/>
        <v>0</v>
      </c>
      <c r="AS57" s="244">
        <f t="shared" si="56"/>
        <v>11</v>
      </c>
      <c r="AT57" s="245">
        <f t="shared" si="57"/>
        <v>0</v>
      </c>
      <c r="AW57" s="246">
        <f t="shared" si="58"/>
        <v>0</v>
      </c>
      <c r="AX57" s="245">
        <f t="shared" si="59"/>
        <v>-1</v>
      </c>
      <c r="AY57" s="218">
        <f t="shared" si="60"/>
        <v>0</v>
      </c>
      <c r="AZ57" s="218">
        <f t="shared" si="61"/>
        <v>0</v>
      </c>
      <c r="BA57" s="218">
        <f t="shared" si="62"/>
        <v>0</v>
      </c>
      <c r="BB57" s="218">
        <f t="shared" si="63"/>
        <v>0</v>
      </c>
      <c r="BC57" s="218">
        <f t="shared" si="64"/>
        <v>0</v>
      </c>
      <c r="BD57" s="218">
        <f t="shared" si="65"/>
        <v>0</v>
      </c>
      <c r="BE57" s="218">
        <f t="shared" si="66"/>
        <v>0</v>
      </c>
      <c r="BF57" s="218">
        <f t="shared" si="67"/>
        <v>0</v>
      </c>
      <c r="BG57" s="218">
        <f t="shared" si="68"/>
        <v>0</v>
      </c>
      <c r="BH57" s="218">
        <f t="shared" si="69"/>
        <v>0</v>
      </c>
      <c r="BI57" s="218">
        <f t="shared" si="70"/>
        <v>0</v>
      </c>
      <c r="BJ57" s="218">
        <f t="shared" si="71"/>
        <v>0</v>
      </c>
      <c r="BK57" s="218">
        <f t="shared" si="72"/>
        <v>0</v>
      </c>
      <c r="BL57" s="218">
        <f t="shared" si="73"/>
        <v>0</v>
      </c>
      <c r="BM57" s="218">
        <f t="shared" si="74"/>
        <v>0</v>
      </c>
      <c r="BN57" s="218">
        <f t="shared" si="75"/>
        <v>0</v>
      </c>
      <c r="BO57" s="218">
        <f t="shared" si="76"/>
        <v>0</v>
      </c>
      <c r="BP57" s="218">
        <f t="shared" si="77"/>
        <v>0</v>
      </c>
      <c r="BQ57" s="218">
        <f t="shared" si="78"/>
        <v>0</v>
      </c>
      <c r="BR57" s="218">
        <f t="shared" si="79"/>
        <v>0</v>
      </c>
      <c r="BS57" s="218">
        <f t="shared" si="80"/>
        <v>0</v>
      </c>
      <c r="BT57" s="218">
        <f t="shared" si="81"/>
        <v>0</v>
      </c>
      <c r="BU57" s="218">
        <f t="shared" si="82"/>
        <v>0</v>
      </c>
      <c r="BV57" s="218">
        <f t="shared" si="83"/>
        <v>0</v>
      </c>
      <c r="BW57" s="218">
        <f t="shared" si="84"/>
        <v>0</v>
      </c>
      <c r="BX57" s="218">
        <f t="shared" si="85"/>
        <v>0</v>
      </c>
      <c r="BY57" s="218">
        <f t="shared" si="86"/>
        <v>0</v>
      </c>
      <c r="BZ57" s="218">
        <f t="shared" si="87"/>
        <v>0</v>
      </c>
      <c r="CA57" s="218">
        <f t="shared" si="88"/>
        <v>0</v>
      </c>
      <c r="CB57" s="218">
        <f t="shared" si="89"/>
        <v>0</v>
      </c>
      <c r="CC57" s="218">
        <f t="shared" si="90"/>
        <v>0</v>
      </c>
      <c r="CD57" s="218">
        <f t="shared" si="91"/>
        <v>0</v>
      </c>
      <c r="CE57" s="218">
        <f t="shared" si="92"/>
        <v>0</v>
      </c>
      <c r="CF57" s="218">
        <f t="shared" si="93"/>
        <v>0</v>
      </c>
      <c r="CG57" s="218">
        <f t="shared" si="94"/>
        <v>0</v>
      </c>
      <c r="CH57" s="218">
        <f t="shared" si="95"/>
        <v>0</v>
      </c>
      <c r="CL57" s="218">
        <f t="shared" si="96"/>
        <v>0</v>
      </c>
      <c r="CM57" s="218">
        <f t="shared" si="97"/>
        <v>0</v>
      </c>
      <c r="CN57" s="218">
        <f t="shared" si="98"/>
        <v>0</v>
      </c>
      <c r="CO57" s="218">
        <f t="shared" si="99"/>
        <v>0</v>
      </c>
      <c r="CP57" s="218">
        <f t="shared" si="100"/>
        <v>0</v>
      </c>
      <c r="CQ57" s="218">
        <f t="shared" si="101"/>
        <v>0</v>
      </c>
      <c r="CR57" s="218">
        <f t="shared" si="102"/>
        <v>0</v>
      </c>
      <c r="CS57" s="218">
        <f t="shared" si="103"/>
        <v>0</v>
      </c>
      <c r="CT57" s="218">
        <f t="shared" si="104"/>
        <v>0</v>
      </c>
      <c r="CU57" s="218">
        <f t="shared" si="105"/>
        <v>0</v>
      </c>
      <c r="CV57" s="218">
        <f t="shared" si="106"/>
        <v>0</v>
      </c>
      <c r="CW57" s="218">
        <f t="shared" si="107"/>
        <v>0</v>
      </c>
      <c r="CY57" s="218">
        <f t="shared" si="108"/>
        <v>1</v>
      </c>
      <c r="CZ57" s="218">
        <f t="shared" si="110"/>
        <v>1</v>
      </c>
      <c r="DA57" s="218">
        <f t="shared" si="110"/>
        <v>1</v>
      </c>
      <c r="DB57" s="218">
        <f t="shared" si="110"/>
        <v>1</v>
      </c>
      <c r="DC57" s="218">
        <f t="shared" si="110"/>
        <v>1</v>
      </c>
      <c r="DD57" s="218">
        <f t="shared" si="110"/>
        <v>1</v>
      </c>
      <c r="DE57" s="218">
        <f t="shared" si="110"/>
        <v>1</v>
      </c>
      <c r="DF57" s="218">
        <f t="shared" si="110"/>
        <v>1</v>
      </c>
      <c r="DG57" s="218">
        <f t="shared" si="110"/>
        <v>1</v>
      </c>
      <c r="DH57" s="218">
        <f t="shared" si="110"/>
        <v>1</v>
      </c>
      <c r="DI57" s="218">
        <f t="shared" si="110"/>
        <v>1</v>
      </c>
      <c r="DJ57" s="218">
        <f t="shared" si="110"/>
        <v>1</v>
      </c>
      <c r="DK57" s="218">
        <f t="shared" si="110"/>
        <v>1</v>
      </c>
    </row>
    <row r="59" spans="1:115">
      <c r="AY59" s="218">
        <f>AN$23</f>
        <v>0</v>
      </c>
      <c r="AZ59" s="218">
        <f>AM$23</f>
        <v>0</v>
      </c>
      <c r="BA59" s="218">
        <f>AL$23</f>
        <v>0</v>
      </c>
      <c r="BB59" s="218">
        <f>AK$23</f>
        <v>0</v>
      </c>
      <c r="BC59" s="218">
        <f>AJ$23</f>
        <v>0</v>
      </c>
      <c r="BD59" s="218">
        <f>AI$23</f>
        <v>0</v>
      </c>
      <c r="BE59" s="218">
        <f>AH$23</f>
        <v>0</v>
      </c>
      <c r="BF59" s="218">
        <f>AG$23</f>
        <v>0</v>
      </c>
      <c r="BG59" s="218">
        <f>AF$23</f>
        <v>0</v>
      </c>
      <c r="BH59" s="218">
        <f>AE$23</f>
        <v>150</v>
      </c>
      <c r="BI59" s="218">
        <f>AD$23</f>
        <v>150</v>
      </c>
      <c r="BJ59" s="218">
        <f>AC$23</f>
        <v>150</v>
      </c>
      <c r="BK59" s="218">
        <f>AB$23</f>
        <v>145</v>
      </c>
      <c r="BL59" s="218">
        <f>AA$23</f>
        <v>145</v>
      </c>
      <c r="BM59" s="218">
        <f>Z$23</f>
        <v>145</v>
      </c>
      <c r="BN59" s="218">
        <f>Y$23</f>
        <v>132</v>
      </c>
      <c r="BO59" s="218">
        <f>X$23</f>
        <v>132</v>
      </c>
      <c r="BP59" s="218">
        <f>W$23</f>
        <v>132</v>
      </c>
      <c r="BQ59" s="218">
        <f>V$23</f>
        <v>130</v>
      </c>
      <c r="BR59" s="218">
        <f>U$23</f>
        <v>130</v>
      </c>
      <c r="BS59" s="218">
        <f>T$23</f>
        <v>130</v>
      </c>
      <c r="BT59" s="218">
        <f>S$23</f>
        <v>128</v>
      </c>
      <c r="BU59" s="218">
        <f>R$23</f>
        <v>128</v>
      </c>
      <c r="BV59" s="218">
        <f>Q$23</f>
        <v>128</v>
      </c>
      <c r="BW59" s="218">
        <f>P$23</f>
        <v>125</v>
      </c>
      <c r="BX59" s="218">
        <f>O$23</f>
        <v>125</v>
      </c>
      <c r="BY59" s="218">
        <f>N$23</f>
        <v>125</v>
      </c>
      <c r="BZ59" s="218">
        <f>M$23</f>
        <v>120</v>
      </c>
      <c r="CA59" s="218">
        <f>L$23</f>
        <v>120</v>
      </c>
      <c r="CB59" s="218">
        <f>K$23</f>
        <v>120</v>
      </c>
      <c r="CC59" s="218">
        <f>J$23</f>
        <v>110</v>
      </c>
      <c r="CD59" s="218">
        <f>I$23</f>
        <v>110</v>
      </c>
      <c r="CE59" s="218">
        <f>H$23</f>
        <v>110</v>
      </c>
      <c r="CF59" s="218">
        <f>G$23</f>
        <v>100</v>
      </c>
      <c r="CG59" s="218">
        <f>F$23</f>
        <v>100</v>
      </c>
      <c r="CH59" s="218">
        <f>E$23</f>
        <v>100</v>
      </c>
    </row>
  </sheetData>
  <mergeCells count="8">
    <mergeCell ref="A8:A9"/>
    <mergeCell ref="B8:B9"/>
    <mergeCell ref="C8:C9"/>
    <mergeCell ref="AQ8:AT8"/>
    <mergeCell ref="A23:A24"/>
    <mergeCell ref="B23:B24"/>
    <mergeCell ref="C23:C24"/>
    <mergeCell ref="AQ23:AT23"/>
  </mergeCells>
  <conditionalFormatting sqref="E21:AN24 AM25:AN25">
    <cfRule type="cellIs" dxfId="1320" priority="73" stopIfTrue="1" operator="equal">
      <formula>"x"</formula>
    </cfRule>
    <cfRule type="cellIs" dxfId="1319" priority="74" stopIfTrue="1" operator="equal">
      <formula>"o"</formula>
    </cfRule>
  </conditionalFormatting>
  <conditionalFormatting sqref="J11:J20 J26:J57">
    <cfRule type="cellIs" dxfId="1318" priority="70" stopIfTrue="1" operator="equal">
      <formula>"x"</formula>
    </cfRule>
    <cfRule type="cellIs" dxfId="1317" priority="71" stopIfTrue="1" operator="equal">
      <formula>"o"</formula>
    </cfRule>
    <cfRule type="expression" dxfId="1316" priority="72" stopIfTrue="1">
      <formula>OR(H$10&gt;3,DA11)</formula>
    </cfRule>
  </conditionalFormatting>
  <conditionalFormatting sqref="G11:G20 G26:G57">
    <cfRule type="cellIs" dxfId="1315" priority="67" stopIfTrue="1" operator="equal">
      <formula>"x"</formula>
    </cfRule>
    <cfRule type="cellIs" dxfId="1314" priority="68" stopIfTrue="1" operator="equal">
      <formula>"o"</formula>
    </cfRule>
    <cfRule type="expression" dxfId="1313" priority="69" stopIfTrue="1">
      <formula>OR(E$10&gt;3,CZ11)</formula>
    </cfRule>
  </conditionalFormatting>
  <conditionalFormatting sqref="M11:M20 M26:M57">
    <cfRule type="cellIs" dxfId="1312" priority="64" stopIfTrue="1" operator="equal">
      <formula>"x"</formula>
    </cfRule>
    <cfRule type="cellIs" dxfId="1311" priority="65" stopIfTrue="1" operator="equal">
      <formula>"o"</formula>
    </cfRule>
    <cfRule type="expression" dxfId="1310" priority="66" stopIfTrue="1">
      <formula>OR(K$10&gt;3,DB11)</formula>
    </cfRule>
  </conditionalFormatting>
  <conditionalFormatting sqref="P11:P20 P26:P57">
    <cfRule type="cellIs" dxfId="1309" priority="61" stopIfTrue="1" operator="equal">
      <formula>"x"</formula>
    </cfRule>
    <cfRule type="cellIs" dxfId="1308" priority="62" stopIfTrue="1" operator="equal">
      <formula>"o"</formula>
    </cfRule>
    <cfRule type="expression" dxfId="1307" priority="63" stopIfTrue="1">
      <formula>OR(N$10&gt;3,DC11)</formula>
    </cfRule>
  </conditionalFormatting>
  <conditionalFormatting sqref="V11:V20 V26:V57">
    <cfRule type="cellIs" dxfId="1306" priority="58" stopIfTrue="1" operator="equal">
      <formula>"x"</formula>
    </cfRule>
    <cfRule type="cellIs" dxfId="1305" priority="59" stopIfTrue="1" operator="equal">
      <formula>"o"</formula>
    </cfRule>
    <cfRule type="expression" dxfId="1304" priority="60" stopIfTrue="1">
      <formula>OR(T$10&gt;3,DE11)</formula>
    </cfRule>
  </conditionalFormatting>
  <conditionalFormatting sqref="Y11:Y20 Y26:Y57">
    <cfRule type="cellIs" dxfId="1303" priority="55" stopIfTrue="1" operator="equal">
      <formula>"x"</formula>
    </cfRule>
    <cfRule type="cellIs" dxfId="1302" priority="56" stopIfTrue="1" operator="equal">
      <formula>"o"</formula>
    </cfRule>
    <cfRule type="expression" dxfId="1301" priority="57" stopIfTrue="1">
      <formula>OR(W$10&gt;3,DF11)</formula>
    </cfRule>
  </conditionalFormatting>
  <conditionalFormatting sqref="S11:S20 S26:S57">
    <cfRule type="cellIs" dxfId="1300" priority="52" stopIfTrue="1" operator="equal">
      <formula>"x"</formula>
    </cfRule>
    <cfRule type="cellIs" dxfId="1299" priority="53" stopIfTrue="1" operator="equal">
      <formula>"o"</formula>
    </cfRule>
    <cfRule type="expression" dxfId="1298" priority="54" stopIfTrue="1">
      <formula>OR(Q$10&gt;3,DD11)</formula>
    </cfRule>
  </conditionalFormatting>
  <conditionalFormatting sqref="AB11:AB20 AB26:AB57">
    <cfRule type="cellIs" dxfId="1297" priority="49" stopIfTrue="1" operator="equal">
      <formula>"x"</formula>
    </cfRule>
    <cfRule type="cellIs" dxfId="1296" priority="50" stopIfTrue="1" operator="equal">
      <formula>"o"</formula>
    </cfRule>
    <cfRule type="expression" dxfId="1295" priority="51" stopIfTrue="1">
      <formula>OR(Z$10&gt;3,DG11)</formula>
    </cfRule>
  </conditionalFormatting>
  <conditionalFormatting sqref="AE11:AE20 AE26:AE57">
    <cfRule type="cellIs" dxfId="1294" priority="46" stopIfTrue="1" operator="equal">
      <formula>"x"</formula>
    </cfRule>
    <cfRule type="cellIs" dxfId="1293" priority="47" stopIfTrue="1" operator="equal">
      <formula>"o"</formula>
    </cfRule>
    <cfRule type="expression" dxfId="1292" priority="48" stopIfTrue="1">
      <formula>OR(AC$10&gt;3,DH11)</formula>
    </cfRule>
  </conditionalFormatting>
  <conditionalFormatting sqref="AH11:AH20 AH26:AH57">
    <cfRule type="cellIs" dxfId="1291" priority="43" stopIfTrue="1" operator="equal">
      <formula>"x"</formula>
    </cfRule>
    <cfRule type="cellIs" dxfId="1290" priority="44" stopIfTrue="1" operator="equal">
      <formula>"o"</formula>
    </cfRule>
    <cfRule type="expression" dxfId="1289" priority="45" stopIfTrue="1">
      <formula>OR(AF$10&gt;3,DI11)</formula>
    </cfRule>
  </conditionalFormatting>
  <conditionalFormatting sqref="AK11:AK20 AK26:AK57">
    <cfRule type="cellIs" dxfId="1288" priority="40" stopIfTrue="1" operator="equal">
      <formula>"x"</formula>
    </cfRule>
    <cfRule type="cellIs" dxfId="1287" priority="41" stopIfTrue="1" operator="equal">
      <formula>"o"</formula>
    </cfRule>
    <cfRule type="expression" dxfId="1286" priority="42" stopIfTrue="1">
      <formula>OR(AI$10&gt;3,DJ11)</formula>
    </cfRule>
  </conditionalFormatting>
  <conditionalFormatting sqref="AN11:AN20 AN26:AN57">
    <cfRule type="cellIs" dxfId="1285" priority="37" stopIfTrue="1" operator="equal">
      <formula>"x"</formula>
    </cfRule>
    <cfRule type="cellIs" dxfId="1284" priority="38" stopIfTrue="1" operator="equal">
      <formula>"o"</formula>
    </cfRule>
    <cfRule type="expression" dxfId="1283" priority="39" stopIfTrue="1">
      <formula>OR(AL$10&gt;3,DK11)</formula>
    </cfRule>
  </conditionalFormatting>
  <conditionalFormatting sqref="E11:F20 E26:F57">
    <cfRule type="cellIs" dxfId="1282" priority="34" stopIfTrue="1" operator="equal">
      <formula>"x"</formula>
    </cfRule>
    <cfRule type="cellIs" dxfId="1281" priority="35" stopIfTrue="1" operator="equal">
      <formula>"o"</formula>
    </cfRule>
    <cfRule type="expression" dxfId="1280" priority="36" stopIfTrue="1">
      <formula>$CZ11</formula>
    </cfRule>
  </conditionalFormatting>
  <conditionalFormatting sqref="H11:I20 H26:I57">
    <cfRule type="cellIs" dxfId="1279" priority="31" stopIfTrue="1" operator="equal">
      <formula>"x"</formula>
    </cfRule>
    <cfRule type="cellIs" dxfId="1278" priority="32" stopIfTrue="1" operator="equal">
      <formula>"o"</formula>
    </cfRule>
    <cfRule type="expression" dxfId="1277" priority="33" stopIfTrue="1">
      <formula>$DA11</formula>
    </cfRule>
  </conditionalFormatting>
  <conditionalFormatting sqref="AL11:AM20 AL26:AM57">
    <cfRule type="cellIs" dxfId="1276" priority="28" stopIfTrue="1" operator="equal">
      <formula>"x"</formula>
    </cfRule>
    <cfRule type="cellIs" dxfId="1275" priority="29" stopIfTrue="1" operator="equal">
      <formula>"o"</formula>
    </cfRule>
    <cfRule type="expression" dxfId="1274" priority="30" stopIfTrue="1">
      <formula>$DK11</formula>
    </cfRule>
  </conditionalFormatting>
  <conditionalFormatting sqref="K11:L20 K26:L57">
    <cfRule type="cellIs" dxfId="1273" priority="25" stopIfTrue="1" operator="equal">
      <formula>"x"</formula>
    </cfRule>
    <cfRule type="cellIs" dxfId="1272" priority="26" stopIfTrue="1" operator="equal">
      <formula>"o"</formula>
    </cfRule>
    <cfRule type="expression" dxfId="1271" priority="27" stopIfTrue="1">
      <formula>$DB11</formula>
    </cfRule>
  </conditionalFormatting>
  <conditionalFormatting sqref="N11:O20 N26:O57 Q26:R57">
    <cfRule type="cellIs" dxfId="1270" priority="22" stopIfTrue="1" operator="equal">
      <formula>"x"</formula>
    </cfRule>
    <cfRule type="cellIs" dxfId="1269" priority="23" stopIfTrue="1" operator="equal">
      <formula>"o"</formula>
    </cfRule>
    <cfRule type="expression" dxfId="1268" priority="24" stopIfTrue="1">
      <formula>$DD11</formula>
    </cfRule>
  </conditionalFormatting>
  <conditionalFormatting sqref="Q11:R20">
    <cfRule type="cellIs" dxfId="1267" priority="19" stopIfTrue="1" operator="equal">
      <formula>"x"</formula>
    </cfRule>
    <cfRule type="cellIs" dxfId="1266" priority="20" stopIfTrue="1" operator="equal">
      <formula>"o"</formula>
    </cfRule>
    <cfRule type="expression" dxfId="1265" priority="21" stopIfTrue="1">
      <formula>$DD11</formula>
    </cfRule>
  </conditionalFormatting>
  <conditionalFormatting sqref="T11:U20 T26:U57">
    <cfRule type="cellIs" dxfId="1264" priority="16" stopIfTrue="1" operator="equal">
      <formula>"x"</formula>
    </cfRule>
    <cfRule type="cellIs" dxfId="1263" priority="17" stopIfTrue="1" operator="equal">
      <formula>"o"</formula>
    </cfRule>
    <cfRule type="expression" dxfId="1262" priority="18" stopIfTrue="1">
      <formula>$DE11</formula>
    </cfRule>
  </conditionalFormatting>
  <conditionalFormatting sqref="W11:X20 W26:X57">
    <cfRule type="cellIs" dxfId="1261" priority="13" stopIfTrue="1" operator="equal">
      <formula>"x"</formula>
    </cfRule>
    <cfRule type="cellIs" dxfId="1260" priority="14" stopIfTrue="1" operator="equal">
      <formula>"o"</formula>
    </cfRule>
    <cfRule type="expression" dxfId="1259" priority="15" stopIfTrue="1">
      <formula>$DF11</formula>
    </cfRule>
  </conditionalFormatting>
  <conditionalFormatting sqref="Z11:AA20 Z26:AA57">
    <cfRule type="cellIs" dxfId="1258" priority="10" stopIfTrue="1" operator="equal">
      <formula>"x"</formula>
    </cfRule>
    <cfRule type="cellIs" dxfId="1257" priority="11" stopIfTrue="1" operator="equal">
      <formula>"o"</formula>
    </cfRule>
    <cfRule type="expression" dxfId="1256" priority="12" stopIfTrue="1">
      <formula>$DG11</formula>
    </cfRule>
  </conditionalFormatting>
  <conditionalFormatting sqref="AC11:AD20 AC26:AD57">
    <cfRule type="cellIs" dxfId="1255" priority="7" stopIfTrue="1" operator="equal">
      <formula>"x"</formula>
    </cfRule>
    <cfRule type="cellIs" dxfId="1254" priority="8" stopIfTrue="1" operator="equal">
      <formula>"o"</formula>
    </cfRule>
    <cfRule type="expression" dxfId="1253" priority="9" stopIfTrue="1">
      <formula>$DH11</formula>
    </cfRule>
  </conditionalFormatting>
  <conditionalFormatting sqref="AF11:AG20 AF26:AG57">
    <cfRule type="cellIs" dxfId="1252" priority="4" stopIfTrue="1" operator="equal">
      <formula>"x"</formula>
    </cfRule>
    <cfRule type="cellIs" dxfId="1251" priority="5" stopIfTrue="1" operator="equal">
      <formula>"o"</formula>
    </cfRule>
    <cfRule type="expression" dxfId="1250" priority="6" stopIfTrue="1">
      <formula>$DI11</formula>
    </cfRule>
  </conditionalFormatting>
  <conditionalFormatting sqref="AI11:AJ20 AI26:AJ57">
    <cfRule type="cellIs" dxfId="1249" priority="1" stopIfTrue="1" operator="equal">
      <formula>"x"</formula>
    </cfRule>
    <cfRule type="cellIs" dxfId="1248" priority="2" stopIfTrue="1" operator="equal">
      <formula>"o"</formula>
    </cfRule>
    <cfRule type="expression" dxfId="1247" priority="3" stopIfTrue="1">
      <formula>$DJ11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Cls-W</vt:lpstr>
      <vt:lpstr>Cls-M</vt:lpstr>
      <vt:lpstr>Btl-W</vt:lpstr>
      <vt:lpstr>Btl-M</vt:lpstr>
      <vt:lpstr>Spd-M</vt:lpstr>
      <vt:lpstr>Spd-W</vt:lpstr>
      <vt:lpstr>Sld-W</vt:lpstr>
      <vt:lpstr>Sld-M</vt:lpstr>
      <vt:lpstr>Jmp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Man</cp:lastModifiedBy>
  <cp:lastPrinted>2013-07-07T09:24:01Z</cp:lastPrinted>
  <dcterms:created xsi:type="dcterms:W3CDTF">2013-07-07T09:11:58Z</dcterms:created>
  <dcterms:modified xsi:type="dcterms:W3CDTF">2013-07-18T08:18:12Z</dcterms:modified>
</cp:coreProperties>
</file>