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813 Astrakhan\"/>
    </mc:Choice>
  </mc:AlternateContent>
  <bookViews>
    <workbookView xWindow="0" yWindow="0" windowWidth="20490" windowHeight="9045" activeTab="1"/>
  </bookViews>
  <sheets>
    <sheet name="SPD" sheetId="13" r:id="rId1"/>
    <sheet name="CLS" sheetId="35" r:id="rId2"/>
    <sheet name="BTL" sheetId="36" r:id="rId3"/>
    <sheet name="SLD" sheetId="39" r:id="rId4"/>
    <sheet name="FJ" sheetId="40" r:id="rId5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40" l="1"/>
  <c r="F22" i="40"/>
  <c r="CG58" i="40"/>
  <c r="G22" i="40"/>
  <c r="CF58" i="40"/>
  <c r="CE58" i="40"/>
  <c r="I22" i="40"/>
  <c r="CD58" i="40"/>
  <c r="J22" i="40"/>
  <c r="CC58" i="40"/>
  <c r="CB58" i="40"/>
  <c r="L22" i="40"/>
  <c r="CA58" i="40"/>
  <c r="M22" i="40"/>
  <c r="BZ58" i="40"/>
  <c r="BY58" i="40"/>
  <c r="O22" i="40"/>
  <c r="BX58" i="40"/>
  <c r="P22" i="40"/>
  <c r="BW58" i="40"/>
  <c r="BV58" i="40"/>
  <c r="R22" i="40"/>
  <c r="BU58" i="40"/>
  <c r="S22" i="40"/>
  <c r="BT58" i="40"/>
  <c r="BS58" i="40"/>
  <c r="U22" i="40"/>
  <c r="BR58" i="40"/>
  <c r="V22" i="40"/>
  <c r="BQ58" i="40"/>
  <c r="BP58" i="40"/>
  <c r="X22" i="40"/>
  <c r="BO58" i="40"/>
  <c r="Y22" i="40"/>
  <c r="BN58" i="40"/>
  <c r="BM58" i="40"/>
  <c r="AA22" i="40"/>
  <c r="BL58" i="40"/>
  <c r="AB22" i="40"/>
  <c r="BK58" i="40"/>
  <c r="BJ58" i="40"/>
  <c r="AD22" i="40"/>
  <c r="BI58" i="40"/>
  <c r="AE22" i="40"/>
  <c r="BH58" i="40"/>
  <c r="BG58" i="40"/>
  <c r="AG22" i="40"/>
  <c r="BF58" i="40"/>
  <c r="AH22" i="40"/>
  <c r="BE58" i="40"/>
  <c r="BD58" i="40"/>
  <c r="AJ22" i="40"/>
  <c r="BC58" i="40"/>
  <c r="AK22" i="40"/>
  <c r="BB58" i="40"/>
  <c r="BA58" i="40"/>
  <c r="AM22" i="40"/>
  <c r="AZ58" i="40"/>
  <c r="AN22" i="40"/>
  <c r="AY58" i="40"/>
  <c r="CY56" i="40"/>
  <c r="CL56" i="40"/>
  <c r="E24" i="40"/>
  <c r="CL24" i="40"/>
  <c r="H24" i="40"/>
  <c r="CM23" i="40"/>
  <c r="CL23" i="40"/>
  <c r="CZ56" i="40"/>
  <c r="CM56" i="40"/>
  <c r="CM24" i="40"/>
  <c r="K24" i="40"/>
  <c r="CN23" i="40"/>
  <c r="DA56" i="40"/>
  <c r="CN56" i="40"/>
  <c r="CN24" i="40"/>
  <c r="N24" i="40"/>
  <c r="CO23" i="40"/>
  <c r="DB56" i="40"/>
  <c r="CO56" i="40"/>
  <c r="CO24" i="40"/>
  <c r="Q24" i="40"/>
  <c r="CP23" i="40"/>
  <c r="DC56" i="40"/>
  <c r="CP56" i="40"/>
  <c r="CP24" i="40"/>
  <c r="T24" i="40"/>
  <c r="CQ23" i="40"/>
  <c r="DD56" i="40"/>
  <c r="CQ56" i="40"/>
  <c r="CQ24" i="40"/>
  <c r="W24" i="40"/>
  <c r="CR23" i="40"/>
  <c r="DE56" i="40"/>
  <c r="CR56" i="40"/>
  <c r="CR24" i="40"/>
  <c r="Z24" i="40"/>
  <c r="CS23" i="40"/>
  <c r="DF56" i="40"/>
  <c r="CS56" i="40"/>
  <c r="CS24" i="40"/>
  <c r="AC24" i="40"/>
  <c r="CT23" i="40"/>
  <c r="DG56" i="40"/>
  <c r="CT56" i="40"/>
  <c r="CT24" i="40"/>
  <c r="AF24" i="40"/>
  <c r="CU23" i="40"/>
  <c r="DH56" i="40"/>
  <c r="CU56" i="40"/>
  <c r="CU24" i="40"/>
  <c r="AI24" i="40"/>
  <c r="CV23" i="40"/>
  <c r="DI56" i="40"/>
  <c r="CV56" i="40"/>
  <c r="CV24" i="40"/>
  <c r="AL24" i="40"/>
  <c r="CW23" i="40"/>
  <c r="DJ56" i="40"/>
  <c r="CW56" i="40"/>
  <c r="CW24" i="40"/>
  <c r="DK56" i="40"/>
  <c r="CH56" i="40"/>
  <c r="CG56" i="40"/>
  <c r="CF56" i="40"/>
  <c r="CE56" i="40"/>
  <c r="CD56" i="40"/>
  <c r="CC56" i="40"/>
  <c r="CB56" i="40"/>
  <c r="CA56" i="40"/>
  <c r="BZ56" i="40"/>
  <c r="BY56" i="40"/>
  <c r="BX56" i="40"/>
  <c r="BW56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J56" i="40"/>
  <c r="BI56" i="40"/>
  <c r="BH56" i="40"/>
  <c r="BG56" i="40"/>
  <c r="BF56" i="40"/>
  <c r="BE56" i="40"/>
  <c r="BD56" i="40"/>
  <c r="BC56" i="40"/>
  <c r="BB56" i="40"/>
  <c r="BA56" i="40"/>
  <c r="AZ56" i="40"/>
  <c r="AY56" i="40"/>
  <c r="AQ56" i="40"/>
  <c r="AR56" i="40"/>
  <c r="CQ22" i="40"/>
  <c r="CR22" i="40"/>
  <c r="CS22" i="40"/>
  <c r="CT22" i="40"/>
  <c r="CL22" i="40"/>
  <c r="CM22" i="40"/>
  <c r="CN22" i="40"/>
  <c r="CO22" i="40"/>
  <c r="CP22" i="40"/>
  <c r="CU22" i="40"/>
  <c r="CV22" i="40"/>
  <c r="CW22" i="40"/>
  <c r="CL29" i="40"/>
  <c r="CM29" i="40"/>
  <c r="CN29" i="40"/>
  <c r="CO29" i="40"/>
  <c r="CP29" i="40"/>
  <c r="CQ29" i="40"/>
  <c r="CR29" i="40"/>
  <c r="CS29" i="40"/>
  <c r="CT29" i="40"/>
  <c r="CU29" i="40"/>
  <c r="CV29" i="40"/>
  <c r="CW29" i="40"/>
  <c r="CL31" i="40"/>
  <c r="CM31" i="40"/>
  <c r="CN31" i="40"/>
  <c r="CO31" i="40"/>
  <c r="CP31" i="40"/>
  <c r="CQ31" i="40"/>
  <c r="CR31" i="40"/>
  <c r="CS31" i="40"/>
  <c r="CT31" i="40"/>
  <c r="CU31" i="40"/>
  <c r="CV31" i="40"/>
  <c r="CW31" i="40"/>
  <c r="CL26" i="40"/>
  <c r="CM26" i="40"/>
  <c r="CN26" i="40"/>
  <c r="CO26" i="40"/>
  <c r="CP26" i="40"/>
  <c r="CQ26" i="40"/>
  <c r="CR26" i="40"/>
  <c r="CS26" i="40"/>
  <c r="CT26" i="40"/>
  <c r="CU26" i="40"/>
  <c r="CV26" i="40"/>
  <c r="CW26" i="40"/>
  <c r="CL32" i="40"/>
  <c r="CM32" i="40"/>
  <c r="CN32" i="40"/>
  <c r="CO32" i="40"/>
  <c r="CP32" i="40"/>
  <c r="CQ32" i="40"/>
  <c r="CR32" i="40"/>
  <c r="CS32" i="40"/>
  <c r="CT32" i="40"/>
  <c r="CU32" i="40"/>
  <c r="CV32" i="40"/>
  <c r="CW32" i="40"/>
  <c r="CL27" i="40"/>
  <c r="CM27" i="40"/>
  <c r="CN27" i="40"/>
  <c r="CO27" i="40"/>
  <c r="CP27" i="40"/>
  <c r="CQ27" i="40"/>
  <c r="CR27" i="40"/>
  <c r="CS27" i="40"/>
  <c r="CT27" i="40"/>
  <c r="CU27" i="40"/>
  <c r="CV27" i="40"/>
  <c r="CW27" i="40"/>
  <c r="CL28" i="40"/>
  <c r="CM28" i="40"/>
  <c r="CN28" i="40"/>
  <c r="CO28" i="40"/>
  <c r="CP28" i="40"/>
  <c r="CQ28" i="40"/>
  <c r="CR28" i="40"/>
  <c r="CS28" i="40"/>
  <c r="CT28" i="40"/>
  <c r="CU28" i="40"/>
  <c r="CV28" i="40"/>
  <c r="CW28" i="40"/>
  <c r="CL30" i="40"/>
  <c r="CM30" i="40"/>
  <c r="CN30" i="40"/>
  <c r="CO30" i="40"/>
  <c r="CP30" i="40"/>
  <c r="CQ30" i="40"/>
  <c r="CR30" i="40"/>
  <c r="CS30" i="40"/>
  <c r="CT30" i="40"/>
  <c r="CU30" i="40"/>
  <c r="CV30" i="40"/>
  <c r="CW30" i="40"/>
  <c r="CL25" i="40"/>
  <c r="CM25" i="40"/>
  <c r="CN25" i="40"/>
  <c r="CO25" i="40"/>
  <c r="CP25" i="40"/>
  <c r="CQ25" i="40"/>
  <c r="CR25" i="40"/>
  <c r="CS25" i="40"/>
  <c r="CT25" i="40"/>
  <c r="CU25" i="40"/>
  <c r="CV25" i="40"/>
  <c r="CW25" i="40"/>
  <c r="CL33" i="40"/>
  <c r="CM33" i="40"/>
  <c r="CN33" i="40"/>
  <c r="CO33" i="40"/>
  <c r="CP33" i="40"/>
  <c r="CQ33" i="40"/>
  <c r="CR33" i="40"/>
  <c r="CS33" i="40"/>
  <c r="CT33" i="40"/>
  <c r="CU33" i="40"/>
  <c r="CV33" i="40"/>
  <c r="CW33" i="40"/>
  <c r="CL34" i="40"/>
  <c r="CM34" i="40"/>
  <c r="CN34" i="40"/>
  <c r="CO34" i="40"/>
  <c r="CP34" i="40"/>
  <c r="CQ34" i="40"/>
  <c r="CR34" i="40"/>
  <c r="CS34" i="40"/>
  <c r="CT34" i="40"/>
  <c r="CU34" i="40"/>
  <c r="CV34" i="40"/>
  <c r="CW34" i="40"/>
  <c r="CL35" i="40"/>
  <c r="CM35" i="40"/>
  <c r="CN35" i="40"/>
  <c r="CO35" i="40"/>
  <c r="CP35" i="40"/>
  <c r="CQ35" i="40"/>
  <c r="CR35" i="40"/>
  <c r="CS35" i="40"/>
  <c r="CT35" i="40"/>
  <c r="CU35" i="40"/>
  <c r="CV35" i="40"/>
  <c r="CW35" i="40"/>
  <c r="CL36" i="40"/>
  <c r="CM36" i="40"/>
  <c r="CN36" i="40"/>
  <c r="CO36" i="40"/>
  <c r="CP36" i="40"/>
  <c r="CQ36" i="40"/>
  <c r="CR36" i="40"/>
  <c r="CS36" i="40"/>
  <c r="CT36" i="40"/>
  <c r="CU36" i="40"/>
  <c r="CV36" i="40"/>
  <c r="CW36" i="40"/>
  <c r="CL37" i="40"/>
  <c r="CM37" i="40"/>
  <c r="CN37" i="40"/>
  <c r="CO37" i="40"/>
  <c r="CP37" i="40"/>
  <c r="CQ37" i="40"/>
  <c r="CR37" i="40"/>
  <c r="CS37" i="40"/>
  <c r="CT37" i="40"/>
  <c r="CU37" i="40"/>
  <c r="CV37" i="40"/>
  <c r="CW37" i="40"/>
  <c r="CL38" i="40"/>
  <c r="CM38" i="40"/>
  <c r="CN38" i="40"/>
  <c r="CO38" i="40"/>
  <c r="CP38" i="40"/>
  <c r="CQ38" i="40"/>
  <c r="CR38" i="40"/>
  <c r="CS38" i="40"/>
  <c r="CT38" i="40"/>
  <c r="CU38" i="40"/>
  <c r="CV38" i="40"/>
  <c r="CW38" i="40"/>
  <c r="CL39" i="40"/>
  <c r="CM39" i="40"/>
  <c r="CN39" i="40"/>
  <c r="CO39" i="40"/>
  <c r="CP39" i="40"/>
  <c r="CQ39" i="40"/>
  <c r="CR39" i="40"/>
  <c r="CS39" i="40"/>
  <c r="CT39" i="40"/>
  <c r="CU39" i="40"/>
  <c r="CV39" i="40"/>
  <c r="CW39" i="40"/>
  <c r="CL40" i="40"/>
  <c r="CM40" i="40"/>
  <c r="CN40" i="40"/>
  <c r="CO40" i="40"/>
  <c r="CP40" i="40"/>
  <c r="CQ40" i="40"/>
  <c r="CR40" i="40"/>
  <c r="CS40" i="40"/>
  <c r="CT40" i="40"/>
  <c r="CU40" i="40"/>
  <c r="CV40" i="40"/>
  <c r="CW40" i="40"/>
  <c r="CL41" i="40"/>
  <c r="CM41" i="40"/>
  <c r="CN41" i="40"/>
  <c r="CO41" i="40"/>
  <c r="CP41" i="40"/>
  <c r="CQ41" i="40"/>
  <c r="CR41" i="40"/>
  <c r="CS41" i="40"/>
  <c r="CT41" i="40"/>
  <c r="CU41" i="40"/>
  <c r="CV41" i="40"/>
  <c r="CW41" i="40"/>
  <c r="CL42" i="40"/>
  <c r="CM42" i="40"/>
  <c r="CN42" i="40"/>
  <c r="CO42" i="40"/>
  <c r="CP42" i="40"/>
  <c r="CQ42" i="40"/>
  <c r="CR42" i="40"/>
  <c r="CS42" i="40"/>
  <c r="CT42" i="40"/>
  <c r="CU42" i="40"/>
  <c r="CV42" i="40"/>
  <c r="CW42" i="40"/>
  <c r="CL43" i="40"/>
  <c r="CM43" i="40"/>
  <c r="CN43" i="40"/>
  <c r="CO43" i="40"/>
  <c r="CP43" i="40"/>
  <c r="CQ43" i="40"/>
  <c r="CR43" i="40"/>
  <c r="CS43" i="40"/>
  <c r="CT43" i="40"/>
  <c r="CU43" i="40"/>
  <c r="CV43" i="40"/>
  <c r="CW43" i="40"/>
  <c r="CL44" i="40"/>
  <c r="CM44" i="40"/>
  <c r="CN44" i="40"/>
  <c r="CO44" i="40"/>
  <c r="CP44" i="40"/>
  <c r="CQ44" i="40"/>
  <c r="CR44" i="40"/>
  <c r="CS44" i="40"/>
  <c r="CT44" i="40"/>
  <c r="CU44" i="40"/>
  <c r="CV44" i="40"/>
  <c r="CW44" i="40"/>
  <c r="CL45" i="40"/>
  <c r="CM45" i="40"/>
  <c r="CN45" i="40"/>
  <c r="CO45" i="40"/>
  <c r="CP45" i="40"/>
  <c r="CQ45" i="40"/>
  <c r="CR45" i="40"/>
  <c r="CS45" i="40"/>
  <c r="CT45" i="40"/>
  <c r="CU45" i="40"/>
  <c r="CV45" i="40"/>
  <c r="CW45" i="40"/>
  <c r="CL46" i="40"/>
  <c r="CM46" i="40"/>
  <c r="CN46" i="40"/>
  <c r="CO46" i="40"/>
  <c r="CP46" i="40"/>
  <c r="CQ46" i="40"/>
  <c r="CR46" i="40"/>
  <c r="CS46" i="40"/>
  <c r="CT46" i="40"/>
  <c r="CU46" i="40"/>
  <c r="CV46" i="40"/>
  <c r="CW46" i="40"/>
  <c r="CL47" i="40"/>
  <c r="CM47" i="40"/>
  <c r="CN47" i="40"/>
  <c r="CO47" i="40"/>
  <c r="CP47" i="40"/>
  <c r="CQ47" i="40"/>
  <c r="CR47" i="40"/>
  <c r="CS47" i="40"/>
  <c r="CT47" i="40"/>
  <c r="CU47" i="40"/>
  <c r="CV47" i="40"/>
  <c r="CW47" i="40"/>
  <c r="CL48" i="40"/>
  <c r="CM48" i="40"/>
  <c r="CN48" i="40"/>
  <c r="CO48" i="40"/>
  <c r="CP48" i="40"/>
  <c r="CQ48" i="40"/>
  <c r="CR48" i="40"/>
  <c r="CS48" i="40"/>
  <c r="CT48" i="40"/>
  <c r="CU48" i="40"/>
  <c r="CV48" i="40"/>
  <c r="CW48" i="40"/>
  <c r="CL49" i="40"/>
  <c r="CM49" i="40"/>
  <c r="CN49" i="40"/>
  <c r="CO49" i="40"/>
  <c r="CP49" i="40"/>
  <c r="CQ49" i="40"/>
  <c r="CR49" i="40"/>
  <c r="CS49" i="40"/>
  <c r="CT49" i="40"/>
  <c r="CU49" i="40"/>
  <c r="CV49" i="40"/>
  <c r="CW49" i="40"/>
  <c r="CL50" i="40"/>
  <c r="CM50" i="40"/>
  <c r="CN50" i="40"/>
  <c r="CO50" i="40"/>
  <c r="CP50" i="40"/>
  <c r="CQ50" i="40"/>
  <c r="CR50" i="40"/>
  <c r="CS50" i="40"/>
  <c r="CT50" i="40"/>
  <c r="CU50" i="40"/>
  <c r="CV50" i="40"/>
  <c r="CW50" i="40"/>
  <c r="CL51" i="40"/>
  <c r="CM51" i="40"/>
  <c r="CN51" i="40"/>
  <c r="CO51" i="40"/>
  <c r="CP51" i="40"/>
  <c r="CQ51" i="40"/>
  <c r="CR51" i="40"/>
  <c r="CS51" i="40"/>
  <c r="CT51" i="40"/>
  <c r="CU51" i="40"/>
  <c r="CV51" i="40"/>
  <c r="CW51" i="40"/>
  <c r="CL52" i="40"/>
  <c r="CM52" i="40"/>
  <c r="CN52" i="40"/>
  <c r="CO52" i="40"/>
  <c r="CP52" i="40"/>
  <c r="CQ52" i="40"/>
  <c r="CR52" i="40"/>
  <c r="CS52" i="40"/>
  <c r="CT52" i="40"/>
  <c r="CU52" i="40"/>
  <c r="CV52" i="40"/>
  <c r="CW52" i="40"/>
  <c r="CL53" i="40"/>
  <c r="CM53" i="40"/>
  <c r="CN53" i="40"/>
  <c r="CO53" i="40"/>
  <c r="CP53" i="40"/>
  <c r="CQ53" i="40"/>
  <c r="CR53" i="40"/>
  <c r="CS53" i="40"/>
  <c r="CT53" i="40"/>
  <c r="CU53" i="40"/>
  <c r="CV53" i="40"/>
  <c r="CW53" i="40"/>
  <c r="CL54" i="40"/>
  <c r="CM54" i="40"/>
  <c r="CN54" i="40"/>
  <c r="CO54" i="40"/>
  <c r="CP54" i="40"/>
  <c r="CQ54" i="40"/>
  <c r="CR54" i="40"/>
  <c r="CS54" i="40"/>
  <c r="CT54" i="40"/>
  <c r="CU54" i="40"/>
  <c r="CV54" i="40"/>
  <c r="CW54" i="40"/>
  <c r="CL55" i="40"/>
  <c r="CM55" i="40"/>
  <c r="CN55" i="40"/>
  <c r="CO55" i="40"/>
  <c r="CP55" i="40"/>
  <c r="CQ55" i="40"/>
  <c r="CR55" i="40"/>
  <c r="CS55" i="40"/>
  <c r="CT55" i="40"/>
  <c r="CU55" i="40"/>
  <c r="CV55" i="40"/>
  <c r="CW55" i="40"/>
  <c r="AW56" i="40"/>
  <c r="AX56" i="40"/>
  <c r="AT56" i="40"/>
  <c r="AY29" i="40"/>
  <c r="AZ29" i="40"/>
  <c r="BA29" i="40"/>
  <c r="BB29" i="40"/>
  <c r="BC29" i="40"/>
  <c r="BD29" i="40"/>
  <c r="BE29" i="40"/>
  <c r="BF29" i="40"/>
  <c r="BG29" i="40"/>
  <c r="BH29" i="40"/>
  <c r="BI29" i="40"/>
  <c r="BJ29" i="40"/>
  <c r="BK29" i="40"/>
  <c r="BL29" i="40"/>
  <c r="BM29" i="40"/>
  <c r="BN29" i="40"/>
  <c r="BO29" i="40"/>
  <c r="BP29" i="40"/>
  <c r="BQ29" i="40"/>
  <c r="BR29" i="40"/>
  <c r="BS29" i="40"/>
  <c r="BT29" i="40"/>
  <c r="BU29" i="40"/>
  <c r="BV29" i="40"/>
  <c r="BW29" i="40"/>
  <c r="BX29" i="40"/>
  <c r="BY29" i="40"/>
  <c r="BZ29" i="40"/>
  <c r="CA29" i="40"/>
  <c r="CB29" i="40"/>
  <c r="CC29" i="40"/>
  <c r="CD29" i="40"/>
  <c r="CE29" i="40"/>
  <c r="CF29" i="40"/>
  <c r="CG29" i="40"/>
  <c r="CH29" i="40"/>
  <c r="AY31" i="40"/>
  <c r="AZ31" i="40"/>
  <c r="BA31" i="40"/>
  <c r="BB31" i="40"/>
  <c r="BC31" i="40"/>
  <c r="BD31" i="40"/>
  <c r="BE31" i="40"/>
  <c r="BF31" i="40"/>
  <c r="BG31" i="40"/>
  <c r="BH31" i="40"/>
  <c r="BI31" i="40"/>
  <c r="BJ31" i="40"/>
  <c r="BK31" i="40"/>
  <c r="BL31" i="40"/>
  <c r="BM31" i="40"/>
  <c r="BN31" i="40"/>
  <c r="BO31" i="40"/>
  <c r="BP31" i="40"/>
  <c r="BQ31" i="40"/>
  <c r="BR31" i="40"/>
  <c r="BS31" i="40"/>
  <c r="BT31" i="40"/>
  <c r="BU31" i="40"/>
  <c r="BV31" i="40"/>
  <c r="BW31" i="40"/>
  <c r="BX31" i="40"/>
  <c r="BY31" i="40"/>
  <c r="BZ31" i="40"/>
  <c r="CA31" i="40"/>
  <c r="CB31" i="40"/>
  <c r="CC31" i="40"/>
  <c r="CD31" i="40"/>
  <c r="CE31" i="40"/>
  <c r="CF31" i="40"/>
  <c r="CG31" i="40"/>
  <c r="CH31" i="40"/>
  <c r="AY26" i="40"/>
  <c r="AZ26" i="40"/>
  <c r="BA26" i="40"/>
  <c r="BB26" i="40"/>
  <c r="BC26" i="40"/>
  <c r="BD26" i="40"/>
  <c r="BE26" i="40"/>
  <c r="BF26" i="40"/>
  <c r="BG26" i="40"/>
  <c r="BH26" i="40"/>
  <c r="BI26" i="40"/>
  <c r="BJ26" i="40"/>
  <c r="BK26" i="40"/>
  <c r="BL26" i="40"/>
  <c r="BM26" i="40"/>
  <c r="BN26" i="40"/>
  <c r="BO26" i="40"/>
  <c r="BP26" i="40"/>
  <c r="BQ26" i="40"/>
  <c r="BR26" i="40"/>
  <c r="BS26" i="40"/>
  <c r="BT26" i="40"/>
  <c r="BU26" i="40"/>
  <c r="BV26" i="40"/>
  <c r="BW26" i="40"/>
  <c r="BX26" i="40"/>
  <c r="BY26" i="40"/>
  <c r="BZ26" i="40"/>
  <c r="CA26" i="40"/>
  <c r="CB26" i="40"/>
  <c r="CC26" i="40"/>
  <c r="CD26" i="40"/>
  <c r="CE26" i="40"/>
  <c r="CF26" i="40"/>
  <c r="CG26" i="40"/>
  <c r="CH26" i="40"/>
  <c r="AY32" i="40"/>
  <c r="AZ32" i="40"/>
  <c r="BA32" i="40"/>
  <c r="BB32" i="40"/>
  <c r="BC32" i="40"/>
  <c r="BD32" i="40"/>
  <c r="BE32" i="40"/>
  <c r="BF32" i="40"/>
  <c r="BG32" i="40"/>
  <c r="BH32" i="40"/>
  <c r="BI32" i="40"/>
  <c r="BJ32" i="40"/>
  <c r="BK32" i="40"/>
  <c r="BL32" i="40"/>
  <c r="BM32" i="40"/>
  <c r="BN32" i="40"/>
  <c r="BO32" i="40"/>
  <c r="BP32" i="40"/>
  <c r="BQ32" i="40"/>
  <c r="BR32" i="40"/>
  <c r="BS32" i="40"/>
  <c r="BT32" i="40"/>
  <c r="BU32" i="40"/>
  <c r="BV32" i="40"/>
  <c r="BW32" i="40"/>
  <c r="BX32" i="40"/>
  <c r="BY32" i="40"/>
  <c r="BZ32" i="40"/>
  <c r="CA32" i="40"/>
  <c r="CB32" i="40"/>
  <c r="CC32" i="40"/>
  <c r="CD32" i="40"/>
  <c r="CE32" i="40"/>
  <c r="CF32" i="40"/>
  <c r="CG32" i="40"/>
  <c r="CH32" i="40"/>
  <c r="AY27" i="40"/>
  <c r="AZ27" i="40"/>
  <c r="BA27" i="40"/>
  <c r="BB27" i="40"/>
  <c r="BC27" i="40"/>
  <c r="BD27" i="40"/>
  <c r="BE27" i="40"/>
  <c r="BF27" i="40"/>
  <c r="BG27" i="40"/>
  <c r="BH27" i="40"/>
  <c r="BI27" i="40"/>
  <c r="BJ27" i="40"/>
  <c r="BK27" i="40"/>
  <c r="BL27" i="40"/>
  <c r="BM27" i="40"/>
  <c r="BN27" i="40"/>
  <c r="BO27" i="40"/>
  <c r="BP27" i="40"/>
  <c r="BQ27" i="40"/>
  <c r="BR27" i="40"/>
  <c r="BS27" i="40"/>
  <c r="BT27" i="40"/>
  <c r="BU27" i="40"/>
  <c r="BV27" i="40"/>
  <c r="BW27" i="40"/>
  <c r="BX27" i="40"/>
  <c r="BY27" i="40"/>
  <c r="BZ27" i="40"/>
  <c r="CA27" i="40"/>
  <c r="CB27" i="40"/>
  <c r="CC27" i="40"/>
  <c r="CD27" i="40"/>
  <c r="CE27" i="40"/>
  <c r="CF27" i="40"/>
  <c r="CG27" i="40"/>
  <c r="CH27" i="40"/>
  <c r="AY28" i="40"/>
  <c r="AZ28" i="40"/>
  <c r="BA28" i="40"/>
  <c r="BB28" i="40"/>
  <c r="BC28" i="40"/>
  <c r="BD28" i="40"/>
  <c r="BE28" i="40"/>
  <c r="BF28" i="40"/>
  <c r="BG28" i="40"/>
  <c r="BH28" i="40"/>
  <c r="BI28" i="40"/>
  <c r="BJ28" i="40"/>
  <c r="BK28" i="40"/>
  <c r="BL28" i="40"/>
  <c r="BM28" i="40"/>
  <c r="BN28" i="40"/>
  <c r="BO28" i="40"/>
  <c r="BP28" i="40"/>
  <c r="BQ28" i="40"/>
  <c r="BR28" i="40"/>
  <c r="BS28" i="40"/>
  <c r="BT28" i="40"/>
  <c r="BU28" i="40"/>
  <c r="BV28" i="40"/>
  <c r="BW28" i="40"/>
  <c r="BX28" i="40"/>
  <c r="BY28" i="40"/>
  <c r="BZ28" i="40"/>
  <c r="CA28" i="40"/>
  <c r="CB28" i="40"/>
  <c r="CC28" i="40"/>
  <c r="CD28" i="40"/>
  <c r="CE28" i="40"/>
  <c r="CF28" i="40"/>
  <c r="CG28" i="40"/>
  <c r="CH28" i="40"/>
  <c r="AY30" i="40"/>
  <c r="AZ30" i="40"/>
  <c r="BA30" i="40"/>
  <c r="BB30" i="40"/>
  <c r="BC30" i="40"/>
  <c r="BD30" i="40"/>
  <c r="BE30" i="40"/>
  <c r="BF30" i="40"/>
  <c r="BG30" i="40"/>
  <c r="BH30" i="40"/>
  <c r="BI30" i="40"/>
  <c r="BJ30" i="40"/>
  <c r="BK30" i="40"/>
  <c r="BL30" i="40"/>
  <c r="BM30" i="40"/>
  <c r="BN30" i="40"/>
  <c r="BO30" i="40"/>
  <c r="BP30" i="40"/>
  <c r="BQ30" i="40"/>
  <c r="BR30" i="40"/>
  <c r="BS30" i="40"/>
  <c r="BT30" i="40"/>
  <c r="BU30" i="40"/>
  <c r="BV30" i="40"/>
  <c r="BW30" i="40"/>
  <c r="BX30" i="40"/>
  <c r="BY30" i="40"/>
  <c r="BZ30" i="40"/>
  <c r="CA30" i="40"/>
  <c r="CB30" i="40"/>
  <c r="CC30" i="40"/>
  <c r="CD30" i="40"/>
  <c r="CE30" i="40"/>
  <c r="CF30" i="40"/>
  <c r="CG30" i="40"/>
  <c r="CH30" i="40"/>
  <c r="AY25" i="40"/>
  <c r="AZ25" i="40"/>
  <c r="BA25" i="40"/>
  <c r="BB25" i="40"/>
  <c r="BC25" i="40"/>
  <c r="BD25" i="40"/>
  <c r="BE25" i="40"/>
  <c r="BF25" i="40"/>
  <c r="BG25" i="40"/>
  <c r="BH25" i="40"/>
  <c r="BI25" i="40"/>
  <c r="BJ25" i="40"/>
  <c r="BK25" i="40"/>
  <c r="BL25" i="40"/>
  <c r="BM25" i="40"/>
  <c r="BN25" i="40"/>
  <c r="BO25" i="40"/>
  <c r="BP25" i="40"/>
  <c r="BQ25" i="40"/>
  <c r="BR25" i="40"/>
  <c r="BS25" i="40"/>
  <c r="BT25" i="40"/>
  <c r="BU25" i="40"/>
  <c r="BV25" i="40"/>
  <c r="BW25" i="40"/>
  <c r="BX25" i="40"/>
  <c r="BY25" i="40"/>
  <c r="BZ25" i="40"/>
  <c r="CA25" i="40"/>
  <c r="CB25" i="40"/>
  <c r="CC25" i="40"/>
  <c r="CD25" i="40"/>
  <c r="CE25" i="40"/>
  <c r="CF25" i="40"/>
  <c r="CG25" i="40"/>
  <c r="CH25" i="40"/>
  <c r="AY33" i="40"/>
  <c r="AZ33" i="40"/>
  <c r="BA33" i="40"/>
  <c r="BB33" i="40"/>
  <c r="BC33" i="40"/>
  <c r="BD33" i="40"/>
  <c r="BE33" i="40"/>
  <c r="BF33" i="40"/>
  <c r="BG33" i="40"/>
  <c r="BH33" i="40"/>
  <c r="BI33" i="40"/>
  <c r="BJ33" i="40"/>
  <c r="BK33" i="40"/>
  <c r="BL33" i="40"/>
  <c r="BM33" i="40"/>
  <c r="BN33" i="40"/>
  <c r="BO33" i="40"/>
  <c r="BP33" i="40"/>
  <c r="BQ33" i="40"/>
  <c r="BR33" i="40"/>
  <c r="BS33" i="40"/>
  <c r="BT33" i="40"/>
  <c r="BU33" i="40"/>
  <c r="BV33" i="40"/>
  <c r="BW33" i="40"/>
  <c r="BX33" i="40"/>
  <c r="BY33" i="40"/>
  <c r="BZ33" i="40"/>
  <c r="CA33" i="40"/>
  <c r="CB33" i="40"/>
  <c r="CC33" i="40"/>
  <c r="CD33" i="40"/>
  <c r="CE33" i="40"/>
  <c r="CF33" i="40"/>
  <c r="CG33" i="40"/>
  <c r="CH33" i="40"/>
  <c r="AY34" i="40"/>
  <c r="AZ34" i="40"/>
  <c r="BA34" i="40"/>
  <c r="BB34" i="40"/>
  <c r="BC34" i="40"/>
  <c r="BD34" i="40"/>
  <c r="BE34" i="40"/>
  <c r="BF34" i="40"/>
  <c r="BG34" i="40"/>
  <c r="BH34" i="40"/>
  <c r="BI34" i="40"/>
  <c r="BJ34" i="40"/>
  <c r="BK34" i="40"/>
  <c r="BL34" i="40"/>
  <c r="BM34" i="40"/>
  <c r="BN34" i="40"/>
  <c r="BO34" i="40"/>
  <c r="BP34" i="40"/>
  <c r="BQ34" i="40"/>
  <c r="BR34" i="40"/>
  <c r="BS34" i="40"/>
  <c r="BT34" i="40"/>
  <c r="BU34" i="40"/>
  <c r="BV34" i="40"/>
  <c r="BW34" i="40"/>
  <c r="BX34" i="40"/>
  <c r="BY34" i="40"/>
  <c r="BZ34" i="40"/>
  <c r="CA34" i="40"/>
  <c r="CB34" i="40"/>
  <c r="CC34" i="40"/>
  <c r="CD34" i="40"/>
  <c r="CE34" i="40"/>
  <c r="CF34" i="40"/>
  <c r="CG34" i="40"/>
  <c r="CH34" i="40"/>
  <c r="AY35" i="40"/>
  <c r="AZ35" i="40"/>
  <c r="BA35" i="40"/>
  <c r="BB35" i="40"/>
  <c r="BC35" i="40"/>
  <c r="BD35" i="40"/>
  <c r="BE35" i="40"/>
  <c r="BF35" i="40"/>
  <c r="BG35" i="40"/>
  <c r="BH35" i="40"/>
  <c r="BI35" i="40"/>
  <c r="BJ35" i="40"/>
  <c r="BK35" i="40"/>
  <c r="BL35" i="40"/>
  <c r="BM35" i="40"/>
  <c r="BN35" i="40"/>
  <c r="BO35" i="40"/>
  <c r="BP35" i="40"/>
  <c r="BQ35" i="40"/>
  <c r="BR35" i="40"/>
  <c r="BS35" i="40"/>
  <c r="BT35" i="40"/>
  <c r="BU35" i="40"/>
  <c r="BV35" i="40"/>
  <c r="BW35" i="40"/>
  <c r="BX35" i="40"/>
  <c r="BY35" i="40"/>
  <c r="BZ35" i="40"/>
  <c r="CA35" i="40"/>
  <c r="CB35" i="40"/>
  <c r="CC35" i="40"/>
  <c r="CD35" i="40"/>
  <c r="CE35" i="40"/>
  <c r="CF35" i="40"/>
  <c r="CG35" i="40"/>
  <c r="CH35" i="40"/>
  <c r="AY36" i="40"/>
  <c r="AZ36" i="40"/>
  <c r="BA36" i="40"/>
  <c r="BB36" i="40"/>
  <c r="BC36" i="40"/>
  <c r="BD36" i="40"/>
  <c r="BE36" i="40"/>
  <c r="BF36" i="40"/>
  <c r="BG36" i="40"/>
  <c r="BH36" i="40"/>
  <c r="BI36" i="40"/>
  <c r="BJ36" i="40"/>
  <c r="BK36" i="40"/>
  <c r="BL36" i="40"/>
  <c r="BM36" i="40"/>
  <c r="BN36" i="40"/>
  <c r="BO36" i="40"/>
  <c r="BP36" i="40"/>
  <c r="BQ36" i="40"/>
  <c r="BR36" i="40"/>
  <c r="BS36" i="40"/>
  <c r="BT36" i="40"/>
  <c r="BU36" i="40"/>
  <c r="BV36" i="40"/>
  <c r="BW36" i="40"/>
  <c r="BX36" i="40"/>
  <c r="BY36" i="40"/>
  <c r="BZ36" i="40"/>
  <c r="CA36" i="40"/>
  <c r="CB36" i="40"/>
  <c r="CC36" i="40"/>
  <c r="CD36" i="40"/>
  <c r="CE36" i="40"/>
  <c r="CF36" i="40"/>
  <c r="CG36" i="40"/>
  <c r="CH36" i="40"/>
  <c r="AY37" i="40"/>
  <c r="AZ37" i="40"/>
  <c r="BA37" i="40"/>
  <c r="BB37" i="40"/>
  <c r="BC37" i="40"/>
  <c r="BD37" i="40"/>
  <c r="BE37" i="40"/>
  <c r="BF37" i="40"/>
  <c r="BG37" i="40"/>
  <c r="BH37" i="40"/>
  <c r="BI37" i="40"/>
  <c r="BJ37" i="40"/>
  <c r="BK37" i="40"/>
  <c r="BL37" i="40"/>
  <c r="BM37" i="40"/>
  <c r="BN37" i="40"/>
  <c r="BO37" i="40"/>
  <c r="BP37" i="40"/>
  <c r="BQ37" i="40"/>
  <c r="BR37" i="40"/>
  <c r="BS37" i="40"/>
  <c r="BT37" i="40"/>
  <c r="BU37" i="40"/>
  <c r="BV37" i="40"/>
  <c r="BW37" i="40"/>
  <c r="BX37" i="40"/>
  <c r="BY37" i="40"/>
  <c r="BZ37" i="40"/>
  <c r="CA37" i="40"/>
  <c r="CB37" i="40"/>
  <c r="CC37" i="40"/>
  <c r="CD37" i="40"/>
  <c r="CE37" i="40"/>
  <c r="CF37" i="40"/>
  <c r="CG37" i="40"/>
  <c r="CH37" i="40"/>
  <c r="AY38" i="40"/>
  <c r="AZ38" i="40"/>
  <c r="BA38" i="40"/>
  <c r="BB38" i="40"/>
  <c r="BC38" i="40"/>
  <c r="BD38" i="40"/>
  <c r="BE38" i="40"/>
  <c r="BF38" i="40"/>
  <c r="BG38" i="40"/>
  <c r="BH38" i="40"/>
  <c r="BI38" i="40"/>
  <c r="BJ38" i="40"/>
  <c r="BK38" i="40"/>
  <c r="BL38" i="40"/>
  <c r="BM38" i="40"/>
  <c r="BN38" i="40"/>
  <c r="BO38" i="40"/>
  <c r="BP38" i="40"/>
  <c r="BQ38" i="40"/>
  <c r="BR38" i="40"/>
  <c r="BS38" i="40"/>
  <c r="BT38" i="40"/>
  <c r="BU38" i="40"/>
  <c r="BV38" i="40"/>
  <c r="BW38" i="40"/>
  <c r="BX38" i="40"/>
  <c r="BY38" i="40"/>
  <c r="BZ38" i="40"/>
  <c r="CA38" i="40"/>
  <c r="CB38" i="40"/>
  <c r="CC38" i="40"/>
  <c r="CD38" i="40"/>
  <c r="CE38" i="40"/>
  <c r="CF38" i="40"/>
  <c r="CG38" i="40"/>
  <c r="CH38" i="40"/>
  <c r="AY39" i="40"/>
  <c r="AZ39" i="40"/>
  <c r="BA39" i="40"/>
  <c r="BB39" i="40"/>
  <c r="BC39" i="40"/>
  <c r="BD39" i="40"/>
  <c r="BE39" i="40"/>
  <c r="BF39" i="40"/>
  <c r="BG39" i="40"/>
  <c r="BH39" i="40"/>
  <c r="BI39" i="40"/>
  <c r="BJ39" i="40"/>
  <c r="BK39" i="40"/>
  <c r="BL39" i="40"/>
  <c r="BM39" i="40"/>
  <c r="BN39" i="40"/>
  <c r="BO39" i="40"/>
  <c r="BP39" i="40"/>
  <c r="BQ39" i="40"/>
  <c r="BR39" i="40"/>
  <c r="BS39" i="40"/>
  <c r="BT39" i="40"/>
  <c r="BU39" i="40"/>
  <c r="BV39" i="40"/>
  <c r="BW39" i="40"/>
  <c r="BX39" i="40"/>
  <c r="BY39" i="40"/>
  <c r="BZ39" i="40"/>
  <c r="CA39" i="40"/>
  <c r="CB39" i="40"/>
  <c r="CC39" i="40"/>
  <c r="CD39" i="40"/>
  <c r="CE39" i="40"/>
  <c r="CF39" i="40"/>
  <c r="CG39" i="40"/>
  <c r="CH39" i="40"/>
  <c r="AY40" i="40"/>
  <c r="AZ40" i="40"/>
  <c r="BA40" i="40"/>
  <c r="BB40" i="40"/>
  <c r="BC40" i="40"/>
  <c r="BD40" i="40"/>
  <c r="BE40" i="40"/>
  <c r="BF40" i="40"/>
  <c r="BG40" i="40"/>
  <c r="BH40" i="40"/>
  <c r="BI40" i="40"/>
  <c r="BJ40" i="40"/>
  <c r="BK40" i="40"/>
  <c r="BL40" i="40"/>
  <c r="BM40" i="40"/>
  <c r="BN40" i="40"/>
  <c r="BO40" i="40"/>
  <c r="BP40" i="40"/>
  <c r="BQ40" i="40"/>
  <c r="BR40" i="40"/>
  <c r="BS40" i="40"/>
  <c r="BT40" i="40"/>
  <c r="BU40" i="40"/>
  <c r="BV40" i="40"/>
  <c r="BW40" i="40"/>
  <c r="BX40" i="40"/>
  <c r="BY40" i="40"/>
  <c r="BZ40" i="40"/>
  <c r="CA40" i="40"/>
  <c r="CB40" i="40"/>
  <c r="CC40" i="40"/>
  <c r="CD40" i="40"/>
  <c r="CE40" i="40"/>
  <c r="CF40" i="40"/>
  <c r="CG40" i="40"/>
  <c r="CH40" i="40"/>
  <c r="AY41" i="40"/>
  <c r="AZ41" i="40"/>
  <c r="BA41" i="40"/>
  <c r="BB41" i="40"/>
  <c r="BC41" i="40"/>
  <c r="BD41" i="40"/>
  <c r="BE41" i="40"/>
  <c r="BF41" i="40"/>
  <c r="BG41" i="40"/>
  <c r="BH41" i="40"/>
  <c r="BI41" i="40"/>
  <c r="BJ41" i="40"/>
  <c r="BK41" i="40"/>
  <c r="BL41" i="40"/>
  <c r="BM41" i="40"/>
  <c r="BN41" i="40"/>
  <c r="BO41" i="40"/>
  <c r="BP41" i="40"/>
  <c r="BQ41" i="40"/>
  <c r="BR41" i="40"/>
  <c r="BS41" i="40"/>
  <c r="BT41" i="40"/>
  <c r="BU41" i="40"/>
  <c r="BV41" i="40"/>
  <c r="BW41" i="40"/>
  <c r="BX41" i="40"/>
  <c r="BY41" i="40"/>
  <c r="BZ41" i="40"/>
  <c r="CA41" i="40"/>
  <c r="CB41" i="40"/>
  <c r="CC41" i="40"/>
  <c r="CD41" i="40"/>
  <c r="CE41" i="40"/>
  <c r="CF41" i="40"/>
  <c r="CG41" i="40"/>
  <c r="CH41" i="40"/>
  <c r="AY42" i="40"/>
  <c r="AZ42" i="40"/>
  <c r="BA42" i="40"/>
  <c r="BB42" i="40"/>
  <c r="BC42" i="40"/>
  <c r="BD42" i="40"/>
  <c r="BE42" i="40"/>
  <c r="BF42" i="40"/>
  <c r="BG42" i="40"/>
  <c r="BH42" i="40"/>
  <c r="BI42" i="40"/>
  <c r="BJ42" i="40"/>
  <c r="BK42" i="40"/>
  <c r="BL42" i="40"/>
  <c r="BM42" i="40"/>
  <c r="BN42" i="40"/>
  <c r="BO42" i="40"/>
  <c r="BP42" i="40"/>
  <c r="BQ42" i="40"/>
  <c r="BR42" i="40"/>
  <c r="BS42" i="40"/>
  <c r="BT42" i="40"/>
  <c r="BU42" i="40"/>
  <c r="BV42" i="40"/>
  <c r="BW42" i="40"/>
  <c r="BX42" i="40"/>
  <c r="BY42" i="40"/>
  <c r="BZ42" i="40"/>
  <c r="CA42" i="40"/>
  <c r="CB42" i="40"/>
  <c r="CC42" i="40"/>
  <c r="CD42" i="40"/>
  <c r="CE42" i="40"/>
  <c r="CF42" i="40"/>
  <c r="CG42" i="40"/>
  <c r="CH42" i="40"/>
  <c r="AY43" i="40"/>
  <c r="AZ43" i="40"/>
  <c r="BA43" i="40"/>
  <c r="BB43" i="40"/>
  <c r="BC43" i="40"/>
  <c r="BD43" i="40"/>
  <c r="BE43" i="40"/>
  <c r="BF43" i="40"/>
  <c r="BG43" i="40"/>
  <c r="BH43" i="40"/>
  <c r="BI43" i="40"/>
  <c r="BJ43" i="40"/>
  <c r="BK43" i="40"/>
  <c r="BL43" i="40"/>
  <c r="BM43" i="40"/>
  <c r="BN43" i="40"/>
  <c r="BO43" i="40"/>
  <c r="BP43" i="40"/>
  <c r="BQ43" i="40"/>
  <c r="BR43" i="40"/>
  <c r="BS43" i="40"/>
  <c r="BT43" i="40"/>
  <c r="BU43" i="40"/>
  <c r="BV43" i="40"/>
  <c r="BW43" i="40"/>
  <c r="BX43" i="40"/>
  <c r="BY43" i="40"/>
  <c r="BZ43" i="40"/>
  <c r="CA43" i="40"/>
  <c r="CB43" i="40"/>
  <c r="CC43" i="40"/>
  <c r="CD43" i="40"/>
  <c r="CE43" i="40"/>
  <c r="CF43" i="40"/>
  <c r="CG43" i="40"/>
  <c r="CH43" i="40"/>
  <c r="AY44" i="40"/>
  <c r="AZ44" i="40"/>
  <c r="BA44" i="40"/>
  <c r="BB44" i="40"/>
  <c r="BC44" i="40"/>
  <c r="BD44" i="40"/>
  <c r="BE44" i="40"/>
  <c r="BF44" i="40"/>
  <c r="BG44" i="40"/>
  <c r="BH44" i="40"/>
  <c r="BI44" i="40"/>
  <c r="BJ44" i="40"/>
  <c r="BK44" i="40"/>
  <c r="BL44" i="40"/>
  <c r="BM44" i="40"/>
  <c r="BN44" i="40"/>
  <c r="BO44" i="40"/>
  <c r="BP44" i="40"/>
  <c r="BQ44" i="40"/>
  <c r="BR44" i="40"/>
  <c r="BS44" i="40"/>
  <c r="BT44" i="40"/>
  <c r="BU44" i="40"/>
  <c r="BV44" i="40"/>
  <c r="BW44" i="40"/>
  <c r="BX44" i="40"/>
  <c r="BY44" i="40"/>
  <c r="BZ44" i="40"/>
  <c r="CA44" i="40"/>
  <c r="CB44" i="40"/>
  <c r="CC44" i="40"/>
  <c r="CD44" i="40"/>
  <c r="CE44" i="40"/>
  <c r="CF44" i="40"/>
  <c r="CG44" i="40"/>
  <c r="CH44" i="40"/>
  <c r="AY45" i="40"/>
  <c r="AZ45" i="40"/>
  <c r="BA45" i="40"/>
  <c r="BB45" i="40"/>
  <c r="BC45" i="40"/>
  <c r="BD45" i="40"/>
  <c r="BE45" i="40"/>
  <c r="BF45" i="40"/>
  <c r="BG45" i="40"/>
  <c r="BH45" i="40"/>
  <c r="BI45" i="40"/>
  <c r="BJ45" i="40"/>
  <c r="BK45" i="40"/>
  <c r="BL45" i="40"/>
  <c r="BM45" i="40"/>
  <c r="BN45" i="40"/>
  <c r="BO45" i="40"/>
  <c r="BP45" i="40"/>
  <c r="BQ45" i="40"/>
  <c r="BR45" i="40"/>
  <c r="BS45" i="40"/>
  <c r="BT45" i="40"/>
  <c r="BU45" i="40"/>
  <c r="BV45" i="40"/>
  <c r="BW45" i="40"/>
  <c r="BX45" i="40"/>
  <c r="BY45" i="40"/>
  <c r="BZ45" i="40"/>
  <c r="CA45" i="40"/>
  <c r="CB45" i="40"/>
  <c r="CC45" i="40"/>
  <c r="CD45" i="40"/>
  <c r="CE45" i="40"/>
  <c r="CF45" i="40"/>
  <c r="CG45" i="40"/>
  <c r="CH45" i="40"/>
  <c r="AY46" i="40"/>
  <c r="AZ46" i="40"/>
  <c r="BA46" i="40"/>
  <c r="BB46" i="40"/>
  <c r="BC46" i="40"/>
  <c r="BD46" i="40"/>
  <c r="BE46" i="40"/>
  <c r="BF46" i="40"/>
  <c r="BG46" i="40"/>
  <c r="BH46" i="40"/>
  <c r="BI46" i="40"/>
  <c r="BJ46" i="40"/>
  <c r="BK46" i="40"/>
  <c r="BL46" i="40"/>
  <c r="BM46" i="40"/>
  <c r="BN46" i="40"/>
  <c r="BO46" i="40"/>
  <c r="BP46" i="40"/>
  <c r="BQ46" i="40"/>
  <c r="BR46" i="40"/>
  <c r="BS46" i="40"/>
  <c r="BT46" i="40"/>
  <c r="BU46" i="40"/>
  <c r="BV46" i="40"/>
  <c r="BW46" i="40"/>
  <c r="BX46" i="40"/>
  <c r="BY46" i="40"/>
  <c r="BZ46" i="40"/>
  <c r="CA46" i="40"/>
  <c r="CB46" i="40"/>
  <c r="CC46" i="40"/>
  <c r="CD46" i="40"/>
  <c r="CE46" i="40"/>
  <c r="CF46" i="40"/>
  <c r="CG46" i="40"/>
  <c r="CH46" i="40"/>
  <c r="AY47" i="40"/>
  <c r="AZ47" i="40"/>
  <c r="BA47" i="40"/>
  <c r="BB47" i="40"/>
  <c r="BC47" i="40"/>
  <c r="BD47" i="40"/>
  <c r="BE47" i="40"/>
  <c r="BF47" i="40"/>
  <c r="BG47" i="40"/>
  <c r="BH47" i="40"/>
  <c r="BI47" i="40"/>
  <c r="BJ47" i="40"/>
  <c r="BK47" i="40"/>
  <c r="BL47" i="40"/>
  <c r="BM47" i="40"/>
  <c r="BN47" i="40"/>
  <c r="BO47" i="40"/>
  <c r="BP47" i="40"/>
  <c r="BQ47" i="40"/>
  <c r="BR47" i="40"/>
  <c r="BS47" i="40"/>
  <c r="BT47" i="40"/>
  <c r="BU47" i="40"/>
  <c r="BV47" i="40"/>
  <c r="BW47" i="40"/>
  <c r="BX47" i="40"/>
  <c r="BY47" i="40"/>
  <c r="BZ47" i="40"/>
  <c r="CA47" i="40"/>
  <c r="CB47" i="40"/>
  <c r="CC47" i="40"/>
  <c r="CD47" i="40"/>
  <c r="CE47" i="40"/>
  <c r="CF47" i="40"/>
  <c r="CG47" i="40"/>
  <c r="CH47" i="40"/>
  <c r="AY48" i="40"/>
  <c r="AZ48" i="40"/>
  <c r="BA48" i="40"/>
  <c r="BB48" i="40"/>
  <c r="BC48" i="40"/>
  <c r="BD48" i="40"/>
  <c r="BE48" i="40"/>
  <c r="BF48" i="40"/>
  <c r="BG48" i="40"/>
  <c r="BH48" i="40"/>
  <c r="BI48" i="40"/>
  <c r="BJ48" i="40"/>
  <c r="BK48" i="40"/>
  <c r="BL48" i="40"/>
  <c r="BM48" i="40"/>
  <c r="BN48" i="40"/>
  <c r="BO48" i="40"/>
  <c r="BP48" i="40"/>
  <c r="BQ48" i="40"/>
  <c r="BR48" i="40"/>
  <c r="BS48" i="40"/>
  <c r="BT48" i="40"/>
  <c r="BU48" i="40"/>
  <c r="BV48" i="40"/>
  <c r="BW48" i="40"/>
  <c r="BX48" i="40"/>
  <c r="BY48" i="40"/>
  <c r="BZ48" i="40"/>
  <c r="CA48" i="40"/>
  <c r="CB48" i="40"/>
  <c r="CC48" i="40"/>
  <c r="CD48" i="40"/>
  <c r="CE48" i="40"/>
  <c r="CF48" i="40"/>
  <c r="CG48" i="40"/>
  <c r="CH48" i="40"/>
  <c r="AY49" i="40"/>
  <c r="AZ49" i="40"/>
  <c r="BA49" i="40"/>
  <c r="BB49" i="40"/>
  <c r="BC49" i="40"/>
  <c r="BD49" i="40"/>
  <c r="BE49" i="40"/>
  <c r="BF49" i="40"/>
  <c r="BG49" i="40"/>
  <c r="BH49" i="40"/>
  <c r="BI49" i="40"/>
  <c r="BJ49" i="40"/>
  <c r="BK49" i="40"/>
  <c r="BL49" i="40"/>
  <c r="BM49" i="40"/>
  <c r="BN49" i="40"/>
  <c r="BO49" i="40"/>
  <c r="BP49" i="40"/>
  <c r="BQ49" i="40"/>
  <c r="BR49" i="40"/>
  <c r="BS49" i="40"/>
  <c r="BT49" i="40"/>
  <c r="BU49" i="40"/>
  <c r="BV49" i="40"/>
  <c r="BW49" i="40"/>
  <c r="BX49" i="40"/>
  <c r="BY49" i="40"/>
  <c r="BZ49" i="40"/>
  <c r="CA49" i="40"/>
  <c r="CB49" i="40"/>
  <c r="CC49" i="40"/>
  <c r="CD49" i="40"/>
  <c r="CE49" i="40"/>
  <c r="CF49" i="40"/>
  <c r="CG49" i="40"/>
  <c r="CH49" i="40"/>
  <c r="AY50" i="40"/>
  <c r="AZ50" i="40"/>
  <c r="BA50" i="40"/>
  <c r="BB50" i="40"/>
  <c r="BC50" i="40"/>
  <c r="BD50" i="40"/>
  <c r="BE50" i="40"/>
  <c r="BF50" i="40"/>
  <c r="BG50" i="40"/>
  <c r="BH50" i="40"/>
  <c r="BI50" i="40"/>
  <c r="BJ50" i="40"/>
  <c r="BK50" i="40"/>
  <c r="BL50" i="40"/>
  <c r="BM50" i="40"/>
  <c r="BN50" i="40"/>
  <c r="BO50" i="40"/>
  <c r="BP50" i="40"/>
  <c r="BQ50" i="40"/>
  <c r="BR50" i="40"/>
  <c r="BS50" i="40"/>
  <c r="BT50" i="40"/>
  <c r="BU50" i="40"/>
  <c r="BV50" i="40"/>
  <c r="BW50" i="40"/>
  <c r="BX50" i="40"/>
  <c r="BY50" i="40"/>
  <c r="BZ50" i="40"/>
  <c r="CA50" i="40"/>
  <c r="CB50" i="40"/>
  <c r="CC50" i="40"/>
  <c r="CD50" i="40"/>
  <c r="CE50" i="40"/>
  <c r="CF50" i="40"/>
  <c r="CG50" i="40"/>
  <c r="CH50" i="40"/>
  <c r="AY51" i="40"/>
  <c r="AZ51" i="40"/>
  <c r="BA51" i="40"/>
  <c r="BB51" i="40"/>
  <c r="BC51" i="40"/>
  <c r="BD51" i="40"/>
  <c r="BE51" i="40"/>
  <c r="BF51" i="40"/>
  <c r="BG51" i="40"/>
  <c r="BH51" i="40"/>
  <c r="BI51" i="40"/>
  <c r="BJ51" i="40"/>
  <c r="BK51" i="40"/>
  <c r="BL51" i="40"/>
  <c r="BM51" i="40"/>
  <c r="BN51" i="40"/>
  <c r="BO51" i="40"/>
  <c r="BP51" i="40"/>
  <c r="BQ51" i="40"/>
  <c r="BR51" i="40"/>
  <c r="BS51" i="40"/>
  <c r="BT51" i="40"/>
  <c r="BU51" i="40"/>
  <c r="BV51" i="40"/>
  <c r="BW51" i="40"/>
  <c r="BX51" i="40"/>
  <c r="BY51" i="40"/>
  <c r="BZ51" i="40"/>
  <c r="CA51" i="40"/>
  <c r="CB51" i="40"/>
  <c r="CC51" i="40"/>
  <c r="CD51" i="40"/>
  <c r="CE51" i="40"/>
  <c r="CF51" i="40"/>
  <c r="CG51" i="40"/>
  <c r="CH51" i="40"/>
  <c r="AY52" i="40"/>
  <c r="AZ52" i="40"/>
  <c r="BA52" i="40"/>
  <c r="BB52" i="40"/>
  <c r="BC52" i="40"/>
  <c r="BD52" i="40"/>
  <c r="BE52" i="40"/>
  <c r="BF52" i="40"/>
  <c r="BG52" i="40"/>
  <c r="BH52" i="40"/>
  <c r="BI52" i="40"/>
  <c r="BJ52" i="40"/>
  <c r="BK52" i="40"/>
  <c r="BL52" i="40"/>
  <c r="BM52" i="40"/>
  <c r="BN52" i="40"/>
  <c r="BO52" i="40"/>
  <c r="BP52" i="40"/>
  <c r="BQ52" i="40"/>
  <c r="BR52" i="40"/>
  <c r="BS52" i="40"/>
  <c r="BT52" i="40"/>
  <c r="BU52" i="40"/>
  <c r="BV52" i="40"/>
  <c r="BW52" i="40"/>
  <c r="BX52" i="40"/>
  <c r="BY52" i="40"/>
  <c r="BZ52" i="40"/>
  <c r="CA52" i="40"/>
  <c r="CB52" i="40"/>
  <c r="CC52" i="40"/>
  <c r="CD52" i="40"/>
  <c r="CE52" i="40"/>
  <c r="CF52" i="40"/>
  <c r="CG52" i="40"/>
  <c r="CH52" i="40"/>
  <c r="AY53" i="40"/>
  <c r="AZ53" i="40"/>
  <c r="BA53" i="40"/>
  <c r="BB53" i="40"/>
  <c r="BC53" i="40"/>
  <c r="BD53" i="40"/>
  <c r="BE53" i="40"/>
  <c r="BF53" i="40"/>
  <c r="BG53" i="40"/>
  <c r="BH53" i="40"/>
  <c r="BI53" i="40"/>
  <c r="BJ53" i="40"/>
  <c r="BK53" i="40"/>
  <c r="BL53" i="40"/>
  <c r="BM53" i="40"/>
  <c r="BN53" i="40"/>
  <c r="BO53" i="40"/>
  <c r="BP53" i="40"/>
  <c r="BQ53" i="40"/>
  <c r="BR53" i="40"/>
  <c r="BS53" i="40"/>
  <c r="BT53" i="40"/>
  <c r="BU53" i="40"/>
  <c r="BV53" i="40"/>
  <c r="BW53" i="40"/>
  <c r="BX53" i="40"/>
  <c r="BY53" i="40"/>
  <c r="BZ53" i="40"/>
  <c r="CA53" i="40"/>
  <c r="CB53" i="40"/>
  <c r="CC53" i="40"/>
  <c r="CD53" i="40"/>
  <c r="CE53" i="40"/>
  <c r="CF53" i="40"/>
  <c r="CG53" i="40"/>
  <c r="CH53" i="40"/>
  <c r="AY54" i="40"/>
  <c r="AZ54" i="40"/>
  <c r="BA54" i="40"/>
  <c r="BB54" i="40"/>
  <c r="BC54" i="40"/>
  <c r="BD54" i="40"/>
  <c r="BE54" i="40"/>
  <c r="BF54" i="40"/>
  <c r="BG54" i="40"/>
  <c r="BH54" i="40"/>
  <c r="BI54" i="40"/>
  <c r="BJ54" i="40"/>
  <c r="BK54" i="40"/>
  <c r="BL54" i="40"/>
  <c r="BM54" i="40"/>
  <c r="BN54" i="40"/>
  <c r="BO54" i="40"/>
  <c r="BP54" i="40"/>
  <c r="BQ54" i="40"/>
  <c r="BR54" i="40"/>
  <c r="BS54" i="40"/>
  <c r="BT54" i="40"/>
  <c r="BU54" i="40"/>
  <c r="BV54" i="40"/>
  <c r="BW54" i="40"/>
  <c r="BX54" i="40"/>
  <c r="BY54" i="40"/>
  <c r="BZ54" i="40"/>
  <c r="CA54" i="40"/>
  <c r="CB54" i="40"/>
  <c r="CC54" i="40"/>
  <c r="CD54" i="40"/>
  <c r="CE54" i="40"/>
  <c r="CF54" i="40"/>
  <c r="CG54" i="40"/>
  <c r="CH54" i="40"/>
  <c r="AY55" i="40"/>
  <c r="AZ55" i="40"/>
  <c r="BA55" i="40"/>
  <c r="BB55" i="40"/>
  <c r="BC55" i="40"/>
  <c r="BD55" i="40"/>
  <c r="BE55" i="40"/>
  <c r="BF55" i="40"/>
  <c r="BG55" i="40"/>
  <c r="BH55" i="40"/>
  <c r="BI55" i="40"/>
  <c r="BJ55" i="40"/>
  <c r="BK55" i="40"/>
  <c r="BL55" i="40"/>
  <c r="BM55" i="40"/>
  <c r="BN55" i="40"/>
  <c r="BO55" i="40"/>
  <c r="BP55" i="40"/>
  <c r="BQ55" i="40"/>
  <c r="BR55" i="40"/>
  <c r="BS55" i="40"/>
  <c r="BT55" i="40"/>
  <c r="BU55" i="40"/>
  <c r="BV55" i="40"/>
  <c r="BW55" i="40"/>
  <c r="BX55" i="40"/>
  <c r="BY55" i="40"/>
  <c r="BZ55" i="40"/>
  <c r="CA55" i="40"/>
  <c r="CB55" i="40"/>
  <c r="CC55" i="40"/>
  <c r="CD55" i="40"/>
  <c r="CE55" i="40"/>
  <c r="CF55" i="40"/>
  <c r="CG55" i="40"/>
  <c r="CH55" i="40"/>
  <c r="AQ29" i="40"/>
  <c r="AR29" i="40"/>
  <c r="AW29" i="40"/>
  <c r="AX29" i="40"/>
  <c r="AQ31" i="40"/>
  <c r="AR31" i="40"/>
  <c r="AW31" i="40"/>
  <c r="AX31" i="40"/>
  <c r="AQ26" i="40"/>
  <c r="AR26" i="40"/>
  <c r="AW26" i="40"/>
  <c r="AX26" i="40"/>
  <c r="AQ32" i="40"/>
  <c r="AR32" i="40"/>
  <c r="AW32" i="40"/>
  <c r="AX32" i="40"/>
  <c r="AQ27" i="40"/>
  <c r="AR27" i="40"/>
  <c r="AW27" i="40"/>
  <c r="AX27" i="40"/>
  <c r="AQ28" i="40"/>
  <c r="AR28" i="40"/>
  <c r="AW28" i="40"/>
  <c r="AX28" i="40"/>
  <c r="AQ30" i="40"/>
  <c r="AR30" i="40"/>
  <c r="AW30" i="40"/>
  <c r="AX30" i="40"/>
  <c r="AQ25" i="40"/>
  <c r="AR25" i="40"/>
  <c r="AW25" i="40"/>
  <c r="AX25" i="40"/>
  <c r="AQ33" i="40"/>
  <c r="AR33" i="40"/>
  <c r="AW33" i="40"/>
  <c r="AX33" i="40"/>
  <c r="AQ34" i="40"/>
  <c r="AR34" i="40"/>
  <c r="AW34" i="40"/>
  <c r="AX34" i="40"/>
  <c r="AQ35" i="40"/>
  <c r="AR35" i="40"/>
  <c r="AW35" i="40"/>
  <c r="AX35" i="40"/>
  <c r="AQ36" i="40"/>
  <c r="AR36" i="40"/>
  <c r="AW36" i="40"/>
  <c r="AX36" i="40"/>
  <c r="AQ37" i="40"/>
  <c r="AR37" i="40"/>
  <c r="AW37" i="40"/>
  <c r="AX37" i="40"/>
  <c r="AQ38" i="40"/>
  <c r="AR38" i="40"/>
  <c r="AW38" i="40"/>
  <c r="AX38" i="40"/>
  <c r="AQ39" i="40"/>
  <c r="AR39" i="40"/>
  <c r="AW39" i="40"/>
  <c r="AX39" i="40"/>
  <c r="AQ40" i="40"/>
  <c r="AR40" i="40"/>
  <c r="AW40" i="40"/>
  <c r="AX40" i="40"/>
  <c r="AQ41" i="40"/>
  <c r="AR41" i="40"/>
  <c r="AW41" i="40"/>
  <c r="AX41" i="40"/>
  <c r="AQ42" i="40"/>
  <c r="AR42" i="40"/>
  <c r="AW42" i="40"/>
  <c r="AX42" i="40"/>
  <c r="AQ43" i="40"/>
  <c r="AR43" i="40"/>
  <c r="AW43" i="40"/>
  <c r="AX43" i="40"/>
  <c r="AQ44" i="40"/>
  <c r="AR44" i="40"/>
  <c r="AW44" i="40"/>
  <c r="AX44" i="40"/>
  <c r="AQ45" i="40"/>
  <c r="AR45" i="40"/>
  <c r="AW45" i="40"/>
  <c r="AX45" i="40"/>
  <c r="AQ46" i="40"/>
  <c r="AR46" i="40"/>
  <c r="AW46" i="40"/>
  <c r="AX46" i="40"/>
  <c r="AQ47" i="40"/>
  <c r="AR47" i="40"/>
  <c r="AW47" i="40"/>
  <c r="AX47" i="40"/>
  <c r="AQ48" i="40"/>
  <c r="AR48" i="40"/>
  <c r="AW48" i="40"/>
  <c r="AX48" i="40"/>
  <c r="AQ49" i="40"/>
  <c r="AR49" i="40"/>
  <c r="AW49" i="40"/>
  <c r="AX49" i="40"/>
  <c r="AQ50" i="40"/>
  <c r="AR50" i="40"/>
  <c r="AW50" i="40"/>
  <c r="AX50" i="40"/>
  <c r="AQ51" i="40"/>
  <c r="AR51" i="40"/>
  <c r="AW51" i="40"/>
  <c r="AX51" i="40"/>
  <c r="AQ52" i="40"/>
  <c r="AR52" i="40"/>
  <c r="AW52" i="40"/>
  <c r="AX52" i="40"/>
  <c r="AQ53" i="40"/>
  <c r="AR53" i="40"/>
  <c r="AW53" i="40"/>
  <c r="AX53" i="40"/>
  <c r="AQ54" i="40"/>
  <c r="AR54" i="40"/>
  <c r="AW54" i="40"/>
  <c r="AX54" i="40"/>
  <c r="AQ55" i="40"/>
  <c r="AR55" i="40"/>
  <c r="AW55" i="40"/>
  <c r="AX55" i="40"/>
  <c r="AS56" i="40"/>
  <c r="CY55" i="40"/>
  <c r="CZ55" i="40"/>
  <c r="DA55" i="40"/>
  <c r="DB55" i="40"/>
  <c r="DC55" i="40"/>
  <c r="DD55" i="40"/>
  <c r="DE55" i="40"/>
  <c r="DF55" i="40"/>
  <c r="DG55" i="40"/>
  <c r="DH55" i="40"/>
  <c r="DI55" i="40"/>
  <c r="DJ55" i="40"/>
  <c r="DK55" i="40"/>
  <c r="AT55" i="40"/>
  <c r="AS55" i="40"/>
  <c r="CY54" i="40"/>
  <c r="CZ54" i="40"/>
  <c r="DA54" i="40"/>
  <c r="DB54" i="40"/>
  <c r="DC54" i="40"/>
  <c r="DD54" i="40"/>
  <c r="DE54" i="40"/>
  <c r="DF54" i="40"/>
  <c r="DG54" i="40"/>
  <c r="DH54" i="40"/>
  <c r="DI54" i="40"/>
  <c r="DJ54" i="40"/>
  <c r="DK54" i="40"/>
  <c r="AT54" i="40"/>
  <c r="AS54" i="40"/>
  <c r="CY53" i="40"/>
  <c r="CZ53" i="40"/>
  <c r="DA53" i="40"/>
  <c r="DB53" i="40"/>
  <c r="DC53" i="40"/>
  <c r="DD53" i="40"/>
  <c r="DE53" i="40"/>
  <c r="DF53" i="40"/>
  <c r="DG53" i="40"/>
  <c r="DH53" i="40"/>
  <c r="DI53" i="40"/>
  <c r="DJ53" i="40"/>
  <c r="DK53" i="40"/>
  <c r="AT53" i="40"/>
  <c r="AS53" i="40"/>
  <c r="CY52" i="40"/>
  <c r="CZ52" i="40"/>
  <c r="DA52" i="40"/>
  <c r="DB52" i="40"/>
  <c r="DC52" i="40"/>
  <c r="DD52" i="40"/>
  <c r="DE52" i="40"/>
  <c r="DF52" i="40"/>
  <c r="DG52" i="40"/>
  <c r="DH52" i="40"/>
  <c r="DI52" i="40"/>
  <c r="DJ52" i="40"/>
  <c r="DK52" i="40"/>
  <c r="AT52" i="40"/>
  <c r="AS52" i="40"/>
  <c r="CY51" i="40"/>
  <c r="CZ51" i="40"/>
  <c r="DA51" i="40"/>
  <c r="DB51" i="40"/>
  <c r="DC51" i="40"/>
  <c r="DD51" i="40"/>
  <c r="DE51" i="40"/>
  <c r="DF51" i="40"/>
  <c r="DG51" i="40"/>
  <c r="DH51" i="40"/>
  <c r="DI51" i="40"/>
  <c r="DJ51" i="40"/>
  <c r="DK51" i="40"/>
  <c r="AT51" i="40"/>
  <c r="AS51" i="40"/>
  <c r="CY50" i="40"/>
  <c r="CZ50" i="40"/>
  <c r="DA50" i="40"/>
  <c r="DB50" i="40"/>
  <c r="DC50" i="40"/>
  <c r="DD50" i="40"/>
  <c r="DE50" i="40"/>
  <c r="DF50" i="40"/>
  <c r="DG50" i="40"/>
  <c r="DH50" i="40"/>
  <c r="DI50" i="40"/>
  <c r="DJ50" i="40"/>
  <c r="DK50" i="40"/>
  <c r="AT50" i="40"/>
  <c r="AS50" i="40"/>
  <c r="CY49" i="40"/>
  <c r="CZ49" i="40"/>
  <c r="DA49" i="40"/>
  <c r="DB49" i="40"/>
  <c r="DC49" i="40"/>
  <c r="DD49" i="40"/>
  <c r="DE49" i="40"/>
  <c r="DF49" i="40"/>
  <c r="DG49" i="40"/>
  <c r="DH49" i="40"/>
  <c r="DI49" i="40"/>
  <c r="DJ49" i="40"/>
  <c r="DK49" i="40"/>
  <c r="AT49" i="40"/>
  <c r="AS49" i="40"/>
  <c r="CY48" i="40"/>
  <c r="CZ48" i="40"/>
  <c r="DA48" i="40"/>
  <c r="DB48" i="40"/>
  <c r="DC48" i="40"/>
  <c r="DD48" i="40"/>
  <c r="DE48" i="40"/>
  <c r="DF48" i="40"/>
  <c r="DG48" i="40"/>
  <c r="DH48" i="40"/>
  <c r="DI48" i="40"/>
  <c r="DJ48" i="40"/>
  <c r="DK48" i="40"/>
  <c r="AT48" i="40"/>
  <c r="AS48" i="40"/>
  <c r="CY47" i="40"/>
  <c r="CZ47" i="40"/>
  <c r="DA47" i="40"/>
  <c r="DB47" i="40"/>
  <c r="DC47" i="40"/>
  <c r="DD47" i="40"/>
  <c r="DE47" i="40"/>
  <c r="DF47" i="40"/>
  <c r="DG47" i="40"/>
  <c r="DH47" i="40"/>
  <c r="DI47" i="40"/>
  <c r="DJ47" i="40"/>
  <c r="DK47" i="40"/>
  <c r="AT47" i="40"/>
  <c r="AS47" i="40"/>
  <c r="CY46" i="40"/>
  <c r="CZ46" i="40"/>
  <c r="DA46" i="40"/>
  <c r="DB46" i="40"/>
  <c r="DC46" i="40"/>
  <c r="DD46" i="40"/>
  <c r="DE46" i="40"/>
  <c r="DF46" i="40"/>
  <c r="DG46" i="40"/>
  <c r="DH46" i="40"/>
  <c r="DI46" i="40"/>
  <c r="DJ46" i="40"/>
  <c r="DK46" i="40"/>
  <c r="AT46" i="40"/>
  <c r="AS46" i="40"/>
  <c r="CY45" i="40"/>
  <c r="CZ45" i="40"/>
  <c r="DA45" i="40"/>
  <c r="DB45" i="40"/>
  <c r="DC45" i="40"/>
  <c r="DD45" i="40"/>
  <c r="DE45" i="40"/>
  <c r="DF45" i="40"/>
  <c r="DG45" i="40"/>
  <c r="DH45" i="40"/>
  <c r="DI45" i="40"/>
  <c r="DJ45" i="40"/>
  <c r="DK45" i="40"/>
  <c r="AT45" i="40"/>
  <c r="AS45" i="40"/>
  <c r="CY44" i="40"/>
  <c r="CZ44" i="40"/>
  <c r="DA44" i="40"/>
  <c r="DB44" i="40"/>
  <c r="DC44" i="40"/>
  <c r="DD44" i="40"/>
  <c r="DE44" i="40"/>
  <c r="DF44" i="40"/>
  <c r="DG44" i="40"/>
  <c r="DH44" i="40"/>
  <c r="DI44" i="40"/>
  <c r="DJ44" i="40"/>
  <c r="DK44" i="40"/>
  <c r="AT44" i="40"/>
  <c r="AS44" i="40"/>
  <c r="CY43" i="40"/>
  <c r="CZ43" i="40"/>
  <c r="DA43" i="40"/>
  <c r="DB43" i="40"/>
  <c r="DC43" i="40"/>
  <c r="DD43" i="40"/>
  <c r="DE43" i="40"/>
  <c r="DF43" i="40"/>
  <c r="DG43" i="40"/>
  <c r="DH43" i="40"/>
  <c r="DI43" i="40"/>
  <c r="DJ43" i="40"/>
  <c r="DK43" i="40"/>
  <c r="AT43" i="40"/>
  <c r="AS43" i="40"/>
  <c r="CY42" i="40"/>
  <c r="CZ42" i="40"/>
  <c r="DA42" i="40"/>
  <c r="DB42" i="40"/>
  <c r="DC42" i="40"/>
  <c r="DD42" i="40"/>
  <c r="DE42" i="40"/>
  <c r="DF42" i="40"/>
  <c r="DG42" i="40"/>
  <c r="DH42" i="40"/>
  <c r="DI42" i="40"/>
  <c r="DJ42" i="40"/>
  <c r="DK42" i="40"/>
  <c r="AT42" i="40"/>
  <c r="AS42" i="40"/>
  <c r="CY41" i="40"/>
  <c r="CZ41" i="40"/>
  <c r="DA41" i="40"/>
  <c r="DB41" i="40"/>
  <c r="DC41" i="40"/>
  <c r="DD41" i="40"/>
  <c r="DE41" i="40"/>
  <c r="DF41" i="40"/>
  <c r="DG41" i="40"/>
  <c r="DH41" i="40"/>
  <c r="DI41" i="40"/>
  <c r="DJ41" i="40"/>
  <c r="DK41" i="40"/>
  <c r="AT41" i="40"/>
  <c r="AS41" i="40"/>
  <c r="CY40" i="40"/>
  <c r="CZ40" i="40"/>
  <c r="DA40" i="40"/>
  <c r="DB40" i="40"/>
  <c r="DC40" i="40"/>
  <c r="DD40" i="40"/>
  <c r="DE40" i="40"/>
  <c r="DF40" i="40"/>
  <c r="DG40" i="40"/>
  <c r="DH40" i="40"/>
  <c r="DI40" i="40"/>
  <c r="DJ40" i="40"/>
  <c r="DK40" i="40"/>
  <c r="AT40" i="40"/>
  <c r="AS40" i="40"/>
  <c r="CY39" i="40"/>
  <c r="CZ39" i="40"/>
  <c r="DA39" i="40"/>
  <c r="DB39" i="40"/>
  <c r="DC39" i="40"/>
  <c r="DD39" i="40"/>
  <c r="DE39" i="40"/>
  <c r="DF39" i="40"/>
  <c r="DG39" i="40"/>
  <c r="DH39" i="40"/>
  <c r="DI39" i="40"/>
  <c r="DJ39" i="40"/>
  <c r="DK39" i="40"/>
  <c r="AT39" i="40"/>
  <c r="AS39" i="40"/>
  <c r="CY38" i="40"/>
  <c r="CZ38" i="40"/>
  <c r="DA38" i="40"/>
  <c r="DB38" i="40"/>
  <c r="DC38" i="40"/>
  <c r="DD38" i="40"/>
  <c r="DE38" i="40"/>
  <c r="DF38" i="40"/>
  <c r="DG38" i="40"/>
  <c r="DH38" i="40"/>
  <c r="DI38" i="40"/>
  <c r="DJ38" i="40"/>
  <c r="DK38" i="40"/>
  <c r="AT38" i="40"/>
  <c r="AS38" i="40"/>
  <c r="CY37" i="40"/>
  <c r="CZ37" i="40"/>
  <c r="DA37" i="40"/>
  <c r="DB37" i="40"/>
  <c r="DC37" i="40"/>
  <c r="DD37" i="40"/>
  <c r="DE37" i="40"/>
  <c r="DF37" i="40"/>
  <c r="DG37" i="40"/>
  <c r="DH37" i="40"/>
  <c r="DI37" i="40"/>
  <c r="DJ37" i="40"/>
  <c r="DK37" i="40"/>
  <c r="AT37" i="40"/>
  <c r="AS37" i="40"/>
  <c r="CY36" i="40"/>
  <c r="CZ36" i="40"/>
  <c r="DA36" i="40"/>
  <c r="DB36" i="40"/>
  <c r="DC36" i="40"/>
  <c r="DD36" i="40"/>
  <c r="DE36" i="40"/>
  <c r="DF36" i="40"/>
  <c r="DG36" i="40"/>
  <c r="DH36" i="40"/>
  <c r="DI36" i="40"/>
  <c r="DJ36" i="40"/>
  <c r="DK36" i="40"/>
  <c r="AT36" i="40"/>
  <c r="AS36" i="40"/>
  <c r="CY35" i="40"/>
  <c r="CZ35" i="40"/>
  <c r="DA35" i="40"/>
  <c r="DB35" i="40"/>
  <c r="DC35" i="40"/>
  <c r="DD35" i="40"/>
  <c r="DE35" i="40"/>
  <c r="DF35" i="40"/>
  <c r="DG35" i="40"/>
  <c r="DH35" i="40"/>
  <c r="DI35" i="40"/>
  <c r="DJ35" i="40"/>
  <c r="DK35" i="40"/>
  <c r="AT35" i="40"/>
  <c r="AS35" i="40"/>
  <c r="CY34" i="40"/>
  <c r="CZ34" i="40"/>
  <c r="DA34" i="40"/>
  <c r="DB34" i="40"/>
  <c r="DC34" i="40"/>
  <c r="DD34" i="40"/>
  <c r="DE34" i="40"/>
  <c r="DF34" i="40"/>
  <c r="DG34" i="40"/>
  <c r="DH34" i="40"/>
  <c r="DI34" i="40"/>
  <c r="DJ34" i="40"/>
  <c r="DK34" i="40"/>
  <c r="AT34" i="40"/>
  <c r="AS34" i="40"/>
  <c r="CY33" i="40"/>
  <c r="CZ33" i="40"/>
  <c r="DA33" i="40"/>
  <c r="DB33" i="40"/>
  <c r="DC33" i="40"/>
  <c r="DD33" i="40"/>
  <c r="DE33" i="40"/>
  <c r="DF33" i="40"/>
  <c r="DG33" i="40"/>
  <c r="DH33" i="40"/>
  <c r="DI33" i="40"/>
  <c r="DJ33" i="40"/>
  <c r="DK33" i="40"/>
  <c r="AT33" i="40"/>
  <c r="AS33" i="40"/>
  <c r="CY25" i="40"/>
  <c r="CZ25" i="40"/>
  <c r="DA25" i="40"/>
  <c r="DB25" i="40"/>
  <c r="DC25" i="40"/>
  <c r="DD25" i="40"/>
  <c r="DE25" i="40"/>
  <c r="DF25" i="40"/>
  <c r="DG25" i="40"/>
  <c r="DH25" i="40"/>
  <c r="DI25" i="40"/>
  <c r="DJ25" i="40"/>
  <c r="DK25" i="40"/>
  <c r="AT25" i="40"/>
  <c r="AS25" i="40"/>
  <c r="CY30" i="40"/>
  <c r="CZ30" i="40"/>
  <c r="DA30" i="40"/>
  <c r="DB30" i="40"/>
  <c r="DC30" i="40"/>
  <c r="DD30" i="40"/>
  <c r="DE30" i="40"/>
  <c r="DF30" i="40"/>
  <c r="DG30" i="40"/>
  <c r="DH30" i="40"/>
  <c r="DI30" i="40"/>
  <c r="DJ30" i="40"/>
  <c r="DK30" i="40"/>
  <c r="AT30" i="40"/>
  <c r="AS30" i="40"/>
  <c r="CY28" i="40"/>
  <c r="CZ28" i="40"/>
  <c r="DA28" i="40"/>
  <c r="DB28" i="40"/>
  <c r="DC28" i="40"/>
  <c r="DD28" i="40"/>
  <c r="DE28" i="40"/>
  <c r="DF28" i="40"/>
  <c r="DG28" i="40"/>
  <c r="DH28" i="40"/>
  <c r="DI28" i="40"/>
  <c r="DJ28" i="40"/>
  <c r="DK28" i="40"/>
  <c r="AT28" i="40"/>
  <c r="AS28" i="40"/>
  <c r="CY27" i="40"/>
  <c r="CZ27" i="40"/>
  <c r="DA27" i="40"/>
  <c r="DB27" i="40"/>
  <c r="DC27" i="40"/>
  <c r="DD27" i="40"/>
  <c r="DE27" i="40"/>
  <c r="DF27" i="40"/>
  <c r="DG27" i="40"/>
  <c r="DH27" i="40"/>
  <c r="DI27" i="40"/>
  <c r="DJ27" i="40"/>
  <c r="DK27" i="40"/>
  <c r="AT27" i="40"/>
  <c r="AS27" i="40"/>
  <c r="CY32" i="40"/>
  <c r="CZ32" i="40"/>
  <c r="DA32" i="40"/>
  <c r="DB32" i="40"/>
  <c r="DC32" i="40"/>
  <c r="DD32" i="40"/>
  <c r="DE32" i="40"/>
  <c r="DF32" i="40"/>
  <c r="DG32" i="40"/>
  <c r="DH32" i="40"/>
  <c r="DI32" i="40"/>
  <c r="DJ32" i="40"/>
  <c r="DK32" i="40"/>
  <c r="AT32" i="40"/>
  <c r="AS32" i="40"/>
  <c r="CY26" i="40"/>
  <c r="CZ26" i="40"/>
  <c r="DA26" i="40"/>
  <c r="DB26" i="40"/>
  <c r="DC26" i="40"/>
  <c r="DD26" i="40"/>
  <c r="DE26" i="40"/>
  <c r="DF26" i="40"/>
  <c r="DG26" i="40"/>
  <c r="DH26" i="40"/>
  <c r="DI26" i="40"/>
  <c r="DJ26" i="40"/>
  <c r="DK26" i="40"/>
  <c r="AT26" i="40"/>
  <c r="AS26" i="40"/>
  <c r="CY31" i="40"/>
  <c r="CZ31" i="40"/>
  <c r="DA31" i="40"/>
  <c r="DB31" i="40"/>
  <c r="DC31" i="40"/>
  <c r="DD31" i="40"/>
  <c r="DE31" i="40"/>
  <c r="DF31" i="40"/>
  <c r="DG31" i="40"/>
  <c r="DH31" i="40"/>
  <c r="DI31" i="40"/>
  <c r="DJ31" i="40"/>
  <c r="DK31" i="40"/>
  <c r="AT31" i="40"/>
  <c r="AS31" i="40"/>
  <c r="CY29" i="40"/>
  <c r="CZ29" i="40"/>
  <c r="DA29" i="40"/>
  <c r="DB29" i="40"/>
  <c r="DC29" i="40"/>
  <c r="DD29" i="40"/>
  <c r="DE29" i="40"/>
  <c r="DF29" i="40"/>
  <c r="DG29" i="40"/>
  <c r="DH29" i="40"/>
  <c r="DI29" i="40"/>
  <c r="DJ29" i="40"/>
  <c r="DK29" i="40"/>
  <c r="AT29" i="40"/>
  <c r="AS29" i="40"/>
  <c r="CH21" i="40"/>
  <c r="F7" i="40"/>
  <c r="CG21" i="40"/>
  <c r="G7" i="40"/>
  <c r="CF21" i="40"/>
  <c r="CE21" i="40"/>
  <c r="I7" i="40"/>
  <c r="CD21" i="40"/>
  <c r="J7" i="40"/>
  <c r="CC21" i="40"/>
  <c r="CB21" i="40"/>
  <c r="L7" i="40"/>
  <c r="CA21" i="40"/>
  <c r="M7" i="40"/>
  <c r="BZ21" i="40"/>
  <c r="BY21" i="40"/>
  <c r="O7" i="40"/>
  <c r="BX21" i="40"/>
  <c r="P7" i="40"/>
  <c r="BW21" i="40"/>
  <c r="BV21" i="40"/>
  <c r="R7" i="40"/>
  <c r="BU21" i="40"/>
  <c r="S7" i="40"/>
  <c r="BT21" i="40"/>
  <c r="BS21" i="40"/>
  <c r="U7" i="40"/>
  <c r="BR21" i="40"/>
  <c r="V7" i="40"/>
  <c r="BQ21" i="40"/>
  <c r="BP21" i="40"/>
  <c r="X7" i="40"/>
  <c r="BO21" i="40"/>
  <c r="Y7" i="40"/>
  <c r="BN21" i="40"/>
  <c r="BM21" i="40"/>
  <c r="AA7" i="40"/>
  <c r="BL21" i="40"/>
  <c r="AB7" i="40"/>
  <c r="BK21" i="40"/>
  <c r="BJ21" i="40"/>
  <c r="AD7" i="40"/>
  <c r="BI21" i="40"/>
  <c r="AE7" i="40"/>
  <c r="BH21" i="40"/>
  <c r="BG21" i="40"/>
  <c r="AG7" i="40"/>
  <c r="BF21" i="40"/>
  <c r="AH7" i="40"/>
  <c r="BE21" i="40"/>
  <c r="BD21" i="40"/>
  <c r="AJ7" i="40"/>
  <c r="BC21" i="40"/>
  <c r="AK7" i="40"/>
  <c r="BB21" i="40"/>
  <c r="BA21" i="40"/>
  <c r="AM7" i="40"/>
  <c r="AZ21" i="40"/>
  <c r="AN7" i="40"/>
  <c r="AY21" i="40"/>
  <c r="CY19" i="40"/>
  <c r="CL19" i="40"/>
  <c r="E9" i="40"/>
  <c r="CL9" i="40"/>
  <c r="H9" i="40"/>
  <c r="CM8" i="40"/>
  <c r="CL8" i="40"/>
  <c r="CZ19" i="40"/>
  <c r="CM19" i="40"/>
  <c r="CM9" i="40"/>
  <c r="K9" i="40"/>
  <c r="CN8" i="40"/>
  <c r="DA19" i="40"/>
  <c r="CN19" i="40"/>
  <c r="CN9" i="40"/>
  <c r="N9" i="40"/>
  <c r="CO8" i="40"/>
  <c r="DB19" i="40"/>
  <c r="CO19" i="40"/>
  <c r="CO9" i="40"/>
  <c r="Q9" i="40"/>
  <c r="CP8" i="40"/>
  <c r="DC19" i="40"/>
  <c r="CP19" i="40"/>
  <c r="CP9" i="40"/>
  <c r="T9" i="40"/>
  <c r="CQ8" i="40"/>
  <c r="DD19" i="40"/>
  <c r="CQ19" i="40"/>
  <c r="CQ9" i="40"/>
  <c r="W9" i="40"/>
  <c r="CR8" i="40"/>
  <c r="DE19" i="40"/>
  <c r="CR19" i="40"/>
  <c r="CR9" i="40"/>
  <c r="Z9" i="40"/>
  <c r="CS8" i="40"/>
  <c r="DF19" i="40"/>
  <c r="CS19" i="40"/>
  <c r="CS9" i="40"/>
  <c r="AC9" i="40"/>
  <c r="CT8" i="40"/>
  <c r="DG19" i="40"/>
  <c r="CT19" i="40"/>
  <c r="CT9" i="40"/>
  <c r="AF9" i="40"/>
  <c r="CU8" i="40"/>
  <c r="DH19" i="40"/>
  <c r="CU19" i="40"/>
  <c r="CU9" i="40"/>
  <c r="AI9" i="40"/>
  <c r="CV8" i="40"/>
  <c r="DI19" i="40"/>
  <c r="CV19" i="40"/>
  <c r="CV9" i="40"/>
  <c r="AL9" i="40"/>
  <c r="CW8" i="40"/>
  <c r="DJ19" i="40"/>
  <c r="CW19" i="40"/>
  <c r="CW9" i="40"/>
  <c r="DK19" i="40"/>
  <c r="CH19" i="40"/>
  <c r="CG19" i="40"/>
  <c r="CF19" i="40"/>
  <c r="CE19" i="40"/>
  <c r="CD19" i="40"/>
  <c r="CC19" i="40"/>
  <c r="CB19" i="40"/>
  <c r="CA19" i="40"/>
  <c r="BZ19" i="40"/>
  <c r="BY19" i="40"/>
  <c r="BX19" i="40"/>
  <c r="BW19" i="40"/>
  <c r="BV19" i="40"/>
  <c r="BU19" i="40"/>
  <c r="BT19" i="40"/>
  <c r="BS19" i="40"/>
  <c r="BR19" i="40"/>
  <c r="BQ19" i="40"/>
  <c r="BP19" i="40"/>
  <c r="BO19" i="40"/>
  <c r="BN19" i="40"/>
  <c r="BM19" i="40"/>
  <c r="BL19" i="40"/>
  <c r="BK19" i="40"/>
  <c r="BJ19" i="40"/>
  <c r="BI19" i="40"/>
  <c r="BH19" i="40"/>
  <c r="BG19" i="40"/>
  <c r="BF19" i="40"/>
  <c r="BE19" i="40"/>
  <c r="BD19" i="40"/>
  <c r="BC19" i="40"/>
  <c r="BB19" i="40"/>
  <c r="BA19" i="40"/>
  <c r="AZ19" i="40"/>
  <c r="AY19" i="40"/>
  <c r="AQ19" i="40"/>
  <c r="AR19" i="40"/>
  <c r="CQ7" i="40"/>
  <c r="CM7" i="40"/>
  <c r="CL7" i="40"/>
  <c r="AW19" i="40"/>
  <c r="AX19" i="40"/>
  <c r="AT19" i="40"/>
  <c r="AY11" i="40"/>
  <c r="AZ11" i="40"/>
  <c r="BA11" i="40"/>
  <c r="BB11" i="40"/>
  <c r="BC11" i="40"/>
  <c r="BD11" i="40"/>
  <c r="BE11" i="40"/>
  <c r="BF11" i="40"/>
  <c r="BG11" i="40"/>
  <c r="BH11" i="40"/>
  <c r="BI11" i="40"/>
  <c r="BJ11" i="40"/>
  <c r="BK11" i="40"/>
  <c r="BL11" i="40"/>
  <c r="BM11" i="40"/>
  <c r="BN11" i="40"/>
  <c r="BO11" i="40"/>
  <c r="BP11" i="40"/>
  <c r="BQ11" i="40"/>
  <c r="BR11" i="40"/>
  <c r="BS11" i="40"/>
  <c r="BT11" i="40"/>
  <c r="BU11" i="40"/>
  <c r="BV11" i="40"/>
  <c r="BW11" i="40"/>
  <c r="BX11" i="40"/>
  <c r="BY11" i="40"/>
  <c r="BZ11" i="40"/>
  <c r="CA11" i="40"/>
  <c r="CB11" i="40"/>
  <c r="CC11" i="40"/>
  <c r="CD11" i="40"/>
  <c r="CE11" i="40"/>
  <c r="CF11" i="40"/>
  <c r="CG11" i="40"/>
  <c r="CH11" i="40"/>
  <c r="AY10" i="40"/>
  <c r="AZ10" i="40"/>
  <c r="BA10" i="40"/>
  <c r="BB10" i="40"/>
  <c r="BC10" i="40"/>
  <c r="BD10" i="40"/>
  <c r="BE10" i="40"/>
  <c r="BF10" i="40"/>
  <c r="BG10" i="40"/>
  <c r="BH10" i="40"/>
  <c r="BI10" i="40"/>
  <c r="BJ10" i="40"/>
  <c r="BK10" i="40"/>
  <c r="BL10" i="40"/>
  <c r="BM10" i="40"/>
  <c r="BN10" i="40"/>
  <c r="BO10" i="40"/>
  <c r="BP10" i="40"/>
  <c r="BQ10" i="40"/>
  <c r="BR10" i="40"/>
  <c r="BS10" i="40"/>
  <c r="BT10" i="40"/>
  <c r="BU10" i="40"/>
  <c r="BV10" i="40"/>
  <c r="BW10" i="40"/>
  <c r="BX10" i="40"/>
  <c r="BY10" i="40"/>
  <c r="BZ10" i="40"/>
  <c r="CA10" i="40"/>
  <c r="CB10" i="40"/>
  <c r="CC10" i="40"/>
  <c r="CD10" i="40"/>
  <c r="CE10" i="40"/>
  <c r="CF10" i="40"/>
  <c r="CG10" i="40"/>
  <c r="CH10" i="40"/>
  <c r="AY12" i="40"/>
  <c r="AZ12" i="40"/>
  <c r="BA12" i="40"/>
  <c r="BB12" i="40"/>
  <c r="BC12" i="40"/>
  <c r="BD12" i="40"/>
  <c r="BE12" i="40"/>
  <c r="BF12" i="40"/>
  <c r="BG12" i="40"/>
  <c r="BH12" i="40"/>
  <c r="BI12" i="40"/>
  <c r="BJ12" i="40"/>
  <c r="BK12" i="40"/>
  <c r="BL12" i="40"/>
  <c r="BM12" i="40"/>
  <c r="BN12" i="40"/>
  <c r="BO12" i="40"/>
  <c r="BP12" i="40"/>
  <c r="BQ12" i="40"/>
  <c r="BR12" i="40"/>
  <c r="BS12" i="40"/>
  <c r="BT12" i="40"/>
  <c r="BU12" i="40"/>
  <c r="BV12" i="40"/>
  <c r="BW12" i="40"/>
  <c r="BX12" i="40"/>
  <c r="BY12" i="40"/>
  <c r="BZ12" i="40"/>
  <c r="CA12" i="40"/>
  <c r="CB12" i="40"/>
  <c r="CC12" i="40"/>
  <c r="CD12" i="40"/>
  <c r="CE12" i="40"/>
  <c r="CF12" i="40"/>
  <c r="CG12" i="40"/>
  <c r="CH12" i="40"/>
  <c r="AY13" i="40"/>
  <c r="AZ13" i="40"/>
  <c r="BA13" i="40"/>
  <c r="BB13" i="40"/>
  <c r="BC13" i="40"/>
  <c r="BD13" i="40"/>
  <c r="BE13" i="40"/>
  <c r="BF13" i="40"/>
  <c r="BG13" i="40"/>
  <c r="BH13" i="40"/>
  <c r="BI13" i="40"/>
  <c r="BJ13" i="40"/>
  <c r="BK13" i="40"/>
  <c r="BL13" i="40"/>
  <c r="BM13" i="40"/>
  <c r="BN13" i="40"/>
  <c r="BO13" i="40"/>
  <c r="BP13" i="40"/>
  <c r="BQ13" i="40"/>
  <c r="BR13" i="40"/>
  <c r="BS13" i="40"/>
  <c r="BT13" i="40"/>
  <c r="BU13" i="40"/>
  <c r="BV13" i="40"/>
  <c r="BW13" i="40"/>
  <c r="BX13" i="40"/>
  <c r="BY13" i="40"/>
  <c r="BZ13" i="40"/>
  <c r="CA13" i="40"/>
  <c r="CB13" i="40"/>
  <c r="CC13" i="40"/>
  <c r="CD13" i="40"/>
  <c r="CE13" i="40"/>
  <c r="CF13" i="40"/>
  <c r="CG13" i="40"/>
  <c r="CH13" i="40"/>
  <c r="AY14" i="40"/>
  <c r="AZ14" i="40"/>
  <c r="BA14" i="40"/>
  <c r="BB14" i="40"/>
  <c r="BC14" i="40"/>
  <c r="BD14" i="40"/>
  <c r="BE14" i="40"/>
  <c r="BF14" i="40"/>
  <c r="BG14" i="40"/>
  <c r="BH14" i="40"/>
  <c r="BI14" i="40"/>
  <c r="BJ14" i="40"/>
  <c r="BK14" i="40"/>
  <c r="BL14" i="40"/>
  <c r="BM14" i="40"/>
  <c r="BN14" i="40"/>
  <c r="BO14" i="40"/>
  <c r="BP14" i="40"/>
  <c r="BQ14" i="40"/>
  <c r="BR14" i="40"/>
  <c r="BS14" i="40"/>
  <c r="BT14" i="40"/>
  <c r="BU14" i="40"/>
  <c r="BV14" i="40"/>
  <c r="BW14" i="40"/>
  <c r="BX14" i="40"/>
  <c r="BY14" i="40"/>
  <c r="BZ14" i="40"/>
  <c r="CA14" i="40"/>
  <c r="CB14" i="40"/>
  <c r="CC14" i="40"/>
  <c r="CD14" i="40"/>
  <c r="CE14" i="40"/>
  <c r="CF14" i="40"/>
  <c r="CG14" i="40"/>
  <c r="CH14" i="40"/>
  <c r="AY15" i="40"/>
  <c r="AZ15" i="40"/>
  <c r="BA15" i="40"/>
  <c r="BB15" i="40"/>
  <c r="BC15" i="40"/>
  <c r="BD15" i="40"/>
  <c r="BE15" i="40"/>
  <c r="BF15" i="40"/>
  <c r="BG15" i="40"/>
  <c r="BH15" i="40"/>
  <c r="BI15" i="40"/>
  <c r="BJ15" i="40"/>
  <c r="BK15" i="40"/>
  <c r="BL15" i="40"/>
  <c r="BM15" i="40"/>
  <c r="BN15" i="40"/>
  <c r="BO15" i="40"/>
  <c r="BP15" i="40"/>
  <c r="BQ15" i="40"/>
  <c r="BR15" i="40"/>
  <c r="BS15" i="40"/>
  <c r="BT15" i="40"/>
  <c r="BU15" i="40"/>
  <c r="BV15" i="40"/>
  <c r="BW15" i="40"/>
  <c r="BX15" i="40"/>
  <c r="BY15" i="40"/>
  <c r="BZ15" i="40"/>
  <c r="CA15" i="40"/>
  <c r="CB15" i="40"/>
  <c r="CC15" i="40"/>
  <c r="CD15" i="40"/>
  <c r="CE15" i="40"/>
  <c r="CF15" i="40"/>
  <c r="CG15" i="40"/>
  <c r="CH15" i="40"/>
  <c r="AY16" i="40"/>
  <c r="AZ16" i="40"/>
  <c r="BA16" i="40"/>
  <c r="BB16" i="40"/>
  <c r="BC16" i="40"/>
  <c r="BD16" i="40"/>
  <c r="BE16" i="40"/>
  <c r="BF16" i="40"/>
  <c r="BG16" i="40"/>
  <c r="BH16" i="40"/>
  <c r="BI16" i="40"/>
  <c r="BJ16" i="40"/>
  <c r="BK16" i="40"/>
  <c r="BL16" i="40"/>
  <c r="BM16" i="40"/>
  <c r="BN16" i="40"/>
  <c r="BO16" i="40"/>
  <c r="BP16" i="40"/>
  <c r="BQ16" i="40"/>
  <c r="BR16" i="40"/>
  <c r="BS16" i="40"/>
  <c r="BT16" i="40"/>
  <c r="BU16" i="40"/>
  <c r="BV16" i="40"/>
  <c r="BW16" i="40"/>
  <c r="BX16" i="40"/>
  <c r="BY16" i="40"/>
  <c r="BZ16" i="40"/>
  <c r="CA16" i="40"/>
  <c r="CB16" i="40"/>
  <c r="CC16" i="40"/>
  <c r="CD16" i="40"/>
  <c r="CE16" i="40"/>
  <c r="CF16" i="40"/>
  <c r="CG16" i="40"/>
  <c r="CH16" i="40"/>
  <c r="AY17" i="40"/>
  <c r="AZ17" i="40"/>
  <c r="BA17" i="40"/>
  <c r="BB17" i="40"/>
  <c r="BC17" i="40"/>
  <c r="BD17" i="40"/>
  <c r="BE17" i="40"/>
  <c r="BF17" i="40"/>
  <c r="BG17" i="40"/>
  <c r="BH17" i="40"/>
  <c r="BI17" i="40"/>
  <c r="BJ17" i="40"/>
  <c r="BK17" i="40"/>
  <c r="BL17" i="40"/>
  <c r="BM17" i="40"/>
  <c r="BN17" i="40"/>
  <c r="BO17" i="40"/>
  <c r="BP17" i="40"/>
  <c r="BQ17" i="40"/>
  <c r="BR17" i="40"/>
  <c r="BS17" i="40"/>
  <c r="BT17" i="40"/>
  <c r="BU17" i="40"/>
  <c r="BV17" i="40"/>
  <c r="BW17" i="40"/>
  <c r="BX17" i="40"/>
  <c r="BY17" i="40"/>
  <c r="BZ17" i="40"/>
  <c r="CA17" i="40"/>
  <c r="CB17" i="40"/>
  <c r="CC17" i="40"/>
  <c r="CD17" i="40"/>
  <c r="CE17" i="40"/>
  <c r="CF17" i="40"/>
  <c r="CG17" i="40"/>
  <c r="CH17" i="40"/>
  <c r="AY18" i="40"/>
  <c r="AZ18" i="40"/>
  <c r="BA18" i="40"/>
  <c r="BB18" i="40"/>
  <c r="BC18" i="40"/>
  <c r="BD18" i="40"/>
  <c r="BE18" i="40"/>
  <c r="BF18" i="40"/>
  <c r="BG18" i="40"/>
  <c r="BH18" i="40"/>
  <c r="BI18" i="40"/>
  <c r="BJ18" i="40"/>
  <c r="BK18" i="40"/>
  <c r="BL18" i="40"/>
  <c r="BM18" i="40"/>
  <c r="BN18" i="40"/>
  <c r="BO18" i="40"/>
  <c r="BP18" i="40"/>
  <c r="BQ18" i="40"/>
  <c r="BR18" i="40"/>
  <c r="BS18" i="40"/>
  <c r="BT18" i="40"/>
  <c r="BU18" i="40"/>
  <c r="BV18" i="40"/>
  <c r="BW18" i="40"/>
  <c r="BX18" i="40"/>
  <c r="BY18" i="40"/>
  <c r="BZ18" i="40"/>
  <c r="CA18" i="40"/>
  <c r="CB18" i="40"/>
  <c r="CC18" i="40"/>
  <c r="CD18" i="40"/>
  <c r="CE18" i="40"/>
  <c r="CF18" i="40"/>
  <c r="CG18" i="40"/>
  <c r="CH18" i="40"/>
  <c r="AQ11" i="40"/>
  <c r="AR11" i="40"/>
  <c r="CT7" i="40"/>
  <c r="CV7" i="40"/>
  <c r="CU7" i="40"/>
  <c r="CU11" i="40"/>
  <c r="AW11" i="40"/>
  <c r="AX11" i="40"/>
  <c r="AQ10" i="40"/>
  <c r="AR10" i="40"/>
  <c r="CW7" i="40"/>
  <c r="CV10" i="40"/>
  <c r="AW10" i="40"/>
  <c r="AX10" i="40"/>
  <c r="AQ12" i="40"/>
  <c r="AR12" i="40"/>
  <c r="CO7" i="40"/>
  <c r="CP7" i="40"/>
  <c r="CO12" i="40"/>
  <c r="AW12" i="40"/>
  <c r="AX12" i="40"/>
  <c r="AQ13" i="40"/>
  <c r="AR13" i="40"/>
  <c r="CN7" i="40"/>
  <c r="CN13" i="40"/>
  <c r="AW13" i="40"/>
  <c r="AX13" i="40"/>
  <c r="AQ14" i="40"/>
  <c r="AR14" i="40"/>
  <c r="AW14" i="40"/>
  <c r="AX14" i="40"/>
  <c r="AQ15" i="40"/>
  <c r="AR15" i="40"/>
  <c r="AW15" i="40"/>
  <c r="AX15" i="40"/>
  <c r="AQ16" i="40"/>
  <c r="AR16" i="40"/>
  <c r="AW16" i="40"/>
  <c r="AX16" i="40"/>
  <c r="AQ17" i="40"/>
  <c r="AR17" i="40"/>
  <c r="AW17" i="40"/>
  <c r="AX17" i="40"/>
  <c r="AQ18" i="40"/>
  <c r="AR18" i="40"/>
  <c r="AW18" i="40"/>
  <c r="AX18" i="40"/>
  <c r="AS19" i="40"/>
  <c r="CY18" i="40"/>
  <c r="CL18" i="40"/>
  <c r="CZ18" i="40"/>
  <c r="CM18" i="40"/>
  <c r="DA18" i="40"/>
  <c r="CN18" i="40"/>
  <c r="DB18" i="40"/>
  <c r="CO18" i="40"/>
  <c r="DC18" i="40"/>
  <c r="CP18" i="40"/>
  <c r="DD18" i="40"/>
  <c r="CQ18" i="40"/>
  <c r="DE18" i="40"/>
  <c r="CR18" i="40"/>
  <c r="DF18" i="40"/>
  <c r="CS18" i="40"/>
  <c r="DG18" i="40"/>
  <c r="CT18" i="40"/>
  <c r="DH18" i="40"/>
  <c r="CU18" i="40"/>
  <c r="DI18" i="40"/>
  <c r="CV18" i="40"/>
  <c r="DJ18" i="40"/>
  <c r="CW18" i="40"/>
  <c r="DK18" i="40"/>
  <c r="AT18" i="40"/>
  <c r="AS18" i="40"/>
  <c r="CY17" i="40"/>
  <c r="CL17" i="40"/>
  <c r="CZ17" i="40"/>
  <c r="CM17" i="40"/>
  <c r="DA17" i="40"/>
  <c r="CN17" i="40"/>
  <c r="DB17" i="40"/>
  <c r="CO17" i="40"/>
  <c r="DC17" i="40"/>
  <c r="CP17" i="40"/>
  <c r="DD17" i="40"/>
  <c r="CQ17" i="40"/>
  <c r="DE17" i="40"/>
  <c r="CR17" i="40"/>
  <c r="DF17" i="40"/>
  <c r="CS17" i="40"/>
  <c r="DG17" i="40"/>
  <c r="CT17" i="40"/>
  <c r="DH17" i="40"/>
  <c r="CU17" i="40"/>
  <c r="DI17" i="40"/>
  <c r="CV17" i="40"/>
  <c r="DJ17" i="40"/>
  <c r="CW17" i="40"/>
  <c r="DK17" i="40"/>
  <c r="AT17" i="40"/>
  <c r="AS17" i="40"/>
  <c r="CY16" i="40"/>
  <c r="CL16" i="40"/>
  <c r="CZ16" i="40"/>
  <c r="CM16" i="40"/>
  <c r="DA16" i="40"/>
  <c r="CN16" i="40"/>
  <c r="DB16" i="40"/>
  <c r="CO16" i="40"/>
  <c r="DC16" i="40"/>
  <c r="CP16" i="40"/>
  <c r="DD16" i="40"/>
  <c r="CQ16" i="40"/>
  <c r="DE16" i="40"/>
  <c r="CR16" i="40"/>
  <c r="DF16" i="40"/>
  <c r="CS16" i="40"/>
  <c r="DG16" i="40"/>
  <c r="CT16" i="40"/>
  <c r="DH16" i="40"/>
  <c r="CU16" i="40"/>
  <c r="DI16" i="40"/>
  <c r="CV16" i="40"/>
  <c r="DJ16" i="40"/>
  <c r="CW16" i="40"/>
  <c r="DK16" i="40"/>
  <c r="AT16" i="40"/>
  <c r="AS16" i="40"/>
  <c r="CY15" i="40"/>
  <c r="CL15" i="40"/>
  <c r="CZ15" i="40"/>
  <c r="CM15" i="40"/>
  <c r="DA15" i="40"/>
  <c r="CN15" i="40"/>
  <c r="DB15" i="40"/>
  <c r="CO15" i="40"/>
  <c r="DC15" i="40"/>
  <c r="CP15" i="40"/>
  <c r="DD15" i="40"/>
  <c r="CQ15" i="40"/>
  <c r="DE15" i="40"/>
  <c r="CR15" i="40"/>
  <c r="DF15" i="40"/>
  <c r="CS15" i="40"/>
  <c r="DG15" i="40"/>
  <c r="CT15" i="40"/>
  <c r="DH15" i="40"/>
  <c r="CU15" i="40"/>
  <c r="DI15" i="40"/>
  <c r="CV15" i="40"/>
  <c r="DJ15" i="40"/>
  <c r="CW15" i="40"/>
  <c r="DK15" i="40"/>
  <c r="AT15" i="40"/>
  <c r="AS15" i="40"/>
  <c r="CY14" i="40"/>
  <c r="CL14" i="40"/>
  <c r="CZ14" i="40"/>
  <c r="CM14" i="40"/>
  <c r="DA14" i="40"/>
  <c r="CN14" i="40"/>
  <c r="DB14" i="40"/>
  <c r="CO14" i="40"/>
  <c r="DC14" i="40"/>
  <c r="CP14" i="40"/>
  <c r="DD14" i="40"/>
  <c r="CQ14" i="40"/>
  <c r="DE14" i="40"/>
  <c r="CR14" i="40"/>
  <c r="DF14" i="40"/>
  <c r="CS14" i="40"/>
  <c r="DG14" i="40"/>
  <c r="CT14" i="40"/>
  <c r="DH14" i="40"/>
  <c r="CU14" i="40"/>
  <c r="DI14" i="40"/>
  <c r="CV14" i="40"/>
  <c r="DJ14" i="40"/>
  <c r="CW14" i="40"/>
  <c r="DK14" i="40"/>
  <c r="AT14" i="40"/>
  <c r="AS14" i="40"/>
  <c r="CY13" i="40"/>
  <c r="CL13" i="40"/>
  <c r="CZ13" i="40"/>
  <c r="CM13" i="40"/>
  <c r="DA13" i="40"/>
  <c r="DB13" i="40"/>
  <c r="CO13" i="40"/>
  <c r="DC13" i="40"/>
  <c r="CP13" i="40"/>
  <c r="DD13" i="40"/>
  <c r="CQ13" i="40"/>
  <c r="DE13" i="40"/>
  <c r="CR13" i="40"/>
  <c r="DF13" i="40"/>
  <c r="CS13" i="40"/>
  <c r="DG13" i="40"/>
  <c r="CT13" i="40"/>
  <c r="DH13" i="40"/>
  <c r="CU13" i="40"/>
  <c r="DI13" i="40"/>
  <c r="CV13" i="40"/>
  <c r="DJ13" i="40"/>
  <c r="CW13" i="40"/>
  <c r="DK13" i="40"/>
  <c r="AT13" i="40"/>
  <c r="AS13" i="40"/>
  <c r="CY12" i="40"/>
  <c r="CL12" i="40"/>
  <c r="CZ12" i="40"/>
  <c r="CM12" i="40"/>
  <c r="DA12" i="40"/>
  <c r="CN12" i="40"/>
  <c r="DB12" i="40"/>
  <c r="DC12" i="40"/>
  <c r="CP12" i="40"/>
  <c r="DD12" i="40"/>
  <c r="CQ12" i="40"/>
  <c r="DE12" i="40"/>
  <c r="CR12" i="40"/>
  <c r="DF12" i="40"/>
  <c r="CS12" i="40"/>
  <c r="DG12" i="40"/>
  <c r="CT12" i="40"/>
  <c r="DH12" i="40"/>
  <c r="CU12" i="40"/>
  <c r="DI12" i="40"/>
  <c r="CV12" i="40"/>
  <c r="DJ12" i="40"/>
  <c r="CW12" i="40"/>
  <c r="DK12" i="40"/>
  <c r="AT12" i="40"/>
  <c r="AS12" i="40"/>
  <c r="CY10" i="40"/>
  <c r="CL10" i="40"/>
  <c r="CZ10" i="40"/>
  <c r="CM10" i="40"/>
  <c r="DA10" i="40"/>
  <c r="CN10" i="40"/>
  <c r="DB10" i="40"/>
  <c r="CO10" i="40"/>
  <c r="DC10" i="40"/>
  <c r="CP10" i="40"/>
  <c r="DD10" i="40"/>
  <c r="CQ10" i="40"/>
  <c r="DE10" i="40"/>
  <c r="CR10" i="40"/>
  <c r="DF10" i="40"/>
  <c r="CS10" i="40"/>
  <c r="DG10" i="40"/>
  <c r="CT10" i="40"/>
  <c r="DH10" i="40"/>
  <c r="CU10" i="40"/>
  <c r="DI10" i="40"/>
  <c r="DJ10" i="40"/>
  <c r="CW10" i="40"/>
  <c r="DK10" i="40"/>
  <c r="AT10" i="40"/>
  <c r="AS10" i="40"/>
  <c r="CY11" i="40"/>
  <c r="CL11" i="40"/>
  <c r="CZ11" i="40"/>
  <c r="CM11" i="40"/>
  <c r="DA11" i="40"/>
  <c r="CN11" i="40"/>
  <c r="DB11" i="40"/>
  <c r="CO11" i="40"/>
  <c r="DC11" i="40"/>
  <c r="CP11" i="40"/>
  <c r="DD11" i="40"/>
  <c r="CQ11" i="40"/>
  <c r="DE11" i="40"/>
  <c r="CR11" i="40"/>
  <c r="DF11" i="40"/>
  <c r="CS11" i="40"/>
  <c r="DG11" i="40"/>
  <c r="CT11" i="40"/>
  <c r="DH11" i="40"/>
  <c r="DI11" i="40"/>
  <c r="CV11" i="40"/>
  <c r="DJ11" i="40"/>
  <c r="CW11" i="40"/>
  <c r="DK11" i="40"/>
  <c r="AT11" i="40"/>
  <c r="AS11" i="40"/>
  <c r="CS7" i="40"/>
  <c r="CR7" i="40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<sst xmlns="http://schemas.openxmlformats.org/spreadsheetml/2006/main" count="800" uniqueCount="135">
  <si>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</si>
  <si>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</si>
  <si>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</si>
  <si>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</si>
  <si>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</si>
  <si>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</si>
  <si>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</si>
  <si>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</si>
  <si>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</si>
  <si>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</si>
  <si>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</si>
  <si>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</si>
  <si>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</si>
  <si>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</si>
  <si>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</si>
  <si>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</si>
  <si>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</si>
  <si>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</si>
  <si>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</si>
  <si>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</si>
  <si>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</si>
  <si>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</si>
  <si>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</si>
  <si>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</si>
  <si>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</si>
  <si>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</si>
  <si>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Санкт-Петербург</t>
  </si>
  <si>
    <t>Δ</t>
  </si>
  <si>
    <t/>
  </si>
  <si>
    <t>Малый финал</t>
  </si>
  <si>
    <t>Финал</t>
  </si>
  <si>
    <t>SF1#2</t>
  </si>
  <si>
    <t>SF2#2</t>
  </si>
  <si>
    <t>SF1#1</t>
  </si>
  <si>
    <t>SF2#1</t>
  </si>
  <si>
    <t>Полуфиналы - схема 4</t>
  </si>
  <si>
    <t>Милёхин Д. В.</t>
  </si>
  <si>
    <t>NT</t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</si>
  <si>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</si>
  <si>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</si>
  <si>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</si>
  <si>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</si>
  <si>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</si>
  <si>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</si>
  <si>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</si>
  <si>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</si>
  <si>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</si>
  <si>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</si>
  <si>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</si>
  <si>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</si>
  <si>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</si>
  <si>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</si>
  <si>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Милёхин</t>
  </si>
  <si>
    <t>Российские соревнования</t>
  </si>
  <si>
    <t>FRS</t>
  </si>
  <si>
    <t>Список участников</t>
  </si>
  <si>
    <t>Итоговое распределение мест</t>
  </si>
  <si>
    <t>Третьфиналы - схема 12</t>
  </si>
  <si>
    <t>Волгоград</t>
  </si>
  <si>
    <t>Штр.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</si>
  <si>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</si>
  <si>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</si>
  <si>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</si>
  <si>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</si>
  <si>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</si>
  <si>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</si>
  <si>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</si>
  <si>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</si>
  <si>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</si>
  <si>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</si>
  <si>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Полуфиналы - схема 8</t>
  </si>
  <si>
    <t>Конюхова Д. В.</t>
  </si>
  <si>
    <t>Виноградов Г. О.</t>
  </si>
  <si>
    <t>Кайдалова Анастасия</t>
  </si>
  <si>
    <t>Астрахань</t>
  </si>
  <si>
    <t>Ефимова Алёна</t>
  </si>
  <si>
    <t>215116nw369</t>
  </si>
  <si>
    <t>Гладченко Елизавета</t>
  </si>
  <si>
    <t>215116nw370</t>
  </si>
  <si>
    <t>Денисова Дарья</t>
  </si>
  <si>
    <t>21511new161</t>
  </si>
  <si>
    <t>Ломова Клавдия</t>
  </si>
  <si>
    <t>115116nw403</t>
  </si>
  <si>
    <t>Лёгкий Максим</t>
  </si>
  <si>
    <t>Душутин Денис</t>
  </si>
  <si>
    <t>Волжский</t>
  </si>
  <si>
    <t>115116nw419</t>
  </si>
  <si>
    <t>Зимин Максим</t>
  </si>
  <si>
    <t>Мосóлов Антон</t>
  </si>
  <si>
    <t>115116nw421</t>
  </si>
  <si>
    <t>Суслов Сергей</t>
  </si>
  <si>
    <t>115116nw417</t>
  </si>
  <si>
    <t>Хашкин Михаил</t>
  </si>
  <si>
    <t>115116nw423</t>
  </si>
  <si>
    <t>Аверин Евгений</t>
  </si>
  <si>
    <t>11511new269</t>
  </si>
  <si>
    <t>Козлов Данила</t>
  </si>
  <si>
    <t>115116nw418</t>
  </si>
  <si>
    <t>Папузин Максим</t>
  </si>
  <si>
    <t>11511new266</t>
  </si>
  <si>
    <t>Карпов Алексей</t>
  </si>
  <si>
    <t>Юлмухаметов Владислав</t>
  </si>
  <si>
    <t>115116nw424</t>
  </si>
  <si>
    <t>Котиков Артём</t>
  </si>
  <si>
    <t>Новочеркасск</t>
  </si>
  <si>
    <t>Поз.</t>
  </si>
  <si>
    <t>Полуфиналы - схема 12</t>
  </si>
  <si>
    <t>Малый финал - схема 12</t>
  </si>
  <si>
    <t>Финал - схема 12</t>
  </si>
  <si>
    <t>TF1 #1</t>
  </si>
  <si>
    <t>TF2 #2</t>
  </si>
  <si>
    <t>TF3 #2</t>
  </si>
  <si>
    <t>TF1 #2</t>
  </si>
  <si>
    <t>TF2 #1</t>
  </si>
  <si>
    <t>TF3 #1</t>
  </si>
  <si>
    <t>SF1#3</t>
  </si>
  <si>
    <t>SF2#3</t>
  </si>
  <si>
    <t>215116nw355</t>
  </si>
  <si>
    <t>Ненадкевич Екатерина</t>
  </si>
  <si>
    <t>115116nw406</t>
  </si>
  <si>
    <t>Гаценко Владислав</t>
  </si>
  <si>
    <t>Мамонтов Максим</t>
  </si>
  <si>
    <t>115116nw415</t>
  </si>
  <si>
    <t>Хазов Владимир</t>
  </si>
  <si>
    <t>Финал - схема 8</t>
  </si>
  <si>
    <t>Открытое Первенство ЮФО</t>
  </si>
  <si>
    <t>Виноградов</t>
  </si>
  <si>
    <t>Конюхова</t>
  </si>
  <si>
    <t>215116nw368</t>
  </si>
  <si>
    <t>Гераимчук Анастасия</t>
  </si>
  <si>
    <t>o</t>
  </si>
  <si>
    <t>x</t>
  </si>
  <si>
    <t>115116nw425</t>
  </si>
  <si>
    <t>Крашенинников Александр</t>
  </si>
  <si>
    <t>Савин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</si>
</sst>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0"/>
      <name val="Calibri"/>
      <family val="2"/>
    </font>
    <font>
      <b/>
      <sz val="9"/>
      <color indexed="81"/>
      <name val="Tahoma"/>
      <family val="2"/>
      <charset val="204"/>
    </font>
    <font>
      <b/>
      <sz val="14"/>
      <name val="Arial"/>
      <family val="2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2" fillId="0" borderId="0"/>
    <xf numFmtId="0" fontId="2" fillId="0" borderId="0"/>
    <xf numFmtId="0" fontId="1" fillId="0" borderId="0"/>
  </cellStyleXfs>
  <cellXfs count="347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/>
    </xf>
    <xf numFmtId="14" fontId="9" fillId="2" borderId="0" xfId="0" applyNumberFormat="1" applyFont="1" applyFill="1" applyBorder="1" applyAlignment="1">
      <alignment vertical="center"/>
    </xf>
    <xf numFmtId="14" fontId="9" fillId="2" borderId="11" xfId="0" applyNumberFormat="1" applyFont="1" applyFill="1" applyBorder="1" applyAlignment="1">
      <alignment vertical="center"/>
    </xf>
    <xf numFmtId="0" fontId="12" fillId="4" borderId="19" xfId="0" applyNumberFormat="1" applyFont="1" applyFill="1" applyBorder="1" applyAlignment="1">
      <alignment horizontal="center"/>
    </xf>
    <xf numFmtId="14" fontId="9" fillId="2" borderId="21" xfId="0" applyNumberFormat="1" applyFont="1" applyFill="1" applyBorder="1" applyAlignment="1">
      <alignment vertical="center"/>
    </xf>
    <xf numFmtId="14" fontId="9" fillId="2" borderId="22" xfId="0" applyNumberFormat="1" applyFont="1" applyFill="1" applyBorder="1" applyAlignment="1">
      <alignment vertical="center"/>
    </xf>
    <xf numFmtId="0" fontId="1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9" fillId="0" borderId="0" xfId="0" applyFo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 applyAlignment="1">
      <alignment horizontal="center"/>
    </xf>
    <xf numFmtId="14" fontId="9" fillId="7" borderId="10" xfId="0" applyNumberFormat="1" applyFont="1" applyFill="1" applyBorder="1" applyAlignment="1">
      <alignment vertical="center"/>
    </xf>
    <xf numFmtId="14" fontId="8" fillId="7" borderId="0" xfId="0" applyNumberFormat="1" applyFont="1" applyFill="1" applyBorder="1" applyAlignment="1">
      <alignment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left" indent="1"/>
    </xf>
    <xf numFmtId="0" fontId="12" fillId="10" borderId="18" xfId="0" applyFont="1" applyFill="1" applyBorder="1"/>
    <xf numFmtId="0" fontId="12" fillId="10" borderId="18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left"/>
    </xf>
    <xf numFmtId="14" fontId="9" fillId="7" borderId="20" xfId="0" applyNumberFormat="1" applyFont="1" applyFill="1" applyBorder="1" applyAlignment="1">
      <alignment vertical="center"/>
    </xf>
    <xf numFmtId="14" fontId="8" fillId="7" borderId="2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5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5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5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65" xfId="0" applyBorder="1"/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70" xfId="0" applyFont="1" applyBorder="1"/>
    <xf numFmtId="0" fontId="0" fillId="0" borderId="71" xfId="0" applyFont="1" applyBorder="1"/>
    <xf numFmtId="0" fontId="0" fillId="0" borderId="35" xfId="0" applyBorder="1" applyAlignment="1">
      <alignment horizontal="center"/>
    </xf>
    <xf numFmtId="0" fontId="0" fillId="0" borderId="72" xfId="0" applyFont="1" applyBorder="1"/>
    <xf numFmtId="0" fontId="0" fillId="0" borderId="59" xfId="0" applyFont="1" applyBorder="1"/>
    <xf numFmtId="0" fontId="0" fillId="0" borderId="47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74" xfId="0" applyBorder="1"/>
    <xf numFmtId="0" fontId="0" fillId="0" borderId="75" xfId="0" applyFont="1" applyBorder="1"/>
    <xf numFmtId="0" fontId="0" fillId="0" borderId="41" xfId="0" applyFont="1" applyBorder="1"/>
    <xf numFmtId="0" fontId="0" fillId="0" borderId="40" xfId="0" applyFont="1" applyBorder="1"/>
    <xf numFmtId="0" fontId="0" fillId="0" borderId="39" xfId="0" applyFont="1" applyBorder="1"/>
    <xf numFmtId="0" fontId="0" fillId="0" borderId="76" xfId="0" applyBorder="1" applyAlignment="1">
      <alignment horizontal="center"/>
    </xf>
    <xf numFmtId="0" fontId="0" fillId="0" borderId="43" xfId="0" applyBorder="1"/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78" xfId="0" applyFont="1" applyBorder="1"/>
    <xf numFmtId="0" fontId="0" fillId="0" borderId="64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/>
    <xf numFmtId="0" fontId="0" fillId="0" borderId="48" xfId="0" applyFont="1" applyBorder="1"/>
    <xf numFmtId="0" fontId="0" fillId="0" borderId="49" xfId="0" applyFont="1" applyBorder="1"/>
    <xf numFmtId="0" fontId="12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2" fillId="0" borderId="80" xfId="0" applyFont="1" applyBorder="1"/>
    <xf numFmtId="0" fontId="16" fillId="0" borderId="81" xfId="0" applyFont="1" applyBorder="1"/>
    <xf numFmtId="0" fontId="17" fillId="0" borderId="84" xfId="0" applyFont="1" applyBorder="1"/>
    <xf numFmtId="0" fontId="18" fillId="0" borderId="85" xfId="0" applyNumberFormat="1" applyFont="1" applyBorder="1"/>
    <xf numFmtId="0" fontId="0" fillId="0" borderId="86" xfId="0" applyBorder="1"/>
    <xf numFmtId="0" fontId="0" fillId="0" borderId="81" xfId="0" applyBorder="1"/>
    <xf numFmtId="0" fontId="0" fillId="0" borderId="82" xfId="0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12" fillId="0" borderId="88" xfId="0" applyFont="1" applyBorder="1"/>
    <xf numFmtId="0" fontId="16" fillId="0" borderId="89" xfId="0" applyFont="1" applyBorder="1"/>
    <xf numFmtId="0" fontId="17" fillId="0" borderId="91" xfId="0" applyFont="1" applyBorder="1"/>
    <xf numFmtId="0" fontId="18" fillId="0" borderId="92" xfId="0" applyNumberFormat="1" applyFont="1" applyBorder="1"/>
    <xf numFmtId="0" fontId="0" fillId="0" borderId="93" xfId="0" applyBorder="1"/>
    <xf numFmtId="0" fontId="0" fillId="0" borderId="89" xfId="0" applyBorder="1"/>
    <xf numFmtId="0" fontId="0" fillId="0" borderId="90" xfId="0" applyBorder="1" applyAlignment="1">
      <alignment horizontal="center"/>
    </xf>
    <xf numFmtId="0" fontId="19" fillId="0" borderId="0" xfId="0" applyFont="1" applyBorder="1"/>
    <xf numFmtId="0" fontId="12" fillId="0" borderId="94" xfId="0" applyFont="1" applyBorder="1" applyAlignment="1">
      <alignment horizontal="center"/>
    </xf>
    <xf numFmtId="0" fontId="12" fillId="0" borderId="95" xfId="0" applyFont="1" applyBorder="1"/>
    <xf numFmtId="0" fontId="16" fillId="0" borderId="96" xfId="0" applyFont="1" applyBorder="1"/>
    <xf numFmtId="0" fontId="17" fillId="0" borderId="97" xfId="0" applyFont="1" applyBorder="1"/>
    <xf numFmtId="0" fontId="18" fillId="0" borderId="98" xfId="0" applyNumberFormat="1" applyFont="1" applyBorder="1"/>
    <xf numFmtId="0" fontId="0" fillId="0" borderId="99" xfId="0" applyBorder="1"/>
    <xf numFmtId="0" fontId="0" fillId="0" borderId="96" xfId="0" applyBorder="1"/>
    <xf numFmtId="0" fontId="0" fillId="0" borderId="100" xfId="0" applyBorder="1" applyAlignment="1">
      <alignment horizontal="center"/>
    </xf>
    <xf numFmtId="0" fontId="20" fillId="0" borderId="0" xfId="0" applyFont="1" applyBorder="1"/>
    <xf numFmtId="0" fontId="12" fillId="13" borderId="102" xfId="0" applyFont="1" applyFill="1" applyBorder="1" applyAlignment="1">
      <alignment horizontal="center"/>
    </xf>
    <xf numFmtId="0" fontId="12" fillId="13" borderId="103" xfId="0" applyFont="1" applyFill="1" applyBorder="1" applyAlignment="1">
      <alignment horizontal="center"/>
    </xf>
    <xf numFmtId="0" fontId="12" fillId="13" borderId="25" xfId="0" applyFont="1" applyFill="1" applyBorder="1" applyAlignment="1">
      <alignment horizontal="center"/>
    </xf>
    <xf numFmtId="0" fontId="12" fillId="13" borderId="37" xfId="0" applyFont="1" applyFill="1" applyBorder="1" applyAlignment="1">
      <alignment horizontal="center"/>
    </xf>
    <xf numFmtId="0" fontId="20" fillId="0" borderId="0" xfId="0" applyFont="1" applyBorder="1" applyAlignment="1"/>
    <xf numFmtId="0" fontId="0" fillId="0" borderId="0" xfId="0" applyAlignment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18" borderId="16" xfId="0" applyFont="1" applyFill="1" applyBorder="1" applyAlignment="1">
      <alignment horizontal="center" vertical="center"/>
    </xf>
    <xf numFmtId="0" fontId="11" fillId="18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40" xfId="0" applyBorder="1" applyAlignment="1">
      <alignment horizontal="center"/>
    </xf>
    <xf numFmtId="0" fontId="0" fillId="0" borderId="49" xfId="0" applyFill="1" applyBorder="1" applyAlignment="1">
      <alignment horizontal="center"/>
    </xf>
    <xf numFmtId="1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20" borderId="37" xfId="0" applyFont="1" applyFill="1" applyBorder="1" applyAlignment="1">
      <alignment horizontal="center"/>
    </xf>
    <xf numFmtId="0" fontId="9" fillId="20" borderId="24" xfId="0" applyFont="1" applyFill="1" applyBorder="1" applyAlignment="1">
      <alignment horizontal="center"/>
    </xf>
    <xf numFmtId="0" fontId="9" fillId="5" borderId="109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9" fillId="5" borderId="110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/>
    <xf numFmtId="0" fontId="0" fillId="0" borderId="72" xfId="0" applyBorder="1" applyAlignment="1">
      <alignment horizontal="center"/>
    </xf>
    <xf numFmtId="0" fontId="0" fillId="0" borderId="59" xfId="0" applyBorder="1"/>
    <xf numFmtId="0" fontId="0" fillId="0" borderId="75" xfId="0" applyBorder="1" applyAlignment="1">
      <alignment horizontal="center"/>
    </xf>
    <xf numFmtId="0" fontId="0" fillId="0" borderId="39" xfId="0" applyBorder="1"/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0" fontId="0" fillId="0" borderId="5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4" xfId="0" applyBorder="1"/>
    <xf numFmtId="0" fontId="0" fillId="0" borderId="83" xfId="0" applyBorder="1"/>
    <xf numFmtId="0" fontId="24" fillId="0" borderId="46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111" xfId="0" applyFont="1" applyFill="1" applyBorder="1" applyAlignment="1">
      <alignment horizontal="left" wrapText="1"/>
    </xf>
    <xf numFmtId="0" fontId="24" fillId="0" borderId="47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1" xfId="0" applyFont="1" applyFill="1" applyBorder="1" applyAlignment="1">
      <alignment horizontal="center" wrapText="1"/>
    </xf>
    <xf numFmtId="0" fontId="24" fillId="0" borderId="112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 horizontal="center"/>
    </xf>
    <xf numFmtId="0" fontId="25" fillId="3" borderId="18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59" xfId="0" applyNumberFormat="1" applyFont="1" applyFill="1" applyBorder="1"/>
    <xf numFmtId="0" fontId="24" fillId="0" borderId="28" xfId="0" applyFont="1" applyFill="1" applyBorder="1"/>
    <xf numFmtId="0" fontId="24" fillId="0" borderId="29" xfId="0" applyFont="1" applyFill="1" applyBorder="1"/>
    <xf numFmtId="0" fontId="24" fillId="0" borderId="29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31" xfId="0" applyFont="1" applyFill="1" applyBorder="1"/>
    <xf numFmtId="0" fontId="24" fillId="0" borderId="31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64" xfId="0" applyNumberFormat="1" applyFont="1" applyFill="1" applyBorder="1"/>
    <xf numFmtId="0" fontId="24" fillId="0" borderId="32" xfId="0" applyFont="1" applyFill="1" applyBorder="1"/>
    <xf numFmtId="0" fontId="24" fillId="0" borderId="33" xfId="0" applyFont="1" applyFill="1" applyBorder="1"/>
    <xf numFmtId="0" fontId="24" fillId="0" borderId="3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20" fillId="0" borderId="0" xfId="0" applyFont="1"/>
    <xf numFmtId="0" fontId="12" fillId="0" borderId="27" xfId="0" applyFont="1" applyBorder="1"/>
    <xf numFmtId="0" fontId="19" fillId="0" borderId="0" xfId="0" applyFont="1"/>
    <xf numFmtId="0" fontId="12" fillId="3" borderId="18" xfId="0" applyNumberFormat="1" applyFont="1" applyFill="1" applyBorder="1" applyAlignment="1">
      <alignment horizontal="center"/>
    </xf>
    <xf numFmtId="0" fontId="13" fillId="0" borderId="0" xfId="2"/>
    <xf numFmtId="0" fontId="13" fillId="0" borderId="0" xfId="2" applyFill="1" applyBorder="1"/>
    <xf numFmtId="3" fontId="13" fillId="0" borderId="0" xfId="2" applyNumberFormat="1" applyFill="1" applyBorder="1"/>
    <xf numFmtId="0" fontId="19" fillId="0" borderId="0" xfId="2" applyFont="1" applyFill="1"/>
    <xf numFmtId="0" fontId="13" fillId="0" borderId="0" xfId="2" applyFill="1"/>
    <xf numFmtId="0" fontId="28" fillId="0" borderId="0" xfId="2" applyFont="1" applyFill="1" applyBorder="1"/>
    <xf numFmtId="0" fontId="29" fillId="13" borderId="40" xfId="2" applyFont="1" applyFill="1" applyBorder="1" applyProtection="1">
      <protection locked="0"/>
    </xf>
    <xf numFmtId="0" fontId="30" fillId="13" borderId="41" xfId="2" applyFont="1" applyFill="1" applyBorder="1" applyProtection="1">
      <protection locked="0"/>
    </xf>
    <xf numFmtId="0" fontId="30" fillId="13" borderId="39" xfId="2" applyFont="1" applyFill="1" applyBorder="1" applyProtection="1">
      <protection locked="0"/>
    </xf>
    <xf numFmtId="0" fontId="29" fillId="13" borderId="41" xfId="2" applyFont="1" applyFill="1" applyBorder="1" applyProtection="1">
      <protection locked="0"/>
    </xf>
    <xf numFmtId="0" fontId="19" fillId="13" borderId="42" xfId="2" applyFont="1" applyFill="1" applyBorder="1"/>
    <xf numFmtId="0" fontId="19" fillId="13" borderId="43" xfId="2" applyFont="1" applyFill="1" applyBorder="1"/>
    <xf numFmtId="0" fontId="19" fillId="13" borderId="44" xfId="2" applyFont="1" applyFill="1" applyBorder="1"/>
    <xf numFmtId="0" fontId="12" fillId="21" borderId="115" xfId="2" applyFont="1" applyFill="1" applyBorder="1" applyAlignment="1">
      <alignment horizontal="center"/>
    </xf>
    <xf numFmtId="0" fontId="12" fillId="22" borderId="115" xfId="2" applyFont="1" applyFill="1" applyBorder="1" applyAlignment="1">
      <alignment horizontal="center" wrapText="1"/>
    </xf>
    <xf numFmtId="0" fontId="12" fillId="23" borderId="115" xfId="2" applyFont="1" applyFill="1" applyBorder="1" applyAlignment="1">
      <alignment horizontal="center"/>
    </xf>
    <xf numFmtId="0" fontId="12" fillId="0" borderId="89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3" fillId="6" borderId="0" xfId="2" applyFill="1"/>
    <xf numFmtId="3" fontId="19" fillId="6" borderId="0" xfId="2" applyNumberFormat="1" applyFont="1" applyFill="1" applyBorder="1" applyAlignment="1">
      <alignment horizontal="center"/>
    </xf>
    <xf numFmtId="0" fontId="19" fillId="6" borderId="0" xfId="2" applyFont="1" applyFill="1" applyBorder="1" applyAlignment="1">
      <alignment horizontal="center"/>
    </xf>
    <xf numFmtId="3" fontId="13" fillId="6" borderId="0" xfId="2" applyNumberFormat="1" applyFill="1" applyBorder="1"/>
    <xf numFmtId="0" fontId="19" fillId="6" borderId="0" xfId="2" applyFont="1" applyFill="1"/>
    <xf numFmtId="0" fontId="13" fillId="0" borderId="89" xfId="2" applyNumberFormat="1" applyFont="1" applyFill="1" applyBorder="1" applyAlignment="1" applyProtection="1">
      <alignment horizontal="center"/>
      <protection locked="0"/>
    </xf>
    <xf numFmtId="3" fontId="13" fillId="0" borderId="89" xfId="2" applyNumberFormat="1" applyFont="1" applyFill="1" applyBorder="1" applyProtection="1">
      <protection locked="0"/>
    </xf>
    <xf numFmtId="0" fontId="13" fillId="0" borderId="0" xfId="2" applyFill="1" applyProtection="1">
      <protection locked="0"/>
    </xf>
    <xf numFmtId="0" fontId="13" fillId="0" borderId="88" xfId="2" applyFont="1" applyFill="1" applyBorder="1" applyAlignment="1" applyProtection="1">
      <alignment horizontal="center"/>
      <protection locked="0"/>
    </xf>
    <xf numFmtId="0" fontId="13" fillId="0" borderId="113" xfId="2" applyFont="1" applyFill="1" applyBorder="1" applyAlignment="1" applyProtection="1">
      <alignment horizontal="center"/>
      <protection locked="0"/>
    </xf>
    <xf numFmtId="0" fontId="13" fillId="0" borderId="91" xfId="2" applyFont="1" applyFill="1" applyBorder="1" applyAlignment="1" applyProtection="1">
      <alignment horizontal="center"/>
      <protection locked="0"/>
    </xf>
    <xf numFmtId="0" fontId="13" fillId="0" borderId="89" xfId="2" applyFont="1" applyFill="1" applyBorder="1" applyAlignment="1" applyProtection="1">
      <alignment horizontal="center"/>
      <protection locked="0"/>
    </xf>
    <xf numFmtId="0" fontId="12" fillId="0" borderId="89" xfId="2" applyFont="1" applyFill="1" applyBorder="1" applyAlignment="1" applyProtection="1">
      <alignment horizontal="center"/>
      <protection locked="0"/>
    </xf>
    <xf numFmtId="0" fontId="13" fillId="0" borderId="89" xfId="2" applyBorder="1"/>
    <xf numFmtId="0" fontId="13" fillId="0" borderId="89" xfId="2" applyFill="1" applyBorder="1" applyAlignment="1" applyProtection="1">
      <alignment horizontal="center"/>
      <protection locked="0"/>
    </xf>
    <xf numFmtId="0" fontId="13" fillId="0" borderId="42" xfId="2" applyFont="1" applyFill="1" applyBorder="1" applyAlignment="1" applyProtection="1">
      <alignment horizontal="center"/>
      <protection locked="0"/>
    </xf>
    <xf numFmtId="0" fontId="13" fillId="0" borderId="43" xfId="2" applyFont="1" applyFill="1" applyBorder="1" applyAlignment="1" applyProtection="1">
      <alignment horizontal="center"/>
      <protection locked="0"/>
    </xf>
    <xf numFmtId="0" fontId="13" fillId="0" borderId="44" xfId="2" applyFont="1" applyFill="1" applyBorder="1" applyAlignment="1" applyProtection="1">
      <alignment horizontal="center"/>
      <protection locked="0"/>
    </xf>
    <xf numFmtId="0" fontId="13" fillId="0" borderId="115" xfId="2" applyFont="1" applyFill="1" applyBorder="1" applyAlignment="1" applyProtection="1">
      <alignment horizontal="center"/>
      <protection locked="0"/>
    </xf>
    <xf numFmtId="0" fontId="13" fillId="0" borderId="89" xfId="2" applyBorder="1" applyAlignment="1"/>
    <xf numFmtId="0" fontId="13" fillId="0" borderId="0" xfId="2" applyFont="1" applyFill="1" applyBorder="1" applyAlignment="1" applyProtection="1">
      <alignment horizontal="right"/>
      <protection locked="0"/>
    </xf>
    <xf numFmtId="0" fontId="19" fillId="0" borderId="0" xfId="2" applyFont="1" applyFill="1" applyBorder="1"/>
    <xf numFmtId="0" fontId="13" fillId="0" borderId="0" xfId="2" applyFont="1" applyFill="1" applyBorder="1"/>
    <xf numFmtId="0" fontId="13" fillId="6" borderId="0" xfId="2" applyFill="1" applyBorder="1"/>
    <xf numFmtId="3" fontId="13" fillId="0" borderId="89" xfId="2" applyNumberFormat="1" applyBorder="1"/>
    <xf numFmtId="0" fontId="13" fillId="0" borderId="89" xfId="2" applyNumberFormat="1" applyFill="1" applyBorder="1" applyAlignment="1" applyProtection="1">
      <alignment horizontal="center"/>
      <protection locked="0"/>
    </xf>
    <xf numFmtId="14" fontId="9" fillId="19" borderId="116" xfId="0" applyNumberFormat="1" applyFont="1" applyFill="1" applyBorder="1" applyAlignment="1">
      <alignment horizontal="center" vertical="center"/>
    </xf>
    <xf numFmtId="14" fontId="9" fillId="2" borderId="118" xfId="0" applyNumberFormat="1" applyFont="1" applyFill="1" applyBorder="1" applyAlignment="1">
      <alignment horizontal="left" vertical="center" indent="1"/>
    </xf>
    <xf numFmtId="14" fontId="9" fillId="2" borderId="117" xfId="0" applyNumberFormat="1" applyFont="1" applyFill="1" applyBorder="1" applyAlignment="1">
      <alignment horizontal="left" vertical="center" indent="1"/>
    </xf>
    <xf numFmtId="0" fontId="0" fillId="0" borderId="49" xfId="0" applyFill="1" applyBorder="1" applyAlignment="1">
      <alignment horizontal="center" wrapText="1"/>
    </xf>
    <xf numFmtId="0" fontId="13" fillId="0" borderId="49" xfId="0" applyFont="1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22" fillId="0" borderId="45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/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right"/>
    </xf>
    <xf numFmtId="0" fontId="0" fillId="0" borderId="124" xfId="0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115" xfId="0" applyBorder="1"/>
    <xf numFmtId="0" fontId="0" fillId="0" borderId="119" xfId="0" applyBorder="1"/>
    <xf numFmtId="0" fontId="18" fillId="0" borderId="52" xfId="0" applyNumberFormat="1" applyFont="1" applyBorder="1"/>
    <xf numFmtId="0" fontId="17" fillId="0" borderId="44" xfId="0" applyFont="1" applyBorder="1"/>
    <xf numFmtId="0" fontId="16" fillId="0" borderId="115" xfId="0" applyFont="1" applyBorder="1"/>
    <xf numFmtId="0" fontId="12" fillId="0" borderId="42" xfId="0" applyFont="1" applyBorder="1"/>
    <xf numFmtId="0" fontId="12" fillId="0" borderId="125" xfId="0" applyFont="1" applyBorder="1" applyAlignment="1">
      <alignment horizontal="center"/>
    </xf>
    <xf numFmtId="14" fontId="9" fillId="2" borderId="126" xfId="0" applyNumberFormat="1" applyFont="1" applyFill="1" applyBorder="1" applyAlignment="1">
      <alignment horizontal="left" vertical="center" indent="1"/>
    </xf>
    <xf numFmtId="14" fontId="9" fillId="2" borderId="127" xfId="0" applyNumberFormat="1" applyFont="1" applyFill="1" applyBorder="1" applyAlignment="1">
      <alignment horizontal="left" vertical="center" indent="1"/>
    </xf>
    <xf numFmtId="14" fontId="9" fillId="2" borderId="128" xfId="0" applyNumberFormat="1" applyFont="1" applyFill="1" applyBorder="1" applyAlignment="1">
      <alignment horizontal="left" vertical="center" indent="1"/>
    </xf>
    <xf numFmtId="14" fontId="9" fillId="19" borderId="10" xfId="10" applyNumberFormat="1" applyFont="1" applyFill="1" applyBorder="1" applyAlignment="1">
      <alignment vertical="center"/>
    </xf>
    <xf numFmtId="14" fontId="8" fillId="19" borderId="0" xfId="10" applyNumberFormat="1" applyFont="1" applyFill="1" applyBorder="1" applyAlignment="1">
      <alignment vertical="center"/>
    </xf>
    <xf numFmtId="14" fontId="9" fillId="2" borderId="0" xfId="10" applyNumberFormat="1" applyFont="1" applyFill="1" applyBorder="1" applyAlignment="1">
      <alignment vertical="center"/>
    </xf>
    <xf numFmtId="14" fontId="9" fillId="2" borderId="11" xfId="10" applyNumberFormat="1" applyFont="1" applyFill="1" applyBorder="1" applyAlignment="1">
      <alignment vertical="center"/>
    </xf>
    <xf numFmtId="0" fontId="11" fillId="18" borderId="15" xfId="10" applyFont="1" applyFill="1" applyBorder="1" applyAlignment="1">
      <alignment horizontal="center" vertical="center"/>
    </xf>
    <xf numFmtId="0" fontId="11" fillId="18" borderId="16" xfId="10" applyFont="1" applyFill="1" applyBorder="1" applyAlignment="1">
      <alignment horizontal="center" vertical="center"/>
    </xf>
    <xf numFmtId="0" fontId="12" fillId="17" borderId="17" xfId="10" applyFont="1" applyFill="1" applyBorder="1" applyAlignment="1">
      <alignment horizontal="left" indent="1"/>
    </xf>
    <xf numFmtId="0" fontId="12" fillId="17" borderId="18" xfId="10" applyFont="1" applyFill="1" applyBorder="1" applyAlignment="1">
      <alignment horizontal="center"/>
    </xf>
    <xf numFmtId="0" fontId="25" fillId="3" borderId="18" xfId="10" applyNumberFormat="1" applyFont="1" applyFill="1" applyBorder="1" applyAlignment="1">
      <alignment horizontal="center"/>
    </xf>
    <xf numFmtId="0" fontId="12" fillId="4" borderId="19" xfId="10" applyNumberFormat="1" applyFont="1" applyFill="1" applyBorder="1" applyAlignment="1">
      <alignment horizontal="center"/>
    </xf>
    <xf numFmtId="14" fontId="9" fillId="19" borderId="20" xfId="10" applyNumberFormat="1" applyFont="1" applyFill="1" applyBorder="1" applyAlignment="1">
      <alignment vertical="center"/>
    </xf>
    <xf numFmtId="14" fontId="8" fillId="19" borderId="21" xfId="10" applyNumberFormat="1" applyFont="1" applyFill="1" applyBorder="1" applyAlignment="1">
      <alignment vertical="center"/>
    </xf>
    <xf numFmtId="14" fontId="9" fillId="2" borderId="21" xfId="10" applyNumberFormat="1" applyFont="1" applyFill="1" applyBorder="1" applyAlignment="1">
      <alignment vertical="center"/>
    </xf>
    <xf numFmtId="14" fontId="9" fillId="2" borderId="22" xfId="10" applyNumberFormat="1" applyFont="1" applyFill="1" applyBorder="1" applyAlignment="1">
      <alignment vertical="center"/>
    </xf>
    <xf numFmtId="0" fontId="13" fillId="0" borderId="89" xfId="2" applyFont="1" applyFill="1" applyBorder="1" applyAlignment="1" applyProtection="1">
      <alignment horizontal="right"/>
      <protection locked="0"/>
    </xf>
    <xf numFmtId="14" fontId="8" fillId="7" borderId="1" xfId="0" applyNumberFormat="1" applyFont="1" applyFill="1" applyBorder="1" applyAlignment="1">
      <alignment horizontal="center" vertical="center"/>
    </xf>
    <xf numFmtId="14" fontId="8" fillId="7" borderId="2" xfId="0" applyNumberFormat="1" applyFont="1" applyFill="1" applyBorder="1" applyAlignment="1">
      <alignment horizontal="center" vertical="center"/>
    </xf>
    <xf numFmtId="14" fontId="8" fillId="7" borderId="7" xfId="0" applyNumberFormat="1" applyFont="1" applyFill="1" applyBorder="1" applyAlignment="1">
      <alignment horizontal="center" vertical="center"/>
    </xf>
    <xf numFmtId="14" fontId="8" fillId="7" borderId="8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8" xfId="0" applyFill="1" applyBorder="1"/>
    <xf numFmtId="0" fontId="0" fillId="8" borderId="9" xfId="0" applyFill="1" applyBorder="1"/>
    <xf numFmtId="14" fontId="9" fillId="7" borderId="4" xfId="0" applyNumberFormat="1" applyFont="1" applyFill="1" applyBorder="1" applyAlignment="1">
      <alignment horizontal="center" vertical="center"/>
    </xf>
    <xf numFmtId="14" fontId="9" fillId="7" borderId="5" xfId="0" applyNumberFormat="1" applyFont="1" applyFill="1" applyBorder="1" applyAlignment="1">
      <alignment horizontal="center" vertical="center"/>
    </xf>
    <xf numFmtId="14" fontId="9" fillId="7" borderId="6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21" fillId="13" borderId="34" xfId="0" applyFont="1" applyFill="1" applyBorder="1" applyAlignment="1">
      <alignment horizontal="center" vertical="center" wrapText="1"/>
    </xf>
    <xf numFmtId="0" fontId="21" fillId="13" borderId="36" xfId="0" applyFont="1" applyFill="1" applyBorder="1" applyAlignment="1">
      <alignment horizontal="center" vertical="center" wrapText="1"/>
    </xf>
    <xf numFmtId="0" fontId="21" fillId="13" borderId="104" xfId="0" applyFont="1" applyFill="1" applyBorder="1" applyAlignment="1">
      <alignment horizontal="center" vertical="center" wrapText="1"/>
    </xf>
    <xf numFmtId="0" fontId="21" fillId="13" borderId="32" xfId="0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horizontal="center" vertical="center" wrapText="1"/>
    </xf>
    <xf numFmtId="0" fontId="21" fillId="13" borderId="38" xfId="0" applyFont="1" applyFill="1" applyBorder="1" applyAlignment="1">
      <alignment horizontal="center" vertical="center" wrapText="1"/>
    </xf>
    <xf numFmtId="0" fontId="12" fillId="12" borderId="102" xfId="0" applyFont="1" applyFill="1" applyBorder="1" applyAlignment="1">
      <alignment horizontal="center" vertical="center"/>
    </xf>
    <xf numFmtId="0" fontId="12" fillId="12" borderId="101" xfId="0" applyFont="1" applyFill="1" applyBorder="1" applyAlignment="1">
      <alignment horizontal="center" vertical="center"/>
    </xf>
    <xf numFmtId="0" fontId="10" fillId="13" borderId="34" xfId="0" applyFont="1" applyFill="1" applyBorder="1" applyAlignment="1">
      <alignment horizontal="center" vertical="center"/>
    </xf>
    <xf numFmtId="0" fontId="10" fillId="13" borderId="36" xfId="0" applyFont="1" applyFill="1" applyBorder="1" applyAlignment="1">
      <alignment horizontal="center" vertical="center"/>
    </xf>
    <xf numFmtId="0" fontId="10" fillId="13" borderId="25" xfId="0" applyFont="1" applyFill="1" applyBorder="1" applyAlignment="1">
      <alignment horizontal="center"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102" xfId="0" applyFont="1" applyFill="1" applyBorder="1" applyAlignment="1">
      <alignment horizontal="center" vertical="center"/>
    </xf>
    <xf numFmtId="0" fontId="12" fillId="16" borderId="102" xfId="0" applyFont="1" applyFill="1" applyBorder="1" applyAlignment="1">
      <alignment horizontal="center"/>
    </xf>
    <xf numFmtId="0" fontId="12" fillId="15" borderId="102" xfId="0" applyFont="1" applyFill="1" applyBorder="1" applyAlignment="1">
      <alignment horizontal="center"/>
    </xf>
    <xf numFmtId="0" fontId="12" fillId="14" borderId="102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14" fontId="8" fillId="19" borderId="1" xfId="0" applyNumberFormat="1" applyFont="1" applyFill="1" applyBorder="1" applyAlignment="1">
      <alignment horizontal="center" vertical="center"/>
    </xf>
    <xf numFmtId="14" fontId="8" fillId="19" borderId="7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14" fontId="9" fillId="19" borderId="4" xfId="0" applyNumberFormat="1" applyFont="1" applyFill="1" applyBorder="1" applyAlignment="1">
      <alignment horizontal="center" vertical="center"/>
    </xf>
    <xf numFmtId="14" fontId="9" fillId="19" borderId="5" xfId="0" applyNumberFormat="1" applyFont="1" applyFill="1" applyBorder="1" applyAlignment="1">
      <alignment horizontal="center" vertical="center"/>
    </xf>
    <xf numFmtId="14" fontId="9" fillId="19" borderId="6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/>
    </xf>
    <xf numFmtId="0" fontId="12" fillId="17" borderId="18" xfId="0" applyFont="1" applyFill="1" applyBorder="1" applyAlignment="1">
      <alignment horizontal="center"/>
    </xf>
    <xf numFmtId="14" fontId="23" fillId="19" borderId="1" xfId="0" applyNumberFormat="1" applyFont="1" applyFill="1" applyBorder="1" applyAlignment="1">
      <alignment horizontal="center" vertical="center"/>
    </xf>
    <xf numFmtId="14" fontId="23" fillId="19" borderId="2" xfId="0" applyNumberFormat="1" applyFont="1" applyFill="1" applyBorder="1" applyAlignment="1">
      <alignment horizontal="center" vertical="center"/>
    </xf>
    <xf numFmtId="14" fontId="23" fillId="19" borderId="7" xfId="0" applyNumberFormat="1" applyFont="1" applyFill="1" applyBorder="1" applyAlignment="1">
      <alignment horizontal="center" vertical="center"/>
    </xf>
    <xf numFmtId="14" fontId="23" fillId="19" borderId="8" xfId="0" applyNumberFormat="1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0" fontId="29" fillId="0" borderId="114" xfId="2" applyFont="1" applyBorder="1" applyAlignment="1">
      <alignment horizontal="center" vertical="center"/>
    </xf>
    <xf numFmtId="3" fontId="29" fillId="13" borderId="108" xfId="2" applyNumberFormat="1" applyFont="1" applyFill="1" applyBorder="1" applyAlignment="1">
      <alignment horizontal="center" vertical="center" wrapText="1"/>
    </xf>
    <xf numFmtId="3" fontId="29" fillId="13" borderId="115" xfId="2" applyNumberFormat="1" applyFont="1" applyFill="1" applyBorder="1" applyAlignment="1">
      <alignment horizontal="center" vertical="center" wrapText="1"/>
    </xf>
    <xf numFmtId="14" fontId="8" fillId="19" borderId="1" xfId="10" applyNumberFormat="1" applyFont="1" applyFill="1" applyBorder="1" applyAlignment="1">
      <alignment horizontal="center" vertical="center"/>
    </xf>
    <xf numFmtId="14" fontId="8" fillId="19" borderId="7" xfId="10" applyNumberFormat="1" applyFont="1" applyFill="1" applyBorder="1" applyAlignment="1">
      <alignment horizontal="center" vertical="center"/>
    </xf>
    <xf numFmtId="14" fontId="27" fillId="19" borderId="2" xfId="10" applyNumberFormat="1" applyFont="1" applyFill="1" applyBorder="1" applyAlignment="1">
      <alignment horizontal="center" vertical="center"/>
    </xf>
    <xf numFmtId="14" fontId="27" fillId="19" borderId="3" xfId="10" applyNumberFormat="1" applyFont="1" applyFill="1" applyBorder="1" applyAlignment="1">
      <alignment horizontal="center" vertical="center"/>
    </xf>
    <xf numFmtId="14" fontId="27" fillId="19" borderId="8" xfId="10" applyNumberFormat="1" applyFont="1" applyFill="1" applyBorder="1" applyAlignment="1">
      <alignment horizontal="center" vertical="center"/>
    </xf>
    <xf numFmtId="14" fontId="27" fillId="19" borderId="9" xfId="10" applyNumberFormat="1" applyFont="1" applyFill="1" applyBorder="1" applyAlignment="1">
      <alignment horizontal="center" vertical="center"/>
    </xf>
    <xf numFmtId="14" fontId="9" fillId="19" borderId="4" xfId="10" applyNumberFormat="1" applyFont="1" applyFill="1" applyBorder="1" applyAlignment="1">
      <alignment horizontal="center" vertical="center"/>
    </xf>
    <xf numFmtId="14" fontId="9" fillId="19" borderId="5" xfId="10" applyNumberFormat="1" applyFont="1" applyFill="1" applyBorder="1" applyAlignment="1">
      <alignment horizontal="center" vertical="center"/>
    </xf>
    <xf numFmtId="14" fontId="9" fillId="19" borderId="6" xfId="10" applyNumberFormat="1" applyFont="1" applyFill="1" applyBorder="1" applyAlignment="1">
      <alignment horizontal="center" vertical="center"/>
    </xf>
    <xf numFmtId="0" fontId="9" fillId="18" borderId="12" xfId="10" applyFont="1" applyFill="1" applyBorder="1" applyAlignment="1">
      <alignment horizontal="center" vertical="center"/>
    </xf>
    <xf numFmtId="0" fontId="9" fillId="18" borderId="13" xfId="10" applyFont="1" applyFill="1" applyBorder="1" applyAlignment="1">
      <alignment horizontal="center" vertical="center"/>
    </xf>
    <xf numFmtId="0" fontId="9" fillId="18" borderId="14" xfId="10" applyFont="1" applyFill="1" applyBorder="1" applyAlignment="1">
      <alignment horizontal="center" vertical="center"/>
    </xf>
  </cellXfs>
  <cellStyles count="11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112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workbookViewId="0">
      <selection activeCell="A3" sqref="A3:D3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79">
        <v>42595</v>
      </c>
      <c r="B1" s="280"/>
      <c r="C1" s="283" t="s">
        <v>125</v>
      </c>
      <c r="D1" s="284"/>
      <c r="E1" s="284"/>
      <c r="F1" s="285"/>
      <c r="H1" s="288" t="s">
        <v>0</v>
      </c>
      <c r="I1" s="289"/>
      <c r="J1" s="289"/>
      <c r="K1" s="289"/>
      <c r="L1" s="289"/>
      <c r="M1" s="290"/>
    </row>
    <row r="2" spans="1:22" ht="12.75" customHeight="1" x14ac:dyDescent="0.2">
      <c r="A2" s="281"/>
      <c r="B2" s="282"/>
      <c r="C2" s="286"/>
      <c r="D2" s="286"/>
      <c r="E2" s="286"/>
      <c r="F2" s="287"/>
      <c r="G2" s="2"/>
      <c r="H2" s="17" t="s">
        <v>11</v>
      </c>
      <c r="I2" s="18"/>
      <c r="J2" s="261" t="s">
        <v>36</v>
      </c>
      <c r="K2" s="3"/>
      <c r="L2" s="3"/>
      <c r="M2" s="4"/>
    </row>
    <row r="3" spans="1:22" ht="12.75" customHeight="1" thickBot="1" x14ac:dyDescent="0.25">
      <c r="A3" s="291" t="s">
        <v>1</v>
      </c>
      <c r="B3" s="292"/>
      <c r="C3" s="292"/>
      <c r="D3" s="293"/>
      <c r="E3" s="19" t="s">
        <v>2</v>
      </c>
      <c r="F3" s="20" t="s">
        <v>3</v>
      </c>
      <c r="G3"/>
      <c r="H3" s="17" t="s">
        <v>12</v>
      </c>
      <c r="I3" s="18"/>
      <c r="J3" s="262" t="s">
        <v>71</v>
      </c>
      <c r="K3" s="3"/>
      <c r="L3" s="3"/>
      <c r="M3" s="4"/>
    </row>
    <row r="4" spans="1:22" ht="12.75" customHeight="1" thickBot="1" x14ac:dyDescent="0.25">
      <c r="A4" s="21"/>
      <c r="B4" s="22"/>
      <c r="C4" s="23" t="s">
        <v>4</v>
      </c>
      <c r="D4" s="24"/>
      <c r="E4" s="170" t="s">
        <v>27</v>
      </c>
      <c r="F4" s="5">
        <v>100</v>
      </c>
      <c r="G4"/>
      <c r="H4" s="25" t="s">
        <v>13</v>
      </c>
      <c r="I4" s="26"/>
      <c r="J4" s="263" t="s">
        <v>72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7" t="s">
        <v>15</v>
      </c>
      <c r="S5" s="1"/>
    </row>
    <row r="6" spans="1:22" ht="13.5" thickBot="1" x14ac:dyDescent="0.25">
      <c r="A6" s="28" t="s">
        <v>5</v>
      </c>
      <c r="B6" s="29" t="s">
        <v>6</v>
      </c>
      <c r="C6" s="30" t="s">
        <v>7</v>
      </c>
      <c r="D6" s="30" t="s">
        <v>8</v>
      </c>
      <c r="E6" s="31" t="s">
        <v>9</v>
      </c>
      <c r="F6" s="30" t="s">
        <v>17</v>
      </c>
      <c r="G6" s="30" t="s">
        <v>18</v>
      </c>
      <c r="H6" s="31" t="s">
        <v>19</v>
      </c>
      <c r="I6" s="30" t="s">
        <v>20</v>
      </c>
      <c r="J6" s="30" t="s">
        <v>18</v>
      </c>
      <c r="K6" s="31" t="s">
        <v>21</v>
      </c>
      <c r="L6" s="32" t="s">
        <v>22</v>
      </c>
      <c r="M6" s="33" t="s">
        <v>23</v>
      </c>
      <c r="N6" s="34" t="s">
        <v>16</v>
      </c>
      <c r="P6" s="35" t="s">
        <v>10</v>
      </c>
      <c r="Q6" s="36" t="s">
        <v>6</v>
      </c>
      <c r="R6" s="37" t="s">
        <v>7</v>
      </c>
      <c r="S6" s="38" t="s">
        <v>8</v>
      </c>
      <c r="T6" s="39" t="s">
        <v>24</v>
      </c>
      <c r="U6" s="40" t="s">
        <v>25</v>
      </c>
      <c r="V6" s="41"/>
    </row>
    <row r="7" spans="1:22" x14ac:dyDescent="0.2">
      <c r="A7" s="171">
        <v>1</v>
      </c>
      <c r="B7" s="172">
        <v>21511303790</v>
      </c>
      <c r="C7" s="173" t="s">
        <v>73</v>
      </c>
      <c r="D7" s="174" t="s">
        <v>74</v>
      </c>
      <c r="E7" s="175"/>
      <c r="F7" s="174">
        <v>6.5110000000000001</v>
      </c>
      <c r="G7" s="174"/>
      <c r="H7" s="176">
        <v>6.5110000000000001</v>
      </c>
      <c r="I7" s="174">
        <v>6.4740000000000002</v>
      </c>
      <c r="J7" s="174">
        <v>1</v>
      </c>
      <c r="K7" s="176">
        <v>6.6740000000000004</v>
      </c>
      <c r="L7" s="177">
        <v>6.5110000000000001</v>
      </c>
      <c r="M7" s="178">
        <v>6.6740000000000004</v>
      </c>
      <c r="N7" s="179">
        <v>1</v>
      </c>
      <c r="P7" s="42">
        <v>1</v>
      </c>
      <c r="Q7" s="43">
        <v>21511303790</v>
      </c>
      <c r="R7" s="9" t="s">
        <v>73</v>
      </c>
      <c r="S7" s="10" t="s">
        <v>74</v>
      </c>
      <c r="T7" s="44">
        <v>6.5110000000000001</v>
      </c>
      <c r="U7" s="45">
        <v>7.4409999999999998</v>
      </c>
    </row>
    <row r="8" spans="1:22" x14ac:dyDescent="0.2">
      <c r="A8" s="171">
        <v>2</v>
      </c>
      <c r="B8" s="172">
        <v>21511506549</v>
      </c>
      <c r="C8" s="173" t="s">
        <v>75</v>
      </c>
      <c r="D8" s="174" t="s">
        <v>26</v>
      </c>
      <c r="E8" s="175"/>
      <c r="F8" s="174">
        <v>6.3890000000000002</v>
      </c>
      <c r="G8" s="174">
        <v>2</v>
      </c>
      <c r="H8" s="176">
        <v>6.7890000000000006</v>
      </c>
      <c r="I8" s="174">
        <v>6.7560000000000002</v>
      </c>
      <c r="J8" s="174"/>
      <c r="K8" s="176">
        <v>6.7560000000000002</v>
      </c>
      <c r="L8" s="177">
        <v>6.7560000000000002</v>
      </c>
      <c r="M8" s="178">
        <v>6.7890000000000006</v>
      </c>
      <c r="N8" s="179">
        <v>2</v>
      </c>
      <c r="P8" s="42">
        <v>2</v>
      </c>
      <c r="Q8" s="43" t="s">
        <v>76</v>
      </c>
      <c r="R8" s="9" t="s">
        <v>77</v>
      </c>
      <c r="S8" s="10" t="s">
        <v>74</v>
      </c>
      <c r="T8" s="44">
        <v>7.5579999999999998</v>
      </c>
      <c r="U8" s="45">
        <v>8.052999999999999</v>
      </c>
    </row>
    <row r="9" spans="1:22" x14ac:dyDescent="0.2">
      <c r="A9" s="171">
        <v>3</v>
      </c>
      <c r="B9" s="172" t="s">
        <v>76</v>
      </c>
      <c r="C9" s="173" t="s">
        <v>77</v>
      </c>
      <c r="D9" s="174" t="s">
        <v>74</v>
      </c>
      <c r="E9" s="175"/>
      <c r="F9" s="174">
        <v>7.5960000000000001</v>
      </c>
      <c r="G9" s="174">
        <v>4</v>
      </c>
      <c r="H9" s="176">
        <v>8.3960000000000008</v>
      </c>
      <c r="I9" s="174">
        <v>7.5579999999999998</v>
      </c>
      <c r="J9" s="174"/>
      <c r="K9" s="176">
        <v>7.5579999999999998</v>
      </c>
      <c r="L9" s="177">
        <v>7.5579999999999998</v>
      </c>
      <c r="M9" s="178">
        <v>8.3960000000000008</v>
      </c>
      <c r="N9" s="179">
        <v>3</v>
      </c>
      <c r="P9" s="42">
        <v>3</v>
      </c>
      <c r="Q9" s="43">
        <v>21511506549</v>
      </c>
      <c r="R9" s="9" t="s">
        <v>75</v>
      </c>
      <c r="S9" s="10" t="s">
        <v>26</v>
      </c>
      <c r="T9" s="44">
        <v>6.7560000000000002</v>
      </c>
      <c r="U9" s="45">
        <v>8.32</v>
      </c>
    </row>
    <row r="10" spans="1:22" x14ac:dyDescent="0.2">
      <c r="A10" s="171">
        <v>4</v>
      </c>
      <c r="B10" s="172" t="s">
        <v>78</v>
      </c>
      <c r="C10" s="173" t="s">
        <v>79</v>
      </c>
      <c r="D10" s="174" t="s">
        <v>58</v>
      </c>
      <c r="E10" s="175"/>
      <c r="F10" s="174">
        <v>9.1359999999999992</v>
      </c>
      <c r="G10" s="174">
        <v>2</v>
      </c>
      <c r="H10" s="176">
        <v>9.5359999999999996</v>
      </c>
      <c r="I10" s="174">
        <v>100</v>
      </c>
      <c r="J10" s="174"/>
      <c r="K10" s="176">
        <v>100</v>
      </c>
      <c r="L10" s="177">
        <v>9.5359999999999996</v>
      </c>
      <c r="M10" s="178">
        <v>100</v>
      </c>
      <c r="N10" s="179">
        <v>4</v>
      </c>
      <c r="P10" s="42">
        <v>4</v>
      </c>
      <c r="Q10" s="43" t="s">
        <v>78</v>
      </c>
      <c r="R10" s="9" t="s">
        <v>79</v>
      </c>
      <c r="S10" s="10" t="s">
        <v>58</v>
      </c>
      <c r="T10" s="44">
        <v>9.5359999999999996</v>
      </c>
      <c r="U10" s="45">
        <v>9.4439999999999991</v>
      </c>
    </row>
    <row r="11" spans="1:22" ht="13.5" thickBot="1" x14ac:dyDescent="0.25">
      <c r="A11" s="181">
        <v>5</v>
      </c>
      <c r="B11" s="182" t="s">
        <v>80</v>
      </c>
      <c r="C11" s="183" t="s">
        <v>81</v>
      </c>
      <c r="D11" s="184" t="s">
        <v>74</v>
      </c>
      <c r="E11" s="185"/>
      <c r="F11" s="184">
        <v>100</v>
      </c>
      <c r="G11" s="184"/>
      <c r="H11" s="186">
        <v>100</v>
      </c>
      <c r="I11" s="184">
        <v>8.8439999999999994</v>
      </c>
      <c r="J11" s="184">
        <v>4</v>
      </c>
      <c r="K11" s="186">
        <v>9.6440000000000001</v>
      </c>
      <c r="L11" s="187">
        <v>9.6440000000000001</v>
      </c>
      <c r="M11" s="188">
        <v>100</v>
      </c>
      <c r="N11" s="189">
        <v>5</v>
      </c>
      <c r="O11" s="47"/>
      <c r="P11" s="253">
        <v>5</v>
      </c>
      <c r="Q11" s="48" t="s">
        <v>80</v>
      </c>
      <c r="R11" s="12" t="s">
        <v>81</v>
      </c>
      <c r="S11" s="11" t="s">
        <v>74</v>
      </c>
      <c r="T11" s="49">
        <v>9.6440000000000001</v>
      </c>
      <c r="U11" s="50" t="s">
        <v>28</v>
      </c>
    </row>
    <row r="12" spans="1:22" ht="13.5" thickBot="1" x14ac:dyDescent="0.25">
      <c r="A12" s="10"/>
      <c r="B12" s="51"/>
      <c r="C12" s="52"/>
      <c r="D12" s="10"/>
      <c r="E12" s="10"/>
      <c r="F12" s="51"/>
      <c r="G12" s="10"/>
      <c r="H12" s="53"/>
      <c r="I12" s="9"/>
      <c r="J12" s="10"/>
      <c r="K12" s="53"/>
      <c r="L12" s="9"/>
      <c r="M12" s="46"/>
      <c r="Q12" s="1"/>
      <c r="S12" s="1"/>
    </row>
    <row r="13" spans="1:22" ht="13.5" thickBot="1" x14ac:dyDescent="0.25">
      <c r="A13" s="28" t="s">
        <v>5</v>
      </c>
      <c r="B13" s="29" t="s">
        <v>6</v>
      </c>
      <c r="C13" s="30" t="s">
        <v>7</v>
      </c>
      <c r="D13" s="30" t="s">
        <v>8</v>
      </c>
      <c r="E13" s="31" t="s">
        <v>9</v>
      </c>
      <c r="F13" s="30" t="s">
        <v>17</v>
      </c>
      <c r="G13" s="30" t="s">
        <v>18</v>
      </c>
      <c r="H13" s="31" t="s">
        <v>19</v>
      </c>
      <c r="I13" s="30" t="s">
        <v>20</v>
      </c>
      <c r="J13" s="30" t="s">
        <v>18</v>
      </c>
      <c r="K13" s="31" t="s">
        <v>21</v>
      </c>
      <c r="L13" s="32" t="s">
        <v>22</v>
      </c>
      <c r="M13" s="33" t="s">
        <v>23</v>
      </c>
      <c r="N13" s="34" t="s">
        <v>16</v>
      </c>
      <c r="P13" s="35" t="s">
        <v>10</v>
      </c>
      <c r="Q13" s="36" t="s">
        <v>6</v>
      </c>
      <c r="R13" s="37" t="s">
        <v>7</v>
      </c>
      <c r="S13" s="38" t="s">
        <v>8</v>
      </c>
      <c r="T13" s="39" t="s">
        <v>24</v>
      </c>
      <c r="U13" s="40" t="s">
        <v>25</v>
      </c>
    </row>
    <row r="14" spans="1:22" x14ac:dyDescent="0.2">
      <c r="A14" s="180">
        <v>1</v>
      </c>
      <c r="B14" s="172" t="s">
        <v>82</v>
      </c>
      <c r="C14" s="173" t="s">
        <v>83</v>
      </c>
      <c r="D14" s="174" t="s">
        <v>58</v>
      </c>
      <c r="E14" s="175"/>
      <c r="F14" s="174">
        <v>100</v>
      </c>
      <c r="G14" s="174"/>
      <c r="H14" s="176">
        <v>100</v>
      </c>
      <c r="I14" s="174">
        <v>5.5049999999999999</v>
      </c>
      <c r="J14" s="174"/>
      <c r="K14" s="176">
        <v>5.5049999999999999</v>
      </c>
      <c r="L14" s="177">
        <v>5.5049999999999999</v>
      </c>
      <c r="M14" s="178">
        <v>100</v>
      </c>
      <c r="N14" s="179">
        <v>1</v>
      </c>
      <c r="P14" s="246">
        <v>1</v>
      </c>
      <c r="Q14" s="43" t="s">
        <v>82</v>
      </c>
      <c r="R14" s="9" t="s">
        <v>83</v>
      </c>
      <c r="S14" s="10" t="s">
        <v>58</v>
      </c>
      <c r="T14" s="44">
        <v>5.5049999999999999</v>
      </c>
      <c r="U14" s="45">
        <v>6.5720000000000001</v>
      </c>
    </row>
    <row r="15" spans="1:22" x14ac:dyDescent="0.2">
      <c r="A15" s="180">
        <v>2</v>
      </c>
      <c r="B15" s="172">
        <v>11511303738</v>
      </c>
      <c r="C15" s="173" t="s">
        <v>84</v>
      </c>
      <c r="D15" s="174" t="s">
        <v>85</v>
      </c>
      <c r="E15" s="175"/>
      <c r="F15" s="174">
        <v>5.6580000000000004</v>
      </c>
      <c r="G15" s="174">
        <v>1</v>
      </c>
      <c r="H15" s="176">
        <v>5.8580000000000005</v>
      </c>
      <c r="I15" s="174">
        <v>5.2729999999999997</v>
      </c>
      <c r="J15" s="174">
        <v>4</v>
      </c>
      <c r="K15" s="176">
        <v>6.0729999999999995</v>
      </c>
      <c r="L15" s="177">
        <v>5.8580000000000005</v>
      </c>
      <c r="M15" s="178">
        <v>6.0729999999999995</v>
      </c>
      <c r="N15" s="179">
        <v>2</v>
      </c>
      <c r="P15" s="246">
        <v>2</v>
      </c>
      <c r="Q15" s="43">
        <v>11511303738</v>
      </c>
      <c r="R15" s="9" t="s">
        <v>84</v>
      </c>
      <c r="S15" s="10" t="s">
        <v>85</v>
      </c>
      <c r="T15" s="44">
        <v>5.8580000000000005</v>
      </c>
      <c r="U15" s="45">
        <v>6.8280000000000003</v>
      </c>
    </row>
    <row r="16" spans="1:22" x14ac:dyDescent="0.2">
      <c r="A16" s="180">
        <v>3</v>
      </c>
      <c r="B16" s="172" t="s">
        <v>86</v>
      </c>
      <c r="C16" s="173" t="s">
        <v>87</v>
      </c>
      <c r="D16" s="174" t="s">
        <v>74</v>
      </c>
      <c r="E16" s="175"/>
      <c r="F16" s="174">
        <v>5.8710000000000004</v>
      </c>
      <c r="G16" s="174">
        <v>1</v>
      </c>
      <c r="H16" s="176">
        <v>6.0710000000000006</v>
      </c>
      <c r="I16" s="174">
        <v>100</v>
      </c>
      <c r="J16" s="174"/>
      <c r="K16" s="176">
        <v>100</v>
      </c>
      <c r="L16" s="177">
        <v>6.0710000000000006</v>
      </c>
      <c r="M16" s="178">
        <v>100</v>
      </c>
      <c r="N16" s="179">
        <v>3</v>
      </c>
      <c r="P16" s="246">
        <v>3</v>
      </c>
      <c r="Q16" s="43" t="s">
        <v>86</v>
      </c>
      <c r="R16" s="9" t="s">
        <v>87</v>
      </c>
      <c r="S16" s="10" t="s">
        <v>74</v>
      </c>
      <c r="T16" s="44">
        <v>6.0710000000000006</v>
      </c>
      <c r="U16" s="45">
        <v>7.351</v>
      </c>
    </row>
    <row r="17" spans="1:29" x14ac:dyDescent="0.2">
      <c r="A17" s="180">
        <v>4</v>
      </c>
      <c r="B17" s="172">
        <v>11511405019</v>
      </c>
      <c r="C17" s="173" t="s">
        <v>88</v>
      </c>
      <c r="D17" s="174" t="s">
        <v>26</v>
      </c>
      <c r="E17" s="175"/>
      <c r="F17" s="174">
        <v>6.8</v>
      </c>
      <c r="G17" s="174"/>
      <c r="H17" s="176">
        <v>6.8</v>
      </c>
      <c r="I17" s="174">
        <v>100</v>
      </c>
      <c r="J17" s="174"/>
      <c r="K17" s="176">
        <v>100</v>
      </c>
      <c r="L17" s="177">
        <v>6.8</v>
      </c>
      <c r="M17" s="178">
        <v>100</v>
      </c>
      <c r="N17" s="179">
        <v>4</v>
      </c>
      <c r="P17" s="246">
        <v>4</v>
      </c>
      <c r="Q17" s="43">
        <v>11511405019</v>
      </c>
      <c r="R17" s="9" t="s">
        <v>88</v>
      </c>
      <c r="S17" s="10" t="s">
        <v>26</v>
      </c>
      <c r="T17" s="44">
        <v>6.8</v>
      </c>
      <c r="U17" s="45">
        <v>7.3500000000000005</v>
      </c>
    </row>
    <row r="18" spans="1:29" x14ac:dyDescent="0.2">
      <c r="A18" s="180">
        <v>5</v>
      </c>
      <c r="B18" s="172" t="s">
        <v>89</v>
      </c>
      <c r="C18" s="173" t="s">
        <v>90</v>
      </c>
      <c r="D18" s="174" t="s">
        <v>74</v>
      </c>
      <c r="E18" s="175"/>
      <c r="F18" s="174">
        <v>6.8789999999999996</v>
      </c>
      <c r="G18" s="174">
        <v>2</v>
      </c>
      <c r="H18" s="176">
        <v>7.2789999999999999</v>
      </c>
      <c r="I18" s="174">
        <v>100</v>
      </c>
      <c r="J18" s="174"/>
      <c r="K18" s="176">
        <v>100</v>
      </c>
      <c r="L18" s="177">
        <v>7.2789999999999999</v>
      </c>
      <c r="M18" s="178">
        <v>100</v>
      </c>
      <c r="N18" s="179">
        <v>5</v>
      </c>
      <c r="P18" s="246">
        <v>5</v>
      </c>
      <c r="Q18" s="43" t="s">
        <v>89</v>
      </c>
      <c r="R18" s="9" t="s">
        <v>90</v>
      </c>
      <c r="S18" s="10" t="s">
        <v>74</v>
      </c>
      <c r="T18" s="44">
        <v>7.2789999999999999</v>
      </c>
      <c r="U18" s="45" t="s">
        <v>28</v>
      </c>
    </row>
    <row r="19" spans="1:29" x14ac:dyDescent="0.2">
      <c r="A19" s="180">
        <v>6</v>
      </c>
      <c r="B19" s="172" t="s">
        <v>91</v>
      </c>
      <c r="C19" s="173" t="s">
        <v>92</v>
      </c>
      <c r="D19" s="174" t="s">
        <v>74</v>
      </c>
      <c r="E19" s="175"/>
      <c r="F19" s="174">
        <v>7.1139999999999999</v>
      </c>
      <c r="G19" s="174">
        <v>1</v>
      </c>
      <c r="H19" s="176">
        <v>7.3140000000000001</v>
      </c>
      <c r="I19" s="174">
        <v>100</v>
      </c>
      <c r="J19" s="174"/>
      <c r="K19" s="176">
        <v>100</v>
      </c>
      <c r="L19" s="177">
        <v>7.3140000000000001</v>
      </c>
      <c r="M19" s="178">
        <v>100</v>
      </c>
      <c r="N19" s="179">
        <v>6</v>
      </c>
      <c r="P19" s="246">
        <v>6</v>
      </c>
      <c r="Q19" s="43" t="s">
        <v>91</v>
      </c>
      <c r="R19" s="9" t="s">
        <v>92</v>
      </c>
      <c r="S19" s="10" t="s">
        <v>74</v>
      </c>
      <c r="T19" s="44">
        <v>7.3140000000000001</v>
      </c>
      <c r="U19" s="45" t="s">
        <v>28</v>
      </c>
    </row>
    <row r="20" spans="1:29" x14ac:dyDescent="0.2">
      <c r="A20" s="180">
        <v>7</v>
      </c>
      <c r="B20" s="172" t="s">
        <v>93</v>
      </c>
      <c r="C20" s="173" t="s">
        <v>94</v>
      </c>
      <c r="D20" s="174" t="s">
        <v>58</v>
      </c>
      <c r="E20" s="175"/>
      <c r="F20" s="174">
        <v>100</v>
      </c>
      <c r="G20" s="174"/>
      <c r="H20" s="176">
        <v>100</v>
      </c>
      <c r="I20" s="174">
        <v>7.3</v>
      </c>
      <c r="J20" s="174">
        <v>4</v>
      </c>
      <c r="K20" s="176">
        <v>8.1</v>
      </c>
      <c r="L20" s="177">
        <v>8.1</v>
      </c>
      <c r="M20" s="178">
        <v>100</v>
      </c>
      <c r="N20" s="179">
        <v>7</v>
      </c>
      <c r="P20" s="246">
        <v>7</v>
      </c>
      <c r="Q20" s="43" t="s">
        <v>93</v>
      </c>
      <c r="R20" s="9" t="s">
        <v>94</v>
      </c>
      <c r="S20" s="10" t="s">
        <v>58</v>
      </c>
      <c r="T20" s="44">
        <v>8.1</v>
      </c>
      <c r="U20" s="45" t="s">
        <v>28</v>
      </c>
    </row>
    <row r="21" spans="1:29" x14ac:dyDescent="0.2">
      <c r="A21" s="180">
        <v>8</v>
      </c>
      <c r="B21" s="172" t="s">
        <v>95</v>
      </c>
      <c r="C21" s="173" t="s">
        <v>96</v>
      </c>
      <c r="D21" s="174" t="s">
        <v>74</v>
      </c>
      <c r="E21" s="175"/>
      <c r="F21" s="174">
        <v>100</v>
      </c>
      <c r="G21" s="174"/>
      <c r="H21" s="176">
        <v>100</v>
      </c>
      <c r="I21" s="174">
        <v>8.218</v>
      </c>
      <c r="J21" s="174"/>
      <c r="K21" s="176">
        <v>8.218</v>
      </c>
      <c r="L21" s="177">
        <v>8.218</v>
      </c>
      <c r="M21" s="178">
        <v>100</v>
      </c>
      <c r="N21" s="179">
        <v>8</v>
      </c>
      <c r="P21" s="246">
        <v>8</v>
      </c>
      <c r="Q21" s="43" t="s">
        <v>95</v>
      </c>
      <c r="R21" s="9" t="s">
        <v>96</v>
      </c>
      <c r="S21" s="10" t="s">
        <v>74</v>
      </c>
      <c r="T21" s="44">
        <v>8.218</v>
      </c>
      <c r="U21" s="45" t="s">
        <v>28</v>
      </c>
    </row>
    <row r="22" spans="1:29" x14ac:dyDescent="0.2">
      <c r="A22" s="180">
        <v>9</v>
      </c>
      <c r="B22" s="172" t="s">
        <v>97</v>
      </c>
      <c r="C22" s="173" t="s">
        <v>98</v>
      </c>
      <c r="D22" s="174" t="s">
        <v>74</v>
      </c>
      <c r="E22" s="175"/>
      <c r="F22" s="174">
        <v>100</v>
      </c>
      <c r="G22" s="174"/>
      <c r="H22" s="176">
        <v>100</v>
      </c>
      <c r="I22" s="174">
        <v>100</v>
      </c>
      <c r="J22" s="174"/>
      <c r="K22" s="176">
        <v>100</v>
      </c>
      <c r="L22" s="177">
        <v>100</v>
      </c>
      <c r="M22" s="178">
        <v>100</v>
      </c>
      <c r="N22" s="179">
        <v>9</v>
      </c>
      <c r="P22" s="247">
        <v>9</v>
      </c>
      <c r="Q22" s="248" t="s">
        <v>97</v>
      </c>
      <c r="R22" s="249" t="s">
        <v>98</v>
      </c>
      <c r="S22" s="250" t="s">
        <v>74</v>
      </c>
      <c r="T22" s="251" t="s">
        <v>37</v>
      </c>
      <c r="U22" s="252" t="s">
        <v>28</v>
      </c>
    </row>
    <row r="23" spans="1:29" ht="13.5" thickBot="1" x14ac:dyDescent="0.25">
      <c r="A23" s="181">
        <v>10</v>
      </c>
      <c r="B23" s="182" t="s">
        <v>99</v>
      </c>
      <c r="C23" s="183" t="s">
        <v>100</v>
      </c>
      <c r="D23" s="184" t="s">
        <v>74</v>
      </c>
      <c r="E23" s="185"/>
      <c r="F23" s="184">
        <v>100</v>
      </c>
      <c r="G23" s="184"/>
      <c r="H23" s="186">
        <v>100</v>
      </c>
      <c r="I23" s="184">
        <v>100</v>
      </c>
      <c r="J23" s="184"/>
      <c r="K23" s="186">
        <v>100</v>
      </c>
      <c r="L23" s="187">
        <v>100</v>
      </c>
      <c r="M23" s="188">
        <v>100</v>
      </c>
      <c r="N23" s="189">
        <v>9</v>
      </c>
      <c r="O23" s="47"/>
      <c r="P23" s="253">
        <v>9</v>
      </c>
      <c r="Q23" s="48" t="s">
        <v>99</v>
      </c>
      <c r="R23" s="12" t="s">
        <v>100</v>
      </c>
      <c r="S23" s="11" t="s">
        <v>74</v>
      </c>
      <c r="T23" s="49" t="s">
        <v>37</v>
      </c>
      <c r="U23" s="50" t="s">
        <v>28</v>
      </c>
    </row>
    <row r="25" spans="1:29" ht="13.5" thickBot="1" x14ac:dyDescent="0.25">
      <c r="B25" s="13" t="s">
        <v>35</v>
      </c>
      <c r="D25"/>
      <c r="E25"/>
      <c r="F25"/>
      <c r="G25"/>
      <c r="J25"/>
      <c r="P25"/>
      <c r="Q25" s="13" t="s">
        <v>35</v>
      </c>
    </row>
    <row r="26" spans="1:29" x14ac:dyDescent="0.2">
      <c r="A26" s="83">
        <v>1</v>
      </c>
      <c r="B26" s="14">
        <v>21511303790</v>
      </c>
      <c r="C26" s="15" t="s">
        <v>73</v>
      </c>
      <c r="D26" s="84" t="s">
        <v>74</v>
      </c>
      <c r="E26" s="85">
        <v>7.4420000000000002</v>
      </c>
      <c r="F26" s="14">
        <v>1</v>
      </c>
      <c r="G26" s="86">
        <v>7.6420000000000003</v>
      </c>
      <c r="H26" s="60">
        <v>7.3860000000000001</v>
      </c>
      <c r="I26" s="14">
        <v>4</v>
      </c>
      <c r="J26" s="61">
        <v>8.1859999999999999</v>
      </c>
      <c r="K26" s="86">
        <v>0</v>
      </c>
      <c r="L26" s="14">
        <v>0</v>
      </c>
      <c r="M26" s="86">
        <v>0</v>
      </c>
      <c r="N26" s="62">
        <v>2</v>
      </c>
      <c r="P26" s="83">
        <v>1</v>
      </c>
      <c r="Q26" s="14" t="s">
        <v>82</v>
      </c>
      <c r="R26" s="15" t="s">
        <v>83</v>
      </c>
      <c r="S26" s="84" t="s">
        <v>58</v>
      </c>
      <c r="T26" s="85">
        <v>6.3719999999999999</v>
      </c>
      <c r="U26" s="14">
        <v>1</v>
      </c>
      <c r="V26" s="86">
        <v>6.5720000000000001</v>
      </c>
      <c r="W26" s="60">
        <v>6.3070000000000004</v>
      </c>
      <c r="X26" s="14">
        <v>2</v>
      </c>
      <c r="Y26" s="61">
        <v>6.7070000000000007</v>
      </c>
      <c r="Z26" s="86">
        <v>0</v>
      </c>
      <c r="AA26" s="14">
        <v>0</v>
      </c>
      <c r="AB26" s="86">
        <v>0</v>
      </c>
      <c r="AC26" s="62">
        <v>2</v>
      </c>
    </row>
    <row r="27" spans="1:29" x14ac:dyDescent="0.2">
      <c r="A27" s="57">
        <v>4</v>
      </c>
      <c r="B27" s="10" t="s">
        <v>78</v>
      </c>
      <c r="C27" s="9" t="s">
        <v>79</v>
      </c>
      <c r="D27" s="58" t="s">
        <v>58</v>
      </c>
      <c r="E27" s="59">
        <v>9.4719999999999995</v>
      </c>
      <c r="F27" s="10">
        <v>2</v>
      </c>
      <c r="G27" s="52">
        <v>9.8719999999999999</v>
      </c>
      <c r="H27" s="63">
        <v>9.2439999999999998</v>
      </c>
      <c r="I27" s="10">
        <v>1</v>
      </c>
      <c r="J27" s="64">
        <v>9.4439999999999991</v>
      </c>
      <c r="K27" s="52">
        <v>0</v>
      </c>
      <c r="L27" s="10">
        <v>0</v>
      </c>
      <c r="M27" s="52">
        <v>0</v>
      </c>
      <c r="N27" s="65">
        <v>0</v>
      </c>
      <c r="P27" s="57">
        <v>4</v>
      </c>
      <c r="Q27" s="10">
        <v>11511405019</v>
      </c>
      <c r="R27" s="9" t="s">
        <v>88</v>
      </c>
      <c r="S27" s="58" t="s">
        <v>26</v>
      </c>
      <c r="T27" s="59">
        <v>100</v>
      </c>
      <c r="U27" s="10">
        <v>0</v>
      </c>
      <c r="V27" s="52">
        <v>100</v>
      </c>
      <c r="W27" s="63">
        <v>6.95</v>
      </c>
      <c r="X27" s="10">
        <v>2</v>
      </c>
      <c r="Y27" s="64">
        <v>7.3500000000000005</v>
      </c>
      <c r="Z27" s="52">
        <v>0</v>
      </c>
      <c r="AA27" s="10">
        <v>0</v>
      </c>
      <c r="AB27" s="52">
        <v>0</v>
      </c>
      <c r="AC27" s="65">
        <v>0</v>
      </c>
    </row>
    <row r="28" spans="1:29" x14ac:dyDescent="0.2">
      <c r="A28" s="66">
        <v>2</v>
      </c>
      <c r="B28" s="67">
        <v>21511506549</v>
      </c>
      <c r="C28" s="68" t="s">
        <v>75</v>
      </c>
      <c r="D28" s="69" t="s">
        <v>26</v>
      </c>
      <c r="E28" s="70">
        <v>100</v>
      </c>
      <c r="F28" s="67">
        <v>0</v>
      </c>
      <c r="G28" s="71">
        <v>100</v>
      </c>
      <c r="H28" s="72">
        <v>7.9809999999999999</v>
      </c>
      <c r="I28" s="67">
        <v>2</v>
      </c>
      <c r="J28" s="73">
        <v>8.3810000000000002</v>
      </c>
      <c r="K28" s="71">
        <v>7.92</v>
      </c>
      <c r="L28" s="67">
        <v>2</v>
      </c>
      <c r="M28" s="71">
        <v>8.32</v>
      </c>
      <c r="N28" s="74">
        <v>1</v>
      </c>
      <c r="P28" s="66">
        <v>2</v>
      </c>
      <c r="Q28" s="67">
        <v>11511303738</v>
      </c>
      <c r="R28" s="68" t="s">
        <v>84</v>
      </c>
      <c r="S28" s="69" t="s">
        <v>85</v>
      </c>
      <c r="T28" s="70">
        <v>6.649</v>
      </c>
      <c r="U28" s="67">
        <v>1</v>
      </c>
      <c r="V28" s="71">
        <v>6.8490000000000002</v>
      </c>
      <c r="W28" s="72">
        <v>6.8280000000000003</v>
      </c>
      <c r="X28" s="67">
        <v>0</v>
      </c>
      <c r="Y28" s="73">
        <v>6.8280000000000003</v>
      </c>
      <c r="Z28" s="71">
        <v>0</v>
      </c>
      <c r="AA28" s="67">
        <v>0</v>
      </c>
      <c r="AB28" s="71">
        <v>0</v>
      </c>
      <c r="AC28" s="74">
        <v>2</v>
      </c>
    </row>
    <row r="29" spans="1:29" ht="13.5" thickBot="1" x14ac:dyDescent="0.25">
      <c r="A29" s="76">
        <v>3</v>
      </c>
      <c r="B29" s="11" t="s">
        <v>76</v>
      </c>
      <c r="C29" s="12" t="s">
        <v>77</v>
      </c>
      <c r="D29" s="77" t="s">
        <v>74</v>
      </c>
      <c r="E29" s="78">
        <v>8.0139999999999993</v>
      </c>
      <c r="F29" s="11">
        <v>3</v>
      </c>
      <c r="G29" s="79">
        <v>8.613999999999999</v>
      </c>
      <c r="H29" s="80">
        <v>7.9009999999999998</v>
      </c>
      <c r="I29" s="11">
        <v>4</v>
      </c>
      <c r="J29" s="81">
        <v>8.7010000000000005</v>
      </c>
      <c r="K29" s="79">
        <v>7.8529999999999998</v>
      </c>
      <c r="L29" s="11">
        <v>1</v>
      </c>
      <c r="M29" s="79">
        <v>8.052999999999999</v>
      </c>
      <c r="N29" s="82">
        <v>2</v>
      </c>
      <c r="P29" s="76">
        <v>3</v>
      </c>
      <c r="Q29" s="11" t="s">
        <v>86</v>
      </c>
      <c r="R29" s="12" t="s">
        <v>87</v>
      </c>
      <c r="S29" s="77" t="s">
        <v>74</v>
      </c>
      <c r="T29" s="78">
        <v>100</v>
      </c>
      <c r="U29" s="11">
        <v>0</v>
      </c>
      <c r="V29" s="79">
        <v>100</v>
      </c>
      <c r="W29" s="80">
        <v>7.1760000000000002</v>
      </c>
      <c r="X29" s="11">
        <v>4</v>
      </c>
      <c r="Y29" s="81">
        <v>7.976</v>
      </c>
      <c r="Z29" s="79">
        <v>0</v>
      </c>
      <c r="AA29" s="11">
        <v>0</v>
      </c>
      <c r="AB29" s="79">
        <v>0</v>
      </c>
      <c r="AC29" s="82">
        <v>0</v>
      </c>
    </row>
    <row r="30" spans="1:29" ht="13.5" thickBot="1" x14ac:dyDescent="0.25">
      <c r="B30" s="13" t="s">
        <v>29</v>
      </c>
      <c r="D30"/>
      <c r="E30"/>
      <c r="F30"/>
      <c r="G30"/>
      <c r="J30"/>
      <c r="P30"/>
      <c r="Q30" s="13" t="s">
        <v>29</v>
      </c>
    </row>
    <row r="31" spans="1:29" x14ac:dyDescent="0.2">
      <c r="A31" s="83" t="s">
        <v>31</v>
      </c>
      <c r="B31" s="14" t="s">
        <v>78</v>
      </c>
      <c r="C31" s="15" t="s">
        <v>79</v>
      </c>
      <c r="D31" s="84" t="s">
        <v>58</v>
      </c>
      <c r="E31" s="85">
        <v>9.8239999999999998</v>
      </c>
      <c r="F31" s="14">
        <v>0</v>
      </c>
      <c r="G31" s="86">
        <v>9.8239999999999998</v>
      </c>
      <c r="H31" s="60">
        <v>9.5299999999999994</v>
      </c>
      <c r="I31" s="14">
        <v>2</v>
      </c>
      <c r="J31" s="61">
        <v>9.93</v>
      </c>
      <c r="K31" s="86">
        <v>100</v>
      </c>
      <c r="L31" s="14">
        <v>0</v>
      </c>
      <c r="M31" s="86">
        <v>100</v>
      </c>
      <c r="N31" s="62">
        <v>1</v>
      </c>
      <c r="P31" s="83" t="s">
        <v>31</v>
      </c>
      <c r="Q31" s="14">
        <v>11511405019</v>
      </c>
      <c r="R31" s="15" t="s">
        <v>88</v>
      </c>
      <c r="S31" s="84" t="s">
        <v>26</v>
      </c>
      <c r="T31" s="85">
        <v>100</v>
      </c>
      <c r="U31" s="14">
        <v>0</v>
      </c>
      <c r="V31" s="86">
        <v>100</v>
      </c>
      <c r="W31" s="60">
        <v>100</v>
      </c>
      <c r="X31" s="14">
        <v>0</v>
      </c>
      <c r="Y31" s="61">
        <v>100</v>
      </c>
      <c r="Z31" s="86">
        <v>0</v>
      </c>
      <c r="AA31" s="14">
        <v>0</v>
      </c>
      <c r="AB31" s="86">
        <v>0</v>
      </c>
      <c r="AC31" s="62">
        <v>0</v>
      </c>
    </row>
    <row r="32" spans="1:29" ht="13.5" thickBot="1" x14ac:dyDescent="0.25">
      <c r="A32" s="76" t="s">
        <v>32</v>
      </c>
      <c r="B32" s="11">
        <v>21511506549</v>
      </c>
      <c r="C32" s="12" t="s">
        <v>75</v>
      </c>
      <c r="D32" s="77" t="s">
        <v>26</v>
      </c>
      <c r="E32" s="78">
        <v>100</v>
      </c>
      <c r="F32" s="11">
        <v>0</v>
      </c>
      <c r="G32" s="79">
        <v>100</v>
      </c>
      <c r="H32" s="80">
        <v>8.8339999999999996</v>
      </c>
      <c r="I32" s="11">
        <v>0</v>
      </c>
      <c r="J32" s="81">
        <v>8.8339999999999996</v>
      </c>
      <c r="K32" s="79">
        <v>8.5570000000000004</v>
      </c>
      <c r="L32" s="11">
        <v>1</v>
      </c>
      <c r="M32" s="79">
        <v>8.7569999999999997</v>
      </c>
      <c r="N32" s="82">
        <v>2</v>
      </c>
      <c r="P32" s="76" t="s">
        <v>32</v>
      </c>
      <c r="Q32" s="11" t="s">
        <v>86</v>
      </c>
      <c r="R32" s="12" t="s">
        <v>87</v>
      </c>
      <c r="S32" s="77" t="s">
        <v>74</v>
      </c>
      <c r="T32" s="78">
        <v>7.7030000000000003</v>
      </c>
      <c r="U32" s="11">
        <v>2</v>
      </c>
      <c r="V32" s="79">
        <v>8.1029999999999998</v>
      </c>
      <c r="W32" s="80">
        <v>7.351</v>
      </c>
      <c r="X32" s="11">
        <v>0</v>
      </c>
      <c r="Y32" s="81">
        <v>7.351</v>
      </c>
      <c r="Z32" s="79">
        <v>0</v>
      </c>
      <c r="AA32" s="11">
        <v>0</v>
      </c>
      <c r="AB32" s="79">
        <v>0</v>
      </c>
      <c r="AC32" s="82">
        <v>2</v>
      </c>
    </row>
    <row r="33" spans="1:29" ht="13.5" thickBot="1" x14ac:dyDescent="0.25">
      <c r="B33" s="13" t="s">
        <v>30</v>
      </c>
      <c r="D33"/>
      <c r="E33"/>
      <c r="F33"/>
      <c r="G33"/>
      <c r="J33"/>
      <c r="P33"/>
      <c r="Q33" s="13" t="s">
        <v>30</v>
      </c>
    </row>
    <row r="34" spans="1:29" x14ac:dyDescent="0.2">
      <c r="A34" s="83" t="s">
        <v>33</v>
      </c>
      <c r="B34" s="14">
        <v>21511303790</v>
      </c>
      <c r="C34" s="15" t="s">
        <v>73</v>
      </c>
      <c r="D34" s="84" t="s">
        <v>74</v>
      </c>
      <c r="E34" s="85">
        <v>7.4409999999999998</v>
      </c>
      <c r="F34" s="14">
        <v>0</v>
      </c>
      <c r="G34" s="86">
        <v>7.4409999999999998</v>
      </c>
      <c r="H34" s="60">
        <v>7.4119999999999999</v>
      </c>
      <c r="I34" s="14">
        <v>2</v>
      </c>
      <c r="J34" s="61">
        <v>7.8120000000000003</v>
      </c>
      <c r="K34" s="86">
        <v>0</v>
      </c>
      <c r="L34" s="14">
        <v>0</v>
      </c>
      <c r="M34" s="86">
        <v>0</v>
      </c>
      <c r="N34" s="62">
        <v>2</v>
      </c>
      <c r="P34" s="83" t="s">
        <v>33</v>
      </c>
      <c r="Q34" s="14" t="s">
        <v>82</v>
      </c>
      <c r="R34" s="15" t="s">
        <v>83</v>
      </c>
      <c r="S34" s="84" t="s">
        <v>58</v>
      </c>
      <c r="T34" s="85">
        <v>6.31</v>
      </c>
      <c r="U34" s="14">
        <v>2</v>
      </c>
      <c r="V34" s="86">
        <v>6.71</v>
      </c>
      <c r="W34" s="60">
        <v>6.33</v>
      </c>
      <c r="X34" s="14">
        <v>2</v>
      </c>
      <c r="Y34" s="61">
        <v>6.73</v>
      </c>
      <c r="Z34" s="86">
        <v>0</v>
      </c>
      <c r="AA34" s="14">
        <v>0</v>
      </c>
      <c r="AB34" s="86">
        <v>0</v>
      </c>
      <c r="AC34" s="62">
        <v>2</v>
      </c>
    </row>
    <row r="35" spans="1:29" ht="13.5" thickBot="1" x14ac:dyDescent="0.25">
      <c r="A35" s="76" t="s">
        <v>34</v>
      </c>
      <c r="B35" s="11" t="s">
        <v>76</v>
      </c>
      <c r="C35" s="12" t="s">
        <v>77</v>
      </c>
      <c r="D35" s="77" t="s">
        <v>74</v>
      </c>
      <c r="E35" s="78">
        <v>100</v>
      </c>
      <c r="F35" s="11">
        <v>0</v>
      </c>
      <c r="G35" s="79">
        <v>100</v>
      </c>
      <c r="H35" s="80">
        <v>100</v>
      </c>
      <c r="I35" s="11">
        <v>0</v>
      </c>
      <c r="J35" s="81">
        <v>100</v>
      </c>
      <c r="K35" s="79">
        <v>0</v>
      </c>
      <c r="L35" s="11">
        <v>0</v>
      </c>
      <c r="M35" s="79">
        <v>0</v>
      </c>
      <c r="N35" s="82">
        <v>0</v>
      </c>
      <c r="P35" s="76" t="s">
        <v>34</v>
      </c>
      <c r="Q35" s="11">
        <v>11511303738</v>
      </c>
      <c r="R35" s="12" t="s">
        <v>84</v>
      </c>
      <c r="S35" s="77" t="s">
        <v>85</v>
      </c>
      <c r="T35" s="78">
        <v>100</v>
      </c>
      <c r="U35" s="11">
        <v>0</v>
      </c>
      <c r="V35" s="79">
        <v>100</v>
      </c>
      <c r="W35" s="80">
        <v>6.5289999999999999</v>
      </c>
      <c r="X35" s="11">
        <v>3</v>
      </c>
      <c r="Y35" s="81">
        <v>7.1289999999999996</v>
      </c>
      <c r="Z35" s="79">
        <v>0</v>
      </c>
      <c r="AA35" s="11">
        <v>0</v>
      </c>
      <c r="AB35" s="79">
        <v>0</v>
      </c>
      <c r="AC35" s="82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8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5.7109375" customWidth="1"/>
  </cols>
  <sheetData>
    <row r="1" spans="1:30" ht="12.75" customHeight="1" x14ac:dyDescent="0.2">
      <c r="B1" s="313">
        <v>42595</v>
      </c>
      <c r="C1" s="315" t="s">
        <v>125</v>
      </c>
      <c r="D1" s="315"/>
      <c r="E1" s="315"/>
      <c r="F1" s="316"/>
      <c r="G1" s="129"/>
      <c r="I1" s="319" t="s">
        <v>0</v>
      </c>
      <c r="J1" s="320"/>
      <c r="K1" s="320"/>
      <c r="L1" s="320"/>
      <c r="M1" s="321"/>
      <c r="S1" s="124"/>
      <c r="T1" s="124"/>
      <c r="U1" s="124"/>
      <c r="V1" s="124"/>
      <c r="W1" s="124"/>
      <c r="X1" s="124"/>
    </row>
    <row r="2" spans="1:30" ht="12.75" customHeight="1" x14ac:dyDescent="0.2">
      <c r="B2" s="314"/>
      <c r="C2" s="317"/>
      <c r="D2" s="317"/>
      <c r="E2" s="317"/>
      <c r="F2" s="318"/>
      <c r="G2" s="129"/>
      <c r="I2" s="240" t="s">
        <v>36</v>
      </c>
      <c r="J2" s="3"/>
      <c r="K2" s="3"/>
      <c r="L2" s="3"/>
      <c r="M2" s="4"/>
      <c r="S2" s="124"/>
      <c r="T2" s="124"/>
      <c r="U2" s="124"/>
      <c r="V2" s="124"/>
      <c r="W2" s="124"/>
      <c r="X2" s="124"/>
    </row>
    <row r="3" spans="1:30" ht="13.5" thickBot="1" x14ac:dyDescent="0.25">
      <c r="B3" s="322" t="s">
        <v>53</v>
      </c>
      <c r="C3" s="323"/>
      <c r="D3" s="323"/>
      <c r="E3" s="128" t="s">
        <v>2</v>
      </c>
      <c r="F3" s="127" t="s">
        <v>3</v>
      </c>
      <c r="G3" s="126"/>
      <c r="I3" s="240" t="s">
        <v>72</v>
      </c>
      <c r="J3" s="3"/>
      <c r="K3" s="3"/>
      <c r="L3" s="3"/>
      <c r="M3" s="4"/>
      <c r="S3" s="124"/>
      <c r="T3" s="124"/>
      <c r="U3" s="124"/>
      <c r="V3" s="124"/>
      <c r="W3" s="124"/>
      <c r="X3" s="124"/>
    </row>
    <row r="4" spans="1:30" ht="13.5" thickBot="1" x14ac:dyDescent="0.25">
      <c r="B4" s="324" t="s">
        <v>4</v>
      </c>
      <c r="C4" s="325"/>
      <c r="D4" s="325"/>
      <c r="E4" s="194" t="s">
        <v>27</v>
      </c>
      <c r="F4" s="5">
        <v>100</v>
      </c>
      <c r="I4" s="241" t="s">
        <v>71</v>
      </c>
      <c r="J4" s="6"/>
      <c r="K4" s="6"/>
      <c r="L4" s="6"/>
      <c r="M4" s="7"/>
      <c r="S4" s="124"/>
      <c r="T4" s="124"/>
      <c r="U4" s="124"/>
      <c r="V4" s="124"/>
      <c r="W4" s="124"/>
      <c r="X4" s="124"/>
    </row>
    <row r="5" spans="1:30" ht="13.5" customHeight="1" x14ac:dyDescent="0.2">
      <c r="B5" s="8"/>
      <c r="S5" s="310" t="s">
        <v>51</v>
      </c>
      <c r="T5" s="311"/>
      <c r="U5" s="311"/>
      <c r="V5" s="311"/>
      <c r="W5" s="311"/>
      <c r="X5" s="312"/>
    </row>
    <row r="6" spans="1:30" ht="13.5" customHeight="1" thickBot="1" x14ac:dyDescent="0.25">
      <c r="S6" s="125"/>
      <c r="T6" s="125"/>
      <c r="U6" s="125"/>
      <c r="V6" s="2"/>
      <c r="W6" s="2"/>
      <c r="X6" s="124"/>
    </row>
    <row r="7" spans="1:30" s="8" customFormat="1" ht="13.5" customHeight="1" thickBot="1" x14ac:dyDescent="0.25">
      <c r="A7" s="302" t="s">
        <v>50</v>
      </c>
      <c r="B7" s="302" t="s">
        <v>6</v>
      </c>
      <c r="C7" s="304" t="s">
        <v>7</v>
      </c>
      <c r="D7" s="305" t="s">
        <v>8</v>
      </c>
      <c r="E7" s="306" t="s">
        <v>59</v>
      </c>
      <c r="F7" s="307" t="s">
        <v>49</v>
      </c>
      <c r="G7" s="307"/>
      <c r="H7" s="307"/>
      <c r="I7" s="307"/>
      <c r="J7" s="308" t="s">
        <v>48</v>
      </c>
      <c r="K7" s="308"/>
      <c r="L7" s="308"/>
      <c r="M7" s="308"/>
      <c r="N7" s="309" t="s">
        <v>47</v>
      </c>
      <c r="O7" s="309"/>
      <c r="P7" s="309"/>
      <c r="Q7" s="309"/>
      <c r="R7" s="190"/>
      <c r="S7" s="294" t="s">
        <v>46</v>
      </c>
      <c r="T7" s="296" t="s">
        <v>45</v>
      </c>
      <c r="U7" s="296" t="s">
        <v>44</v>
      </c>
      <c r="V7" s="296" t="s">
        <v>43</v>
      </c>
      <c r="W7" s="298" t="s">
        <v>42</v>
      </c>
      <c r="X7" s="300" t="s">
        <v>10</v>
      </c>
      <c r="Y7" s="123"/>
      <c r="Z7" s="191"/>
    </row>
    <row r="8" spans="1:30" s="8" customFormat="1" ht="13.5" customHeight="1" thickBot="1" x14ac:dyDescent="0.25">
      <c r="A8" s="303"/>
      <c r="B8" s="303"/>
      <c r="C8" s="304"/>
      <c r="D8" s="305"/>
      <c r="E8" s="306"/>
      <c r="F8" s="122" t="s">
        <v>41</v>
      </c>
      <c r="G8" s="121" t="s">
        <v>40</v>
      </c>
      <c r="H8" s="120" t="s">
        <v>39</v>
      </c>
      <c r="I8" s="119" t="s">
        <v>38</v>
      </c>
      <c r="J8" s="122" t="s">
        <v>41</v>
      </c>
      <c r="K8" s="121" t="s">
        <v>40</v>
      </c>
      <c r="L8" s="120" t="s">
        <v>39</v>
      </c>
      <c r="M8" s="119" t="s">
        <v>38</v>
      </c>
      <c r="N8" s="122" t="s">
        <v>41</v>
      </c>
      <c r="O8" s="121" t="s">
        <v>40</v>
      </c>
      <c r="P8" s="120" t="s">
        <v>39</v>
      </c>
      <c r="Q8" s="119" t="s">
        <v>38</v>
      </c>
      <c r="R8" s="190"/>
      <c r="S8" s="295"/>
      <c r="T8" s="297"/>
      <c r="U8" s="297"/>
      <c r="V8" s="297"/>
      <c r="W8" s="299"/>
      <c r="X8" s="301"/>
      <c r="Y8" s="118"/>
      <c r="Z8" s="191"/>
    </row>
    <row r="9" spans="1:30" x14ac:dyDescent="0.2">
      <c r="A9" s="117">
        <v>1</v>
      </c>
      <c r="B9" s="117">
        <v>21511506549</v>
      </c>
      <c r="C9" s="116" t="s">
        <v>75</v>
      </c>
      <c r="D9" s="115" t="s">
        <v>26</v>
      </c>
      <c r="E9" s="114">
        <v>1.5</v>
      </c>
      <c r="F9" s="113">
        <v>26</v>
      </c>
      <c r="G9" s="112">
        <v>23</v>
      </c>
      <c r="H9" s="111">
        <v>47.5</v>
      </c>
      <c r="I9" s="110">
        <v>1</v>
      </c>
      <c r="J9" s="113">
        <v>30</v>
      </c>
      <c r="K9" s="112">
        <v>28</v>
      </c>
      <c r="L9" s="111">
        <v>56.5</v>
      </c>
      <c r="M9" s="110">
        <v>1</v>
      </c>
      <c r="N9" s="113">
        <v>28</v>
      </c>
      <c r="O9" s="112">
        <v>25</v>
      </c>
      <c r="P9" s="111">
        <v>51.5</v>
      </c>
      <c r="Q9" s="110">
        <v>1</v>
      </c>
      <c r="R9" s="192"/>
      <c r="S9" s="101">
        <v>2</v>
      </c>
      <c r="T9" s="100" t="s">
        <v>28</v>
      </c>
      <c r="U9" s="100" t="s">
        <v>28</v>
      </c>
      <c r="V9" s="100" t="s">
        <v>28</v>
      </c>
      <c r="W9" s="99" t="s">
        <v>28</v>
      </c>
      <c r="X9" s="110">
        <v>1</v>
      </c>
      <c r="Y9" s="109"/>
      <c r="Z9" s="193"/>
    </row>
    <row r="10" spans="1:30" x14ac:dyDescent="0.2">
      <c r="A10" s="108">
        <v>2</v>
      </c>
      <c r="B10" s="108">
        <v>21511303790</v>
      </c>
      <c r="C10" s="107" t="s">
        <v>73</v>
      </c>
      <c r="D10" s="106" t="s">
        <v>74</v>
      </c>
      <c r="E10" s="105">
        <v>0.5</v>
      </c>
      <c r="F10" s="104">
        <v>21</v>
      </c>
      <c r="G10" s="103">
        <v>17</v>
      </c>
      <c r="H10" s="102">
        <v>37.5</v>
      </c>
      <c r="I10" s="98">
        <v>2</v>
      </c>
      <c r="J10" s="104">
        <v>24</v>
      </c>
      <c r="K10" s="103">
        <v>24</v>
      </c>
      <c r="L10" s="102">
        <v>47.5</v>
      </c>
      <c r="M10" s="98">
        <v>2</v>
      </c>
      <c r="N10" s="104">
        <v>22</v>
      </c>
      <c r="O10" s="103">
        <v>20</v>
      </c>
      <c r="P10" s="102">
        <v>41.5</v>
      </c>
      <c r="Q10" s="98">
        <v>2</v>
      </c>
      <c r="R10" s="192"/>
      <c r="S10" s="101">
        <v>1</v>
      </c>
      <c r="T10" s="100" t="s">
        <v>28</v>
      </c>
      <c r="U10" s="100" t="s">
        <v>28</v>
      </c>
      <c r="V10" s="100" t="s">
        <v>28</v>
      </c>
      <c r="W10" s="99" t="s">
        <v>28</v>
      </c>
      <c r="X10" s="98">
        <v>2</v>
      </c>
      <c r="Y10" s="109"/>
      <c r="Z10" s="193"/>
    </row>
    <row r="11" spans="1:30" ht="13.5" thickBot="1" x14ac:dyDescent="0.25">
      <c r="A11" s="97">
        <v>3</v>
      </c>
      <c r="B11" s="97" t="s">
        <v>76</v>
      </c>
      <c r="C11" s="96" t="s">
        <v>77</v>
      </c>
      <c r="D11" s="95" t="s">
        <v>74</v>
      </c>
      <c r="E11" s="94">
        <v>3</v>
      </c>
      <c r="F11" s="93">
        <v>13</v>
      </c>
      <c r="G11" s="92">
        <v>10</v>
      </c>
      <c r="H11" s="91">
        <v>20</v>
      </c>
      <c r="I11" s="87">
        <v>3</v>
      </c>
      <c r="J11" s="93">
        <v>12</v>
      </c>
      <c r="K11" s="92">
        <v>10</v>
      </c>
      <c r="L11" s="91">
        <v>19</v>
      </c>
      <c r="M11" s="87">
        <v>3</v>
      </c>
      <c r="N11" s="93">
        <v>14</v>
      </c>
      <c r="O11" s="92">
        <v>11</v>
      </c>
      <c r="P11" s="91">
        <v>22</v>
      </c>
      <c r="Q11" s="87">
        <v>3</v>
      </c>
      <c r="R11" s="192"/>
      <c r="S11" s="90">
        <v>0</v>
      </c>
      <c r="T11" s="89" t="s">
        <v>28</v>
      </c>
      <c r="U11" s="89" t="s">
        <v>28</v>
      </c>
      <c r="V11" s="89" t="s">
        <v>28</v>
      </c>
      <c r="W11" s="88" t="s">
        <v>28</v>
      </c>
      <c r="X11" s="87">
        <v>3</v>
      </c>
      <c r="Y11" s="109"/>
      <c r="Z11" s="193"/>
    </row>
    <row r="12" spans="1:30" ht="13.5" thickBot="1" x14ac:dyDescent="0.25"/>
    <row r="13" spans="1:30" ht="13.5" thickBot="1" x14ac:dyDescent="0.25">
      <c r="A13" s="302" t="s">
        <v>50</v>
      </c>
      <c r="B13" s="302" t="s">
        <v>6</v>
      </c>
      <c r="C13" s="304" t="s">
        <v>7</v>
      </c>
      <c r="D13" s="305" t="s">
        <v>8</v>
      </c>
      <c r="E13" s="306" t="s">
        <v>59</v>
      </c>
      <c r="F13" s="307" t="s">
        <v>49</v>
      </c>
      <c r="G13" s="307"/>
      <c r="H13" s="307"/>
      <c r="I13" s="307"/>
      <c r="J13" s="308" t="s">
        <v>48</v>
      </c>
      <c r="K13" s="308"/>
      <c r="L13" s="308"/>
      <c r="M13" s="308"/>
      <c r="N13" s="309" t="s">
        <v>47</v>
      </c>
      <c r="O13" s="309"/>
      <c r="P13" s="309"/>
      <c r="Q13" s="309"/>
      <c r="R13" s="190"/>
      <c r="S13" s="294" t="s">
        <v>46</v>
      </c>
      <c r="T13" s="296" t="s">
        <v>45</v>
      </c>
      <c r="U13" s="296" t="s">
        <v>44</v>
      </c>
      <c r="V13" s="296" t="s">
        <v>43</v>
      </c>
      <c r="W13" s="298" t="s">
        <v>42</v>
      </c>
      <c r="X13" s="300" t="s">
        <v>10</v>
      </c>
    </row>
    <row r="14" spans="1:30" ht="13.5" thickBot="1" x14ac:dyDescent="0.25">
      <c r="A14" s="303"/>
      <c r="B14" s="303"/>
      <c r="C14" s="304"/>
      <c r="D14" s="305"/>
      <c r="E14" s="306"/>
      <c r="F14" s="122" t="s">
        <v>41</v>
      </c>
      <c r="G14" s="121" t="s">
        <v>40</v>
      </c>
      <c r="H14" s="120" t="s">
        <v>39</v>
      </c>
      <c r="I14" s="119" t="s">
        <v>38</v>
      </c>
      <c r="J14" s="122" t="s">
        <v>41</v>
      </c>
      <c r="K14" s="121" t="s">
        <v>40</v>
      </c>
      <c r="L14" s="120" t="s">
        <v>39</v>
      </c>
      <c r="M14" s="119" t="s">
        <v>38</v>
      </c>
      <c r="N14" s="122" t="s">
        <v>41</v>
      </c>
      <c r="O14" s="121" t="s">
        <v>40</v>
      </c>
      <c r="P14" s="120" t="s">
        <v>39</v>
      </c>
      <c r="Q14" s="119" t="s">
        <v>38</v>
      </c>
      <c r="R14" s="190"/>
      <c r="S14" s="295"/>
      <c r="T14" s="297"/>
      <c r="U14" s="297"/>
      <c r="V14" s="297"/>
      <c r="W14" s="299"/>
      <c r="X14" s="301"/>
    </row>
    <row r="15" spans="1:30" x14ac:dyDescent="0.2">
      <c r="A15" s="117">
        <v>1</v>
      </c>
      <c r="B15" s="117" t="s">
        <v>82</v>
      </c>
      <c r="C15" s="116" t="s">
        <v>83</v>
      </c>
      <c r="D15" s="115" t="s">
        <v>58</v>
      </c>
      <c r="E15" s="114">
        <v>6.5</v>
      </c>
      <c r="F15" s="113">
        <v>17</v>
      </c>
      <c r="G15" s="112">
        <v>13</v>
      </c>
      <c r="H15" s="111">
        <v>23.5</v>
      </c>
      <c r="I15" s="110">
        <v>1</v>
      </c>
      <c r="J15" s="113">
        <v>20</v>
      </c>
      <c r="K15" s="112">
        <v>15</v>
      </c>
      <c r="L15" s="111">
        <v>28.5</v>
      </c>
      <c r="M15" s="110">
        <v>1</v>
      </c>
      <c r="N15" s="113">
        <v>18</v>
      </c>
      <c r="O15" s="112">
        <v>14</v>
      </c>
      <c r="P15" s="111">
        <v>25.5</v>
      </c>
      <c r="Q15" s="110">
        <v>1</v>
      </c>
      <c r="R15" s="192"/>
      <c r="S15" s="101">
        <v>3</v>
      </c>
      <c r="T15" s="100" t="s">
        <v>28</v>
      </c>
      <c r="U15" s="100" t="s">
        <v>28</v>
      </c>
      <c r="V15" s="100" t="s">
        <v>28</v>
      </c>
      <c r="W15" s="99" t="s">
        <v>28</v>
      </c>
      <c r="X15" s="110">
        <v>1</v>
      </c>
      <c r="AA15" t="s">
        <v>28</v>
      </c>
      <c r="AB15" t="s">
        <v>28</v>
      </c>
      <c r="AC15" t="s">
        <v>28</v>
      </c>
      <c r="AD15">
        <v>3</v>
      </c>
    </row>
    <row r="16" spans="1:30" x14ac:dyDescent="0.2">
      <c r="A16" s="16">
        <v>2</v>
      </c>
      <c r="B16" s="16" t="s">
        <v>99</v>
      </c>
      <c r="C16" s="254" t="s">
        <v>100</v>
      </c>
      <c r="D16" s="255" t="s">
        <v>74</v>
      </c>
      <c r="E16" s="256">
        <v>1</v>
      </c>
      <c r="F16" s="257">
        <v>11</v>
      </c>
      <c r="G16" s="258">
        <v>5</v>
      </c>
      <c r="H16" s="259">
        <v>15</v>
      </c>
      <c r="I16" s="260">
        <v>2</v>
      </c>
      <c r="J16" s="257">
        <v>17</v>
      </c>
      <c r="K16" s="258">
        <v>11</v>
      </c>
      <c r="L16" s="259">
        <v>27</v>
      </c>
      <c r="M16" s="260">
        <v>2</v>
      </c>
      <c r="N16" s="257">
        <v>14</v>
      </c>
      <c r="O16" s="258">
        <v>8</v>
      </c>
      <c r="P16" s="259">
        <v>21</v>
      </c>
      <c r="Q16" s="260">
        <v>2</v>
      </c>
      <c r="R16" s="192"/>
      <c r="S16" s="101">
        <v>2</v>
      </c>
      <c r="T16" s="100" t="s">
        <v>28</v>
      </c>
      <c r="U16" s="100" t="s">
        <v>28</v>
      </c>
      <c r="V16" s="100" t="s">
        <v>28</v>
      </c>
      <c r="W16" s="99" t="s">
        <v>28</v>
      </c>
      <c r="X16" s="260">
        <v>2</v>
      </c>
      <c r="AA16" t="s">
        <v>28</v>
      </c>
      <c r="AB16" t="s">
        <v>28</v>
      </c>
      <c r="AC16" t="s">
        <v>28</v>
      </c>
      <c r="AD16">
        <v>4</v>
      </c>
    </row>
    <row r="17" spans="1:30" x14ac:dyDescent="0.2">
      <c r="A17" s="16">
        <v>3</v>
      </c>
      <c r="B17" s="16" t="s">
        <v>91</v>
      </c>
      <c r="C17" s="254" t="s">
        <v>92</v>
      </c>
      <c r="D17" s="255" t="s">
        <v>74</v>
      </c>
      <c r="E17" s="256">
        <v>4.5</v>
      </c>
      <c r="F17" s="257">
        <v>12</v>
      </c>
      <c r="G17" s="258">
        <v>4</v>
      </c>
      <c r="H17" s="259">
        <v>11.5</v>
      </c>
      <c r="I17" s="260">
        <v>3</v>
      </c>
      <c r="J17" s="257">
        <v>17</v>
      </c>
      <c r="K17" s="258">
        <v>7</v>
      </c>
      <c r="L17" s="259">
        <v>19.5</v>
      </c>
      <c r="M17" s="260">
        <v>3</v>
      </c>
      <c r="N17" s="257">
        <v>14</v>
      </c>
      <c r="O17" s="258">
        <v>6</v>
      </c>
      <c r="P17" s="259">
        <v>15.5</v>
      </c>
      <c r="Q17" s="260">
        <v>3</v>
      </c>
      <c r="R17" s="192"/>
      <c r="S17" s="101">
        <v>1</v>
      </c>
      <c r="T17" s="100" t="s">
        <v>28</v>
      </c>
      <c r="U17" s="100" t="s">
        <v>28</v>
      </c>
      <c r="V17" s="100" t="s">
        <v>28</v>
      </c>
      <c r="W17" s="99" t="s">
        <v>28</v>
      </c>
      <c r="X17" s="260">
        <v>3</v>
      </c>
      <c r="AA17" t="s">
        <v>28</v>
      </c>
      <c r="AB17" t="s">
        <v>28</v>
      </c>
      <c r="AC17" t="s">
        <v>28</v>
      </c>
      <c r="AD17">
        <v>1</v>
      </c>
    </row>
    <row r="18" spans="1:30" ht="13.5" thickBot="1" x14ac:dyDescent="0.25">
      <c r="A18" s="97">
        <v>4</v>
      </c>
      <c r="B18" s="97" t="s">
        <v>97</v>
      </c>
      <c r="C18" s="96" t="s">
        <v>98</v>
      </c>
      <c r="D18" s="95" t="s">
        <v>74</v>
      </c>
      <c r="E18" s="94">
        <v>7.5</v>
      </c>
      <c r="F18" s="93">
        <v>6</v>
      </c>
      <c r="G18" s="92">
        <v>1</v>
      </c>
      <c r="H18" s="91">
        <v>-0.5</v>
      </c>
      <c r="I18" s="87">
        <v>4</v>
      </c>
      <c r="J18" s="93">
        <v>10</v>
      </c>
      <c r="K18" s="92">
        <v>2</v>
      </c>
      <c r="L18" s="91">
        <v>4.5</v>
      </c>
      <c r="M18" s="87">
        <v>4</v>
      </c>
      <c r="N18" s="93">
        <v>8</v>
      </c>
      <c r="O18" s="92">
        <v>2</v>
      </c>
      <c r="P18" s="91">
        <v>2.5</v>
      </c>
      <c r="Q18" s="87">
        <v>4</v>
      </c>
      <c r="R18" s="192"/>
      <c r="S18" s="90">
        <v>0</v>
      </c>
      <c r="T18" s="89" t="s">
        <v>28</v>
      </c>
      <c r="U18" s="89" t="s">
        <v>28</v>
      </c>
      <c r="V18" s="89" t="s">
        <v>28</v>
      </c>
      <c r="W18" s="88" t="s">
        <v>28</v>
      </c>
      <c r="X18" s="87">
        <v>4</v>
      </c>
      <c r="AA18" t="s">
        <v>28</v>
      </c>
      <c r="AB18" t="s">
        <v>28</v>
      </c>
      <c r="AC18" t="s">
        <v>28</v>
      </c>
      <c r="AD18">
        <v>2</v>
      </c>
    </row>
  </sheetData>
  <sheetProtection selectLockedCells="1" selectUnlockedCells="1"/>
  <sortState ref="A9:AD11">
    <sortCondition ref="A9:A11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13:X14"/>
    <mergeCell ref="W7:W8"/>
    <mergeCell ref="X7:X8"/>
    <mergeCell ref="A13:A14"/>
    <mergeCell ref="B13:B14"/>
    <mergeCell ref="C13:C14"/>
    <mergeCell ref="D13:D14"/>
    <mergeCell ref="E13:E14"/>
    <mergeCell ref="F13:I13"/>
    <mergeCell ref="J13:M13"/>
    <mergeCell ref="N13:Q13"/>
    <mergeCell ref="J7:M7"/>
    <mergeCell ref="N7:Q7"/>
    <mergeCell ref="S7:S8"/>
    <mergeCell ref="T7:T8"/>
    <mergeCell ref="U7:U8"/>
    <mergeCell ref="S13:S14"/>
    <mergeCell ref="T13:T14"/>
    <mergeCell ref="U13:U14"/>
    <mergeCell ref="V13:V14"/>
    <mergeCell ref="W13:W1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1" sqref="C1:E2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26">
        <v>42596</v>
      </c>
      <c r="B1" s="327"/>
      <c r="C1" s="315" t="s">
        <v>125</v>
      </c>
      <c r="D1" s="315"/>
      <c r="E1" s="316"/>
      <c r="F1" s="1"/>
      <c r="I1" s="239" t="s">
        <v>0</v>
      </c>
      <c r="J1" s="132"/>
    </row>
    <row r="2" spans="1:10" ht="15" customHeight="1" x14ac:dyDescent="0.2">
      <c r="A2" s="328" t="s">
        <v>74</v>
      </c>
      <c r="B2" s="329"/>
      <c r="C2" s="317"/>
      <c r="D2" s="317"/>
      <c r="E2" s="318"/>
      <c r="F2" s="2"/>
      <c r="I2" s="240" t="s">
        <v>36</v>
      </c>
      <c r="J2" s="132"/>
    </row>
    <row r="3" spans="1:10" ht="13.5" thickBot="1" x14ac:dyDescent="0.25">
      <c r="A3" s="322" t="s">
        <v>53</v>
      </c>
      <c r="B3" s="330"/>
      <c r="C3" s="331"/>
      <c r="D3" s="128" t="s">
        <v>2</v>
      </c>
      <c r="E3" s="127" t="s">
        <v>54</v>
      </c>
      <c r="I3" s="240" t="s">
        <v>72</v>
      </c>
      <c r="J3" s="132"/>
    </row>
    <row r="4" spans="1:10" ht="13.5" thickBot="1" x14ac:dyDescent="0.25">
      <c r="A4" s="324" t="s">
        <v>4</v>
      </c>
      <c r="B4" s="325"/>
      <c r="C4" s="325"/>
      <c r="D4" s="170" t="s">
        <v>27</v>
      </c>
      <c r="E4" s="5">
        <v>100</v>
      </c>
      <c r="I4" s="241" t="s">
        <v>71</v>
      </c>
      <c r="J4" s="132"/>
    </row>
    <row r="5" spans="1:10" ht="20.25" customHeight="1" thickBot="1" x14ac:dyDescent="0.25">
      <c r="B5" s="133"/>
      <c r="C5" s="134" t="s">
        <v>55</v>
      </c>
      <c r="D5" s="1"/>
      <c r="I5" s="13" t="s">
        <v>56</v>
      </c>
    </row>
    <row r="6" spans="1:10" ht="13.5" thickBot="1" x14ac:dyDescent="0.25">
      <c r="A6" s="135" t="s">
        <v>5</v>
      </c>
      <c r="B6" s="136" t="s">
        <v>6</v>
      </c>
      <c r="C6" s="137" t="s">
        <v>7</v>
      </c>
      <c r="D6" s="138" t="s">
        <v>8</v>
      </c>
      <c r="E6" s="139" t="s">
        <v>9</v>
      </c>
      <c r="G6" s="140" t="s">
        <v>10</v>
      </c>
      <c r="H6" s="136" t="s">
        <v>6</v>
      </c>
      <c r="I6" s="137" t="s">
        <v>7</v>
      </c>
      <c r="J6" s="141" t="s">
        <v>8</v>
      </c>
    </row>
    <row r="7" spans="1:10" x14ac:dyDescent="0.2">
      <c r="A7" s="162">
        <v>1</v>
      </c>
      <c r="B7" s="163">
        <v>21511506549</v>
      </c>
      <c r="C7" s="164" t="s">
        <v>75</v>
      </c>
      <c r="D7" s="164" t="s">
        <v>26</v>
      </c>
      <c r="E7" s="165">
        <v>18</v>
      </c>
      <c r="G7" s="142">
        <v>1</v>
      </c>
      <c r="H7" s="14">
        <v>21511506549</v>
      </c>
      <c r="I7" s="15" t="s">
        <v>75</v>
      </c>
      <c r="J7" s="143" t="s">
        <v>26</v>
      </c>
    </row>
    <row r="8" spans="1:10" x14ac:dyDescent="0.2">
      <c r="A8" s="162">
        <v>2</v>
      </c>
      <c r="B8" s="163" t="s">
        <v>76</v>
      </c>
      <c r="C8" s="164" t="s">
        <v>77</v>
      </c>
      <c r="D8" s="164" t="s">
        <v>74</v>
      </c>
      <c r="E8" s="165">
        <v>2000</v>
      </c>
      <c r="G8" s="144">
        <v>2</v>
      </c>
      <c r="H8" s="10">
        <v>21511303790</v>
      </c>
      <c r="I8" s="9" t="s">
        <v>73</v>
      </c>
      <c r="J8" s="145" t="s">
        <v>74</v>
      </c>
    </row>
    <row r="9" spans="1:10" ht="13.5" thickBot="1" x14ac:dyDescent="0.25">
      <c r="A9" s="166">
        <v>3</v>
      </c>
      <c r="B9" s="167">
        <v>21511303790</v>
      </c>
      <c r="C9" s="168" t="s">
        <v>73</v>
      </c>
      <c r="D9" s="168" t="s">
        <v>74</v>
      </c>
      <c r="E9" s="169">
        <v>2000</v>
      </c>
      <c r="F9" s="161"/>
      <c r="G9" s="146">
        <v>3</v>
      </c>
      <c r="H9" s="11" t="s">
        <v>76</v>
      </c>
      <c r="I9" s="12" t="s">
        <v>77</v>
      </c>
      <c r="J9" s="147" t="s">
        <v>74</v>
      </c>
    </row>
    <row r="10" spans="1:10" ht="23.25" customHeight="1" thickBot="1" x14ac:dyDescent="0.25">
      <c r="B10" s="133"/>
      <c r="C10" s="134" t="s">
        <v>55</v>
      </c>
      <c r="D10" s="1"/>
      <c r="I10" s="13" t="s">
        <v>56</v>
      </c>
    </row>
    <row r="11" spans="1:10" ht="13.5" thickBot="1" x14ac:dyDescent="0.25">
      <c r="A11" s="135" t="s">
        <v>5</v>
      </c>
      <c r="B11" s="136" t="s">
        <v>6</v>
      </c>
      <c r="C11" s="137" t="s">
        <v>7</v>
      </c>
      <c r="D11" s="138" t="s">
        <v>8</v>
      </c>
      <c r="E11" s="139" t="s">
        <v>9</v>
      </c>
      <c r="G11" s="140" t="s">
        <v>10</v>
      </c>
      <c r="H11" s="136" t="s">
        <v>6</v>
      </c>
      <c r="I11" s="137" t="s">
        <v>7</v>
      </c>
      <c r="J11" s="141" t="s">
        <v>8</v>
      </c>
    </row>
    <row r="12" spans="1:10" x14ac:dyDescent="0.2">
      <c r="A12" s="162">
        <v>1</v>
      </c>
      <c r="B12" s="163">
        <v>11511405019</v>
      </c>
      <c r="C12" s="164" t="s">
        <v>88</v>
      </c>
      <c r="D12" s="164" t="s">
        <v>26</v>
      </c>
      <c r="E12" s="165">
        <v>22</v>
      </c>
      <c r="G12" s="142">
        <v>1</v>
      </c>
      <c r="H12" s="14" t="s">
        <v>82</v>
      </c>
      <c r="I12" s="15" t="s">
        <v>83</v>
      </c>
      <c r="J12" s="143" t="s">
        <v>58</v>
      </c>
    </row>
    <row r="13" spans="1:10" x14ac:dyDescent="0.2">
      <c r="A13" s="162">
        <v>2</v>
      </c>
      <c r="B13" s="163" t="s">
        <v>93</v>
      </c>
      <c r="C13" s="164" t="s">
        <v>94</v>
      </c>
      <c r="D13" s="164" t="s">
        <v>58</v>
      </c>
      <c r="E13" s="165">
        <v>2000</v>
      </c>
      <c r="G13" s="144">
        <v>2</v>
      </c>
      <c r="H13" s="10">
        <v>11511505896</v>
      </c>
      <c r="I13" s="9" t="s">
        <v>101</v>
      </c>
      <c r="J13" s="145" t="s">
        <v>26</v>
      </c>
    </row>
    <row r="14" spans="1:10" x14ac:dyDescent="0.2">
      <c r="A14" s="162">
        <v>3</v>
      </c>
      <c r="B14" s="163">
        <v>11511303738</v>
      </c>
      <c r="C14" s="164" t="s">
        <v>84</v>
      </c>
      <c r="D14" s="164" t="s">
        <v>85</v>
      </c>
      <c r="E14" s="165">
        <v>2000</v>
      </c>
      <c r="G14" s="144">
        <v>3</v>
      </c>
      <c r="H14" s="10">
        <v>11511405019</v>
      </c>
      <c r="I14" s="9" t="s">
        <v>88</v>
      </c>
      <c r="J14" s="145" t="s">
        <v>26</v>
      </c>
    </row>
    <row r="15" spans="1:10" x14ac:dyDescent="0.2">
      <c r="A15" s="162">
        <v>4</v>
      </c>
      <c r="B15" s="163" t="s">
        <v>99</v>
      </c>
      <c r="C15" s="164" t="s">
        <v>100</v>
      </c>
      <c r="D15" s="164" t="s">
        <v>74</v>
      </c>
      <c r="E15" s="165">
        <v>2000</v>
      </c>
      <c r="G15" s="144">
        <v>4</v>
      </c>
      <c r="H15" s="10" t="s">
        <v>91</v>
      </c>
      <c r="I15" s="9" t="s">
        <v>92</v>
      </c>
      <c r="J15" s="145" t="s">
        <v>74</v>
      </c>
    </row>
    <row r="16" spans="1:10" x14ac:dyDescent="0.2">
      <c r="A16" s="162">
        <v>5</v>
      </c>
      <c r="B16" s="163" t="s">
        <v>102</v>
      </c>
      <c r="C16" s="164" t="s">
        <v>103</v>
      </c>
      <c r="D16" s="164" t="s">
        <v>104</v>
      </c>
      <c r="E16" s="165">
        <v>2000</v>
      </c>
      <c r="G16" s="144">
        <v>5</v>
      </c>
      <c r="H16" s="10" t="s">
        <v>99</v>
      </c>
      <c r="I16" s="9" t="s">
        <v>100</v>
      </c>
      <c r="J16" s="145" t="s">
        <v>74</v>
      </c>
    </row>
    <row r="17" spans="1:10" x14ac:dyDescent="0.2">
      <c r="A17" s="162">
        <v>6</v>
      </c>
      <c r="B17" s="163" t="s">
        <v>82</v>
      </c>
      <c r="C17" s="164" t="s">
        <v>83</v>
      </c>
      <c r="D17" s="164" t="s">
        <v>58</v>
      </c>
      <c r="E17" s="165">
        <v>2000</v>
      </c>
      <c r="G17" s="144">
        <v>6</v>
      </c>
      <c r="H17" s="10" t="s">
        <v>102</v>
      </c>
      <c r="I17" s="9" t="s">
        <v>103</v>
      </c>
      <c r="J17" s="145" t="s">
        <v>104</v>
      </c>
    </row>
    <row r="18" spans="1:10" x14ac:dyDescent="0.2">
      <c r="A18" s="162">
        <v>7</v>
      </c>
      <c r="B18" s="163" t="s">
        <v>97</v>
      </c>
      <c r="C18" s="164" t="s">
        <v>98</v>
      </c>
      <c r="D18" s="164" t="s">
        <v>74</v>
      </c>
      <c r="E18" s="165">
        <v>2000</v>
      </c>
      <c r="G18" s="144">
        <v>7</v>
      </c>
      <c r="H18" s="10" t="s">
        <v>97</v>
      </c>
      <c r="I18" s="9" t="s">
        <v>98</v>
      </c>
      <c r="J18" s="145" t="s">
        <v>74</v>
      </c>
    </row>
    <row r="19" spans="1:10" x14ac:dyDescent="0.2">
      <c r="A19" s="162">
        <v>8</v>
      </c>
      <c r="B19" s="163" t="s">
        <v>89</v>
      </c>
      <c r="C19" s="164" t="s">
        <v>90</v>
      </c>
      <c r="D19" s="164" t="s">
        <v>74</v>
      </c>
      <c r="E19" s="165">
        <v>2000</v>
      </c>
      <c r="G19" s="144">
        <v>7</v>
      </c>
      <c r="H19" s="10">
        <v>11511303738</v>
      </c>
      <c r="I19" s="9" t="s">
        <v>84</v>
      </c>
      <c r="J19" s="145" t="s">
        <v>85</v>
      </c>
    </row>
    <row r="20" spans="1:10" x14ac:dyDescent="0.2">
      <c r="A20" s="162">
        <v>9</v>
      </c>
      <c r="B20" s="163" t="s">
        <v>91</v>
      </c>
      <c r="C20" s="164" t="s">
        <v>92</v>
      </c>
      <c r="D20" s="164" t="s">
        <v>74</v>
      </c>
      <c r="E20" s="165">
        <v>2000</v>
      </c>
      <c r="G20" s="144">
        <v>7</v>
      </c>
      <c r="H20" s="10" t="s">
        <v>93</v>
      </c>
      <c r="I20" s="9" t="s">
        <v>94</v>
      </c>
      <c r="J20" s="145" t="s">
        <v>58</v>
      </c>
    </row>
    <row r="21" spans="1:10" ht="13.5" thickBot="1" x14ac:dyDescent="0.25">
      <c r="A21" s="166">
        <v>10</v>
      </c>
      <c r="B21" s="167">
        <v>11511505896</v>
      </c>
      <c r="C21" s="168" t="s">
        <v>101</v>
      </c>
      <c r="D21" s="168" t="s">
        <v>26</v>
      </c>
      <c r="E21" s="169">
        <v>2000</v>
      </c>
      <c r="F21" s="161"/>
      <c r="G21" s="146">
        <v>10</v>
      </c>
      <c r="H21" s="11" t="s">
        <v>89</v>
      </c>
      <c r="I21" s="12" t="s">
        <v>90</v>
      </c>
      <c r="J21" s="147" t="s">
        <v>74</v>
      </c>
    </row>
    <row r="23" spans="1:10" ht="13.5" thickBot="1" x14ac:dyDescent="0.25">
      <c r="B23" s="13" t="s">
        <v>57</v>
      </c>
      <c r="E23" s="1"/>
    </row>
    <row r="24" spans="1:10" ht="13.5" thickBot="1" x14ac:dyDescent="0.25">
      <c r="A24" s="56" t="s">
        <v>105</v>
      </c>
      <c r="B24" s="55" t="s">
        <v>6</v>
      </c>
      <c r="C24" s="54" t="s">
        <v>7</v>
      </c>
      <c r="D24" s="54" t="s">
        <v>8</v>
      </c>
      <c r="E24" s="245" t="s">
        <v>10</v>
      </c>
    </row>
    <row r="25" spans="1:10" x14ac:dyDescent="0.2">
      <c r="A25" s="144">
        <v>1</v>
      </c>
      <c r="B25" s="148">
        <v>11511405019</v>
      </c>
      <c r="C25" s="15" t="s">
        <v>88</v>
      </c>
      <c r="D25" s="149" t="s">
        <v>26</v>
      </c>
      <c r="E25" s="145">
        <v>2</v>
      </c>
    </row>
    <row r="26" spans="1:10" x14ac:dyDescent="0.2">
      <c r="A26" s="144">
        <v>6</v>
      </c>
      <c r="B26" s="150" t="s">
        <v>82</v>
      </c>
      <c r="C26" s="9" t="s">
        <v>83</v>
      </c>
      <c r="D26" s="151" t="s">
        <v>58</v>
      </c>
      <c r="E26" s="145">
        <v>1</v>
      </c>
    </row>
    <row r="27" spans="1:10" x14ac:dyDescent="0.2">
      <c r="A27" s="144">
        <v>7</v>
      </c>
      <c r="B27" s="150" t="s">
        <v>97</v>
      </c>
      <c r="C27" s="9" t="s">
        <v>98</v>
      </c>
      <c r="D27" s="151" t="s">
        <v>74</v>
      </c>
      <c r="E27" s="145">
        <v>3</v>
      </c>
    </row>
    <row r="28" spans="1:10" x14ac:dyDescent="0.2">
      <c r="A28" s="144">
        <v>12</v>
      </c>
      <c r="B28" s="150" t="s">
        <v>28</v>
      </c>
      <c r="C28" s="9" t="s">
        <v>28</v>
      </c>
      <c r="D28" s="151" t="s">
        <v>28</v>
      </c>
      <c r="E28" s="145"/>
    </row>
    <row r="29" spans="1:10" x14ac:dyDescent="0.2">
      <c r="A29" s="152">
        <v>3</v>
      </c>
      <c r="B29" s="130">
        <v>11511303738</v>
      </c>
      <c r="C29" s="68" t="s">
        <v>84</v>
      </c>
      <c r="D29" s="153" t="s">
        <v>85</v>
      </c>
      <c r="E29" s="154">
        <v>3</v>
      </c>
    </row>
    <row r="30" spans="1:10" x14ac:dyDescent="0.2">
      <c r="A30" s="144">
        <v>4</v>
      </c>
      <c r="B30" s="150" t="s">
        <v>99</v>
      </c>
      <c r="C30" s="9" t="s">
        <v>100</v>
      </c>
      <c r="D30" s="151" t="s">
        <v>74</v>
      </c>
      <c r="E30" s="145">
        <v>1</v>
      </c>
    </row>
    <row r="31" spans="1:10" x14ac:dyDescent="0.2">
      <c r="A31" s="144">
        <v>9</v>
      </c>
      <c r="B31" s="150" t="s">
        <v>91</v>
      </c>
      <c r="C31" s="9" t="s">
        <v>92</v>
      </c>
      <c r="D31" s="151" t="s">
        <v>74</v>
      </c>
      <c r="E31" s="145">
        <v>2</v>
      </c>
    </row>
    <row r="32" spans="1:10" x14ac:dyDescent="0.2">
      <c r="A32" s="155">
        <v>10</v>
      </c>
      <c r="B32" s="156" t="s">
        <v>28</v>
      </c>
      <c r="C32" s="75" t="s">
        <v>28</v>
      </c>
      <c r="D32" s="157" t="s">
        <v>28</v>
      </c>
      <c r="E32" s="158"/>
    </row>
    <row r="33" spans="1:5" x14ac:dyDescent="0.2">
      <c r="A33" s="152">
        <v>2</v>
      </c>
      <c r="B33" s="130" t="s">
        <v>93</v>
      </c>
      <c r="C33" s="68" t="s">
        <v>94</v>
      </c>
      <c r="D33" s="153" t="s">
        <v>58</v>
      </c>
      <c r="E33" s="154">
        <v>3</v>
      </c>
    </row>
    <row r="34" spans="1:5" x14ac:dyDescent="0.2">
      <c r="A34" s="144">
        <v>5</v>
      </c>
      <c r="B34" s="150" t="s">
        <v>102</v>
      </c>
      <c r="C34" s="9" t="s">
        <v>103</v>
      </c>
      <c r="D34" s="151" t="s">
        <v>104</v>
      </c>
      <c r="E34" s="145">
        <v>2</v>
      </c>
    </row>
    <row r="35" spans="1:5" x14ac:dyDescent="0.2">
      <c r="A35" s="144">
        <v>8</v>
      </c>
      <c r="B35" s="150" t="s">
        <v>89</v>
      </c>
      <c r="C35" s="9" t="s">
        <v>90</v>
      </c>
      <c r="D35" s="151" t="s">
        <v>74</v>
      </c>
      <c r="E35" s="145">
        <v>4</v>
      </c>
    </row>
    <row r="36" spans="1:5" ht="13.5" thickBot="1" x14ac:dyDescent="0.25">
      <c r="A36" s="146">
        <v>11</v>
      </c>
      <c r="B36" s="159">
        <v>11511505896</v>
      </c>
      <c r="C36" s="12" t="s">
        <v>101</v>
      </c>
      <c r="D36" s="160" t="s">
        <v>26</v>
      </c>
      <c r="E36" s="147">
        <v>1</v>
      </c>
    </row>
    <row r="37" spans="1:5" ht="13.5" thickBot="1" x14ac:dyDescent="0.25">
      <c r="B37" s="13" t="s">
        <v>106</v>
      </c>
      <c r="E37" s="1"/>
    </row>
    <row r="38" spans="1:5" x14ac:dyDescent="0.2">
      <c r="A38" s="142" t="s">
        <v>109</v>
      </c>
      <c r="B38" s="148" t="s">
        <v>82</v>
      </c>
      <c r="C38" s="15" t="s">
        <v>83</v>
      </c>
      <c r="D38" s="149" t="s">
        <v>58</v>
      </c>
      <c r="E38" s="143">
        <v>1</v>
      </c>
    </row>
    <row r="39" spans="1:5" x14ac:dyDescent="0.2">
      <c r="A39" s="144" t="s">
        <v>110</v>
      </c>
      <c r="B39" s="150" t="s">
        <v>91</v>
      </c>
      <c r="C39" s="9" t="s">
        <v>92</v>
      </c>
      <c r="D39" s="151" t="s">
        <v>74</v>
      </c>
      <c r="E39" s="145">
        <v>2</v>
      </c>
    </row>
    <row r="40" spans="1:5" x14ac:dyDescent="0.2">
      <c r="A40" s="155" t="s">
        <v>111</v>
      </c>
      <c r="B40" s="156" t="s">
        <v>102</v>
      </c>
      <c r="C40" s="75" t="s">
        <v>103</v>
      </c>
      <c r="D40" s="157" t="s">
        <v>104</v>
      </c>
      <c r="E40" s="158">
        <v>3</v>
      </c>
    </row>
    <row r="41" spans="1:5" x14ac:dyDescent="0.2">
      <c r="A41" s="144" t="s">
        <v>112</v>
      </c>
      <c r="B41" s="150">
        <v>11511405019</v>
      </c>
      <c r="C41" s="9" t="s">
        <v>88</v>
      </c>
      <c r="D41" s="151" t="s">
        <v>26</v>
      </c>
      <c r="E41" s="145">
        <v>1</v>
      </c>
    </row>
    <row r="42" spans="1:5" x14ac:dyDescent="0.2">
      <c r="A42" s="144" t="s">
        <v>113</v>
      </c>
      <c r="B42" s="150" t="s">
        <v>99</v>
      </c>
      <c r="C42" s="9" t="s">
        <v>100</v>
      </c>
      <c r="D42" s="151" t="s">
        <v>74</v>
      </c>
      <c r="E42" s="145">
        <v>3</v>
      </c>
    </row>
    <row r="43" spans="1:5" ht="13.5" thickBot="1" x14ac:dyDescent="0.25">
      <c r="A43" s="146" t="s">
        <v>114</v>
      </c>
      <c r="B43" s="159">
        <v>11511505896</v>
      </c>
      <c r="C43" s="12" t="s">
        <v>101</v>
      </c>
      <c r="D43" s="160" t="s">
        <v>26</v>
      </c>
      <c r="E43" s="147">
        <v>2</v>
      </c>
    </row>
    <row r="44" spans="1:5" ht="13.5" thickBot="1" x14ac:dyDescent="0.25">
      <c r="B44" s="13" t="s">
        <v>107</v>
      </c>
      <c r="E44" s="1"/>
    </row>
    <row r="45" spans="1:5" x14ac:dyDescent="0.2">
      <c r="A45" s="142" t="s">
        <v>115</v>
      </c>
      <c r="B45" s="148" t="s">
        <v>102</v>
      </c>
      <c r="C45" s="15" t="s">
        <v>103</v>
      </c>
      <c r="D45" s="149" t="s">
        <v>104</v>
      </c>
      <c r="E45" s="143">
        <v>2</v>
      </c>
    </row>
    <row r="46" spans="1:5" ht="13.5" thickBot="1" x14ac:dyDescent="0.25">
      <c r="A46" s="146" t="s">
        <v>116</v>
      </c>
      <c r="B46" s="159" t="s">
        <v>99</v>
      </c>
      <c r="C46" s="12" t="s">
        <v>100</v>
      </c>
      <c r="D46" s="160" t="s">
        <v>74</v>
      </c>
      <c r="E46" s="147">
        <v>1</v>
      </c>
    </row>
    <row r="47" spans="1:5" ht="13.5" thickBot="1" x14ac:dyDescent="0.25">
      <c r="B47" s="13" t="s">
        <v>108</v>
      </c>
      <c r="E47" s="1"/>
    </row>
    <row r="48" spans="1:5" x14ac:dyDescent="0.2">
      <c r="A48" s="142" t="s">
        <v>33</v>
      </c>
      <c r="B48" s="148" t="s">
        <v>82</v>
      </c>
      <c r="C48" s="15" t="s">
        <v>83</v>
      </c>
      <c r="D48" s="149" t="s">
        <v>58</v>
      </c>
      <c r="E48" s="143">
        <v>1</v>
      </c>
    </row>
    <row r="49" spans="1:5" x14ac:dyDescent="0.2">
      <c r="A49" s="144" t="s">
        <v>34</v>
      </c>
      <c r="B49" s="150">
        <v>11511405019</v>
      </c>
      <c r="C49" s="9" t="s">
        <v>88</v>
      </c>
      <c r="D49" s="151" t="s">
        <v>26</v>
      </c>
      <c r="E49" s="145">
        <v>3</v>
      </c>
    </row>
    <row r="50" spans="1:5" x14ac:dyDescent="0.2">
      <c r="A50" s="144" t="s">
        <v>31</v>
      </c>
      <c r="B50" s="150" t="s">
        <v>91</v>
      </c>
      <c r="C50" s="9" t="s">
        <v>92</v>
      </c>
      <c r="D50" s="151" t="s">
        <v>74</v>
      </c>
      <c r="E50" s="145">
        <v>4</v>
      </c>
    </row>
    <row r="51" spans="1:5" ht="13.5" thickBot="1" x14ac:dyDescent="0.25">
      <c r="A51" s="146" t="s">
        <v>32</v>
      </c>
      <c r="B51" s="159">
        <v>11511505896</v>
      </c>
      <c r="C51" s="12" t="s">
        <v>101</v>
      </c>
      <c r="D51" s="160" t="s">
        <v>26</v>
      </c>
      <c r="E51" s="147">
        <v>2</v>
      </c>
    </row>
  </sheetData>
  <mergeCells count="5">
    <mergeCell ref="A4:C4"/>
    <mergeCell ref="A1:B1"/>
    <mergeCell ref="C1:E2"/>
    <mergeCell ref="A2:B2"/>
    <mergeCell ref="A3:C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H28" sqref="H27:H28"/>
    </sheetView>
  </sheetViews>
  <sheetFormatPr defaultRowHeight="12.75" x14ac:dyDescent="0.2"/>
  <cols>
    <col min="1" max="1" width="6.7109375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26">
        <v>42596</v>
      </c>
      <c r="B1" s="327"/>
      <c r="C1" s="315" t="s">
        <v>125</v>
      </c>
      <c r="D1" s="315"/>
      <c r="E1" s="316"/>
      <c r="F1" s="1"/>
      <c r="I1" s="239" t="s">
        <v>0</v>
      </c>
      <c r="J1" s="132"/>
    </row>
    <row r="2" spans="1:10" ht="15.75" customHeight="1" x14ac:dyDescent="0.2">
      <c r="A2" s="328" t="s">
        <v>74</v>
      </c>
      <c r="B2" s="329"/>
      <c r="C2" s="317"/>
      <c r="D2" s="317"/>
      <c r="E2" s="318"/>
      <c r="F2" s="2"/>
      <c r="I2" s="240" t="s">
        <v>36</v>
      </c>
      <c r="J2" s="132"/>
    </row>
    <row r="3" spans="1:10" ht="13.5" thickBot="1" x14ac:dyDescent="0.25">
      <c r="A3" s="322" t="s">
        <v>53</v>
      </c>
      <c r="B3" s="330"/>
      <c r="C3" s="331"/>
      <c r="D3" s="128" t="s">
        <v>2</v>
      </c>
      <c r="E3" s="127" t="s">
        <v>54</v>
      </c>
      <c r="I3" s="240" t="s">
        <v>72</v>
      </c>
      <c r="J3" s="132"/>
    </row>
    <row r="4" spans="1:10" ht="13.5" thickBot="1" x14ac:dyDescent="0.25">
      <c r="A4" s="324" t="s">
        <v>4</v>
      </c>
      <c r="B4" s="325"/>
      <c r="C4" s="325"/>
      <c r="D4" s="170" t="s">
        <v>27</v>
      </c>
      <c r="E4" s="5">
        <v>100</v>
      </c>
      <c r="I4" s="241" t="s">
        <v>71</v>
      </c>
      <c r="J4" s="132"/>
    </row>
    <row r="5" spans="1:10" ht="21" customHeight="1" thickBot="1" x14ac:dyDescent="0.25">
      <c r="B5" s="133"/>
      <c r="C5" s="134" t="s">
        <v>55</v>
      </c>
      <c r="D5" s="1"/>
      <c r="I5" s="13" t="s">
        <v>56</v>
      </c>
    </row>
    <row r="6" spans="1:10" ht="13.5" thickBot="1" x14ac:dyDescent="0.25">
      <c r="A6" s="135" t="s">
        <v>5</v>
      </c>
      <c r="B6" s="136" t="s">
        <v>6</v>
      </c>
      <c r="C6" s="137" t="s">
        <v>7</v>
      </c>
      <c r="D6" s="138" t="s">
        <v>8</v>
      </c>
      <c r="E6" s="139" t="s">
        <v>9</v>
      </c>
      <c r="G6" s="140" t="s">
        <v>10</v>
      </c>
      <c r="H6" s="136" t="s">
        <v>6</v>
      </c>
      <c r="I6" s="137" t="s">
        <v>7</v>
      </c>
      <c r="J6" s="141" t="s">
        <v>8</v>
      </c>
    </row>
    <row r="7" spans="1:10" x14ac:dyDescent="0.2">
      <c r="A7" s="162">
        <v>1</v>
      </c>
      <c r="B7" s="163">
        <v>21511506549</v>
      </c>
      <c r="C7" s="164" t="s">
        <v>75</v>
      </c>
      <c r="D7" s="164" t="s">
        <v>26</v>
      </c>
      <c r="E7" s="165">
        <v>9</v>
      </c>
      <c r="G7" s="142">
        <v>1</v>
      </c>
      <c r="H7" s="14">
        <v>21511506549</v>
      </c>
      <c r="I7" s="15" t="s">
        <v>75</v>
      </c>
      <c r="J7" s="143" t="s">
        <v>26</v>
      </c>
    </row>
    <row r="8" spans="1:10" x14ac:dyDescent="0.2">
      <c r="A8" s="162">
        <v>2</v>
      </c>
      <c r="B8" s="163" t="s">
        <v>76</v>
      </c>
      <c r="C8" s="164" t="s">
        <v>77</v>
      </c>
      <c r="D8" s="164" t="s">
        <v>74</v>
      </c>
      <c r="E8" s="165">
        <v>2000</v>
      </c>
      <c r="G8" s="144">
        <v>2</v>
      </c>
      <c r="H8" s="10">
        <v>21511303790</v>
      </c>
      <c r="I8" s="9" t="s">
        <v>73</v>
      </c>
      <c r="J8" s="145" t="s">
        <v>74</v>
      </c>
    </row>
    <row r="9" spans="1:10" x14ac:dyDescent="0.2">
      <c r="A9" s="162">
        <v>3</v>
      </c>
      <c r="B9" s="163">
        <v>21511303790</v>
      </c>
      <c r="C9" s="164" t="s">
        <v>73</v>
      </c>
      <c r="D9" s="164" t="s">
        <v>74</v>
      </c>
      <c r="E9" s="165">
        <v>2000</v>
      </c>
      <c r="G9" s="144">
        <v>3</v>
      </c>
      <c r="H9" s="10" t="s">
        <v>117</v>
      </c>
      <c r="I9" s="9" t="s">
        <v>118</v>
      </c>
      <c r="J9" s="145" t="s">
        <v>58</v>
      </c>
    </row>
    <row r="10" spans="1:10" x14ac:dyDescent="0.2">
      <c r="A10" s="162">
        <v>4</v>
      </c>
      <c r="B10" s="163" t="s">
        <v>80</v>
      </c>
      <c r="C10" s="164" t="s">
        <v>81</v>
      </c>
      <c r="D10" s="164" t="s">
        <v>74</v>
      </c>
      <c r="E10" s="165">
        <v>2000</v>
      </c>
      <c r="G10" s="144">
        <v>4</v>
      </c>
      <c r="H10" s="10" t="s">
        <v>80</v>
      </c>
      <c r="I10" s="9" t="s">
        <v>81</v>
      </c>
      <c r="J10" s="145" t="s">
        <v>74</v>
      </c>
    </row>
    <row r="11" spans="1:10" ht="13.5" thickBot="1" x14ac:dyDescent="0.25">
      <c r="A11" s="162">
        <v>5</v>
      </c>
      <c r="B11" s="163" t="s">
        <v>117</v>
      </c>
      <c r="C11" s="164" t="s">
        <v>118</v>
      </c>
      <c r="D11" s="164" t="s">
        <v>58</v>
      </c>
      <c r="E11" s="165">
        <v>2000</v>
      </c>
      <c r="G11" s="144">
        <v>5</v>
      </c>
      <c r="H11" s="10" t="s">
        <v>76</v>
      </c>
      <c r="I11" s="9" t="s">
        <v>77</v>
      </c>
      <c r="J11" s="145" t="s">
        <v>74</v>
      </c>
    </row>
    <row r="12" spans="1:10" ht="13.5" thickBot="1" x14ac:dyDescent="0.25">
      <c r="A12" s="14" t="s">
        <v>28</v>
      </c>
      <c r="B12" s="242"/>
      <c r="C12" s="243"/>
      <c r="D12" s="244"/>
      <c r="E12" s="131"/>
      <c r="F12" s="9"/>
      <c r="G12" s="14" t="s">
        <v>28</v>
      </c>
      <c r="H12" s="14" t="s">
        <v>28</v>
      </c>
      <c r="I12" s="15" t="s">
        <v>28</v>
      </c>
      <c r="J12" s="14" t="s">
        <v>28</v>
      </c>
    </row>
    <row r="13" spans="1:10" ht="13.5" thickBot="1" x14ac:dyDescent="0.25">
      <c r="A13" s="135" t="s">
        <v>5</v>
      </c>
      <c r="B13" s="136" t="s">
        <v>6</v>
      </c>
      <c r="C13" s="137" t="s">
        <v>7</v>
      </c>
      <c r="D13" s="138" t="s">
        <v>8</v>
      </c>
      <c r="E13" s="139" t="s">
        <v>9</v>
      </c>
      <c r="G13" s="140" t="s">
        <v>10</v>
      </c>
      <c r="H13" s="136" t="s">
        <v>6</v>
      </c>
      <c r="I13" s="137" t="s">
        <v>7</v>
      </c>
      <c r="J13" s="141" t="s">
        <v>8</v>
      </c>
    </row>
    <row r="14" spans="1:10" x14ac:dyDescent="0.2">
      <c r="A14" s="162">
        <v>1</v>
      </c>
      <c r="B14" s="163">
        <v>11511405019</v>
      </c>
      <c r="C14" s="164" t="s">
        <v>88</v>
      </c>
      <c r="D14" s="164" t="s">
        <v>26</v>
      </c>
      <c r="E14" s="165">
        <v>4</v>
      </c>
      <c r="G14" s="142">
        <v>1</v>
      </c>
      <c r="H14" s="14">
        <v>11511405019</v>
      </c>
      <c r="I14" s="15" t="s">
        <v>88</v>
      </c>
      <c r="J14" s="143" t="s">
        <v>26</v>
      </c>
    </row>
    <row r="15" spans="1:10" x14ac:dyDescent="0.2">
      <c r="A15" s="162">
        <v>2</v>
      </c>
      <c r="B15" s="163">
        <v>11511505896</v>
      </c>
      <c r="C15" s="164" t="s">
        <v>101</v>
      </c>
      <c r="D15" s="164" t="s">
        <v>26</v>
      </c>
      <c r="E15" s="165">
        <v>12</v>
      </c>
      <c r="G15" s="144">
        <v>2</v>
      </c>
      <c r="H15" s="10" t="s">
        <v>119</v>
      </c>
      <c r="I15" s="9" t="s">
        <v>120</v>
      </c>
      <c r="J15" s="145" t="s">
        <v>58</v>
      </c>
    </row>
    <row r="16" spans="1:10" x14ac:dyDescent="0.2">
      <c r="A16" s="162">
        <v>3</v>
      </c>
      <c r="B16" s="163">
        <v>11511303823</v>
      </c>
      <c r="C16" s="164" t="s">
        <v>121</v>
      </c>
      <c r="D16" s="164" t="s">
        <v>74</v>
      </c>
      <c r="E16" s="165">
        <v>22</v>
      </c>
      <c r="G16" s="144">
        <v>3</v>
      </c>
      <c r="H16" s="10">
        <v>11511505896</v>
      </c>
      <c r="I16" s="9" t="s">
        <v>101</v>
      </c>
      <c r="J16" s="145" t="s">
        <v>26</v>
      </c>
    </row>
    <row r="17" spans="1:10" x14ac:dyDescent="0.2">
      <c r="A17" s="162">
        <v>4</v>
      </c>
      <c r="B17" s="163" t="s">
        <v>119</v>
      </c>
      <c r="C17" s="164" t="s">
        <v>120</v>
      </c>
      <c r="D17" s="164" t="s">
        <v>58</v>
      </c>
      <c r="E17" s="165">
        <v>2000</v>
      </c>
      <c r="G17" s="144">
        <v>4</v>
      </c>
      <c r="H17" s="10" t="s">
        <v>122</v>
      </c>
      <c r="I17" s="9" t="s">
        <v>123</v>
      </c>
      <c r="J17" s="145" t="s">
        <v>58</v>
      </c>
    </row>
    <row r="18" spans="1:10" x14ac:dyDescent="0.2">
      <c r="A18" s="162">
        <v>5</v>
      </c>
      <c r="B18" s="163">
        <v>11511303738</v>
      </c>
      <c r="C18" s="164" t="s">
        <v>84</v>
      </c>
      <c r="D18" s="164" t="s">
        <v>85</v>
      </c>
      <c r="E18" s="165">
        <v>2000</v>
      </c>
      <c r="G18" s="144">
        <v>5</v>
      </c>
      <c r="H18" s="10">
        <v>11511303738</v>
      </c>
      <c r="I18" s="9" t="s">
        <v>84</v>
      </c>
      <c r="J18" s="145" t="s">
        <v>85</v>
      </c>
    </row>
    <row r="19" spans="1:10" x14ac:dyDescent="0.2">
      <c r="A19" s="162">
        <v>6</v>
      </c>
      <c r="B19" s="163" t="s">
        <v>97</v>
      </c>
      <c r="C19" s="164" t="s">
        <v>98</v>
      </c>
      <c r="D19" s="164" t="s">
        <v>74</v>
      </c>
      <c r="E19" s="165">
        <v>2000</v>
      </c>
      <c r="G19" s="144">
        <v>5</v>
      </c>
      <c r="H19" s="10">
        <v>11511303823</v>
      </c>
      <c r="I19" s="9" t="s">
        <v>121</v>
      </c>
      <c r="J19" s="145" t="s">
        <v>74</v>
      </c>
    </row>
    <row r="20" spans="1:10" ht="13.5" thickBot="1" x14ac:dyDescent="0.25">
      <c r="A20" s="162">
        <v>7</v>
      </c>
      <c r="B20" s="163" t="s">
        <v>122</v>
      </c>
      <c r="C20" s="164" t="s">
        <v>123</v>
      </c>
      <c r="D20" s="164" t="s">
        <v>58</v>
      </c>
      <c r="E20" s="165">
        <v>2000</v>
      </c>
      <c r="F20" s="161"/>
      <c r="G20" s="144">
        <v>5</v>
      </c>
      <c r="H20" s="10" t="s">
        <v>97</v>
      </c>
      <c r="I20" s="9" t="s">
        <v>98</v>
      </c>
      <c r="J20" s="145" t="s">
        <v>74</v>
      </c>
    </row>
    <row r="21" spans="1:10" x14ac:dyDescent="0.2">
      <c r="A21" s="14" t="s">
        <v>28</v>
      </c>
      <c r="B21" s="242"/>
      <c r="C21" s="243"/>
      <c r="D21" s="244"/>
      <c r="E21" s="131"/>
      <c r="F21" s="9"/>
      <c r="G21" s="14" t="s">
        <v>28</v>
      </c>
      <c r="H21" s="14" t="s">
        <v>28</v>
      </c>
      <c r="I21" s="15" t="s">
        <v>28</v>
      </c>
      <c r="J21" s="14" t="s">
        <v>28</v>
      </c>
    </row>
    <row r="22" spans="1:10" ht="13.5" thickBot="1" x14ac:dyDescent="0.25">
      <c r="B22" s="13" t="s">
        <v>70</v>
      </c>
      <c r="E22" s="1"/>
    </row>
    <row r="23" spans="1:10" x14ac:dyDescent="0.2">
      <c r="A23" s="142">
        <v>1</v>
      </c>
      <c r="B23" s="148">
        <v>11511405019</v>
      </c>
      <c r="C23" s="15" t="s">
        <v>88</v>
      </c>
      <c r="D23" s="149" t="s">
        <v>26</v>
      </c>
      <c r="E23" s="143">
        <v>2</v>
      </c>
    </row>
    <row r="24" spans="1:10" x14ac:dyDescent="0.2">
      <c r="A24" s="144">
        <v>4</v>
      </c>
      <c r="B24" s="150" t="s">
        <v>119</v>
      </c>
      <c r="C24" s="9" t="s">
        <v>120</v>
      </c>
      <c r="D24" s="151" t="s">
        <v>58</v>
      </c>
      <c r="E24" s="145">
        <v>1</v>
      </c>
    </row>
    <row r="25" spans="1:10" x14ac:dyDescent="0.2">
      <c r="A25" s="144">
        <v>5</v>
      </c>
      <c r="B25" s="150">
        <v>11511303738</v>
      </c>
      <c r="C25" s="9" t="s">
        <v>84</v>
      </c>
      <c r="D25" s="151" t="s">
        <v>85</v>
      </c>
      <c r="E25" s="145">
        <v>3</v>
      </c>
    </row>
    <row r="26" spans="1:10" x14ac:dyDescent="0.2">
      <c r="A26" s="144">
        <v>8</v>
      </c>
      <c r="B26" s="150" t="s">
        <v>28</v>
      </c>
      <c r="C26" s="9" t="s">
        <v>28</v>
      </c>
      <c r="D26" s="151" t="s">
        <v>28</v>
      </c>
      <c r="E26" s="145">
        <v>0</v>
      </c>
    </row>
    <row r="27" spans="1:10" x14ac:dyDescent="0.2">
      <c r="A27" s="16">
        <v>9</v>
      </c>
      <c r="B27" s="156" t="s">
        <v>28</v>
      </c>
      <c r="C27" s="75" t="s">
        <v>28</v>
      </c>
      <c r="D27" s="157" t="s">
        <v>28</v>
      </c>
      <c r="E27" s="158">
        <v>0</v>
      </c>
    </row>
    <row r="28" spans="1:10" x14ac:dyDescent="0.2">
      <c r="A28" s="144">
        <v>2</v>
      </c>
      <c r="B28" s="150">
        <v>11511505896</v>
      </c>
      <c r="C28" s="9" t="s">
        <v>101</v>
      </c>
      <c r="D28" s="151" t="s">
        <v>26</v>
      </c>
      <c r="E28" s="145">
        <v>1</v>
      </c>
    </row>
    <row r="29" spans="1:10" x14ac:dyDescent="0.2">
      <c r="A29" s="144">
        <v>3</v>
      </c>
      <c r="B29" s="150">
        <v>11511303823</v>
      </c>
      <c r="C29" s="9" t="s">
        <v>121</v>
      </c>
      <c r="D29" s="151" t="s">
        <v>74</v>
      </c>
      <c r="E29" s="145">
        <v>3</v>
      </c>
    </row>
    <row r="30" spans="1:10" x14ac:dyDescent="0.2">
      <c r="A30" s="144">
        <v>6</v>
      </c>
      <c r="B30" s="150" t="s">
        <v>97</v>
      </c>
      <c r="C30" s="9" t="s">
        <v>98</v>
      </c>
      <c r="D30" s="151" t="s">
        <v>74</v>
      </c>
      <c r="E30" s="145">
        <v>4</v>
      </c>
    </row>
    <row r="31" spans="1:10" x14ac:dyDescent="0.2">
      <c r="A31" s="144">
        <v>7</v>
      </c>
      <c r="B31" s="150" t="s">
        <v>122</v>
      </c>
      <c r="C31" s="9" t="s">
        <v>123</v>
      </c>
      <c r="D31" s="151" t="s">
        <v>58</v>
      </c>
      <c r="E31" s="145">
        <v>2</v>
      </c>
    </row>
    <row r="32" spans="1:10" ht="13.5" thickBot="1" x14ac:dyDescent="0.25">
      <c r="A32" s="146">
        <v>10</v>
      </c>
      <c r="B32" s="159" t="s">
        <v>28</v>
      </c>
      <c r="C32" s="12" t="s">
        <v>28</v>
      </c>
      <c r="D32" s="160" t="s">
        <v>28</v>
      </c>
      <c r="E32" s="147">
        <v>0</v>
      </c>
    </row>
    <row r="33" spans="1:5" ht="13.5" thickBot="1" x14ac:dyDescent="0.25">
      <c r="B33" s="13" t="s">
        <v>124</v>
      </c>
      <c r="E33" s="1"/>
    </row>
    <row r="34" spans="1:5" x14ac:dyDescent="0.2">
      <c r="A34" s="142" t="s">
        <v>33</v>
      </c>
      <c r="B34" s="148" t="s">
        <v>119</v>
      </c>
      <c r="C34" s="15" t="s">
        <v>120</v>
      </c>
      <c r="D34" s="149" t="s">
        <v>58</v>
      </c>
      <c r="E34" s="143">
        <v>2</v>
      </c>
    </row>
    <row r="35" spans="1:5" x14ac:dyDescent="0.2">
      <c r="A35" s="144" t="s">
        <v>34</v>
      </c>
      <c r="B35" s="150">
        <v>11511505896</v>
      </c>
      <c r="C35" s="9" t="s">
        <v>101</v>
      </c>
      <c r="D35" s="151" t="s">
        <v>26</v>
      </c>
      <c r="E35" s="145">
        <v>3</v>
      </c>
    </row>
    <row r="36" spans="1:5" x14ac:dyDescent="0.2">
      <c r="A36" s="144" t="s">
        <v>31</v>
      </c>
      <c r="B36" s="150">
        <v>11511405019</v>
      </c>
      <c r="C36" s="9" t="s">
        <v>88</v>
      </c>
      <c r="D36" s="151" t="s">
        <v>26</v>
      </c>
      <c r="E36" s="145">
        <v>1</v>
      </c>
    </row>
    <row r="37" spans="1:5" ht="13.5" thickBot="1" x14ac:dyDescent="0.25">
      <c r="A37" s="146" t="s">
        <v>32</v>
      </c>
      <c r="B37" s="159" t="s">
        <v>122</v>
      </c>
      <c r="C37" s="12" t="s">
        <v>123</v>
      </c>
      <c r="D37" s="160" t="s">
        <v>58</v>
      </c>
      <c r="E37" s="147">
        <v>4</v>
      </c>
    </row>
  </sheetData>
  <mergeCells count="5">
    <mergeCell ref="A1:B1"/>
    <mergeCell ref="C1:E2"/>
    <mergeCell ref="A2:B2"/>
    <mergeCell ref="A3:C3"/>
    <mergeCell ref="A4:C4"/>
  </mergeCells>
  <conditionalFormatting sqref="A22:E37">
    <cfRule type="expression" dxfId="111" priority="2">
      <formula>$G$2=12</formula>
    </cfRule>
  </conditionalFormatting>
  <conditionalFormatting sqref="A22:E37">
    <cfRule type="cellIs" dxfId="110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C11" sqref="C11"/>
    </sheetView>
  </sheetViews>
  <sheetFormatPr defaultRowHeight="12.75" x14ac:dyDescent="0.2"/>
  <cols>
    <col min="1" max="1" width="14" style="195" customWidth="1"/>
    <col min="2" max="2" width="26.7109375" style="195" bestFit="1" customWidth="1"/>
    <col min="3" max="3" width="19.28515625" style="195" customWidth="1"/>
    <col min="4" max="4" width="9.140625" style="195"/>
    <col min="5" max="37" width="4.7109375" style="195" customWidth="1"/>
    <col min="38" max="40" width="4.7109375" style="195" hidden="1" customWidth="1"/>
    <col min="41" max="45" width="9.140625" style="195"/>
    <col min="46" max="46" width="24" style="195" customWidth="1"/>
    <col min="47" max="48" width="9.140625" style="195"/>
    <col min="49" max="50" width="9.140625" style="195" hidden="1" customWidth="1"/>
    <col min="51" max="86" width="4.85546875" style="195" hidden="1" customWidth="1"/>
    <col min="87" max="87" width="9.140625" style="195" hidden="1" customWidth="1"/>
    <col min="88" max="88" width="6" style="195" hidden="1" customWidth="1"/>
    <col min="89" max="115" width="4.85546875" style="195" hidden="1" customWidth="1"/>
    <col min="116" max="16384" width="9.140625" style="195"/>
  </cols>
  <sheetData>
    <row r="1" spans="1:115" ht="15" customHeight="1" x14ac:dyDescent="0.2">
      <c r="A1" s="335">
        <v>42596</v>
      </c>
      <c r="B1" s="337" t="s">
        <v>125</v>
      </c>
      <c r="C1" s="337"/>
      <c r="D1" s="337"/>
      <c r="E1" s="338"/>
      <c r="G1" s="341" t="s">
        <v>0</v>
      </c>
      <c r="H1" s="342"/>
      <c r="I1" s="342"/>
      <c r="J1" s="342"/>
      <c r="K1" s="342"/>
      <c r="L1" s="342"/>
      <c r="M1" s="342"/>
      <c r="N1" s="343"/>
    </row>
    <row r="2" spans="1:115" ht="15.75" x14ac:dyDescent="0.2">
      <c r="A2" s="336"/>
      <c r="B2" s="339"/>
      <c r="C2" s="339"/>
      <c r="D2" s="339"/>
      <c r="E2" s="340"/>
      <c r="G2" s="264" t="s">
        <v>60</v>
      </c>
      <c r="H2" s="265"/>
      <c r="I2" s="265"/>
      <c r="J2" s="266" t="s">
        <v>52</v>
      </c>
      <c r="K2" s="266"/>
      <c r="L2" s="266"/>
      <c r="M2" s="266"/>
      <c r="N2" s="267"/>
    </row>
    <row r="3" spans="1:115" ht="16.5" thickBot="1" x14ac:dyDescent="0.25">
      <c r="A3" s="344" t="s">
        <v>53</v>
      </c>
      <c r="B3" s="345"/>
      <c r="C3" s="346"/>
      <c r="D3" s="268" t="s">
        <v>2</v>
      </c>
      <c r="E3" s="269" t="s">
        <v>3</v>
      </c>
      <c r="G3" s="264" t="s">
        <v>61</v>
      </c>
      <c r="H3" s="265"/>
      <c r="I3" s="265"/>
      <c r="J3" s="266" t="s">
        <v>126</v>
      </c>
      <c r="K3" s="266"/>
      <c r="L3" s="266"/>
      <c r="M3" s="266"/>
      <c r="N3" s="267"/>
    </row>
    <row r="4" spans="1:115" ht="16.5" thickBot="1" x14ac:dyDescent="0.25">
      <c r="A4" s="270"/>
      <c r="B4" s="271" t="s">
        <v>62</v>
      </c>
      <c r="C4" s="271"/>
      <c r="D4" s="272" t="s">
        <v>27</v>
      </c>
      <c r="E4" s="273">
        <v>100</v>
      </c>
      <c r="G4" s="274" t="s">
        <v>61</v>
      </c>
      <c r="H4" s="275"/>
      <c r="I4" s="275"/>
      <c r="J4" s="276" t="s">
        <v>127</v>
      </c>
      <c r="K4" s="276"/>
      <c r="L4" s="276"/>
      <c r="M4" s="276"/>
      <c r="N4" s="277"/>
    </row>
    <row r="5" spans="1:115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7"/>
      <c r="AR5" s="198"/>
      <c r="AS5" s="199"/>
    </row>
    <row r="6" spans="1:115" ht="16.5" thickBot="1" x14ac:dyDescent="0.3">
      <c r="A6" s="200" t="s">
        <v>63</v>
      </c>
      <c r="B6" s="199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9"/>
      <c r="AP6" s="196"/>
      <c r="AQ6" s="197"/>
      <c r="AR6" s="198"/>
      <c r="AS6" s="199"/>
    </row>
    <row r="7" spans="1:115" ht="16.5" customHeight="1" thickBot="1" x14ac:dyDescent="0.3">
      <c r="A7" s="333" t="s">
        <v>6</v>
      </c>
      <c r="B7" s="333" t="s">
        <v>7</v>
      </c>
      <c r="C7" s="333" t="s">
        <v>8</v>
      </c>
      <c r="D7" s="199"/>
      <c r="E7" s="201">
        <v>60</v>
      </c>
      <c r="F7" s="202">
        <f>E7</f>
        <v>60</v>
      </c>
      <c r="G7" s="203">
        <f>F7</f>
        <v>60</v>
      </c>
      <c r="H7" s="204">
        <v>70</v>
      </c>
      <c r="I7" s="202">
        <f>H7</f>
        <v>70</v>
      </c>
      <c r="J7" s="203">
        <f>I7</f>
        <v>70</v>
      </c>
      <c r="K7" s="201">
        <v>80</v>
      </c>
      <c r="L7" s="202">
        <f>K7</f>
        <v>80</v>
      </c>
      <c r="M7" s="203">
        <f>L7</f>
        <v>80</v>
      </c>
      <c r="N7" s="204">
        <v>85</v>
      </c>
      <c r="O7" s="202">
        <f>N7</f>
        <v>85</v>
      </c>
      <c r="P7" s="203">
        <f>O7</f>
        <v>85</v>
      </c>
      <c r="Q7" s="201">
        <v>90</v>
      </c>
      <c r="R7" s="202">
        <f>Q7</f>
        <v>90</v>
      </c>
      <c r="S7" s="203">
        <f>R7</f>
        <v>90</v>
      </c>
      <c r="T7" s="204">
        <v>92</v>
      </c>
      <c r="U7" s="202">
        <f>T7</f>
        <v>92</v>
      </c>
      <c r="V7" s="203">
        <f>U7</f>
        <v>92</v>
      </c>
      <c r="W7" s="201">
        <v>94</v>
      </c>
      <c r="X7" s="202">
        <f>W7</f>
        <v>94</v>
      </c>
      <c r="Y7" s="203">
        <f>X7</f>
        <v>94</v>
      </c>
      <c r="Z7" s="204">
        <v>96</v>
      </c>
      <c r="AA7" s="202">
        <f>Z7</f>
        <v>96</v>
      </c>
      <c r="AB7" s="203">
        <f>AA7</f>
        <v>96</v>
      </c>
      <c r="AC7" s="201">
        <v>98</v>
      </c>
      <c r="AD7" s="202">
        <f>AC7</f>
        <v>98</v>
      </c>
      <c r="AE7" s="203">
        <f>AD7</f>
        <v>98</v>
      </c>
      <c r="AF7" s="204">
        <v>100</v>
      </c>
      <c r="AG7" s="202">
        <f>AF7</f>
        <v>100</v>
      </c>
      <c r="AH7" s="203">
        <f>AG7</f>
        <v>100</v>
      </c>
      <c r="AI7" s="201">
        <v>102</v>
      </c>
      <c r="AJ7" s="202">
        <f>AI7</f>
        <v>102</v>
      </c>
      <c r="AK7" s="203">
        <f>AJ7</f>
        <v>102</v>
      </c>
      <c r="AL7" s="201"/>
      <c r="AM7" s="202">
        <f>AL7</f>
        <v>0</v>
      </c>
      <c r="AN7" s="203">
        <f>AM7</f>
        <v>0</v>
      </c>
      <c r="AO7" s="199"/>
      <c r="AP7" s="199"/>
      <c r="AQ7" s="332" t="s">
        <v>64</v>
      </c>
      <c r="AR7" s="332"/>
      <c r="AS7" s="332"/>
      <c r="AT7" s="332"/>
      <c r="CK7" s="195">
        <v>0</v>
      </c>
      <c r="CL7" s="195">
        <f>E7</f>
        <v>60</v>
      </c>
      <c r="CM7" s="195">
        <f>H7</f>
        <v>70</v>
      </c>
      <c r="CN7" s="195">
        <f>K7</f>
        <v>80</v>
      </c>
      <c r="CO7" s="195">
        <f>N7</f>
        <v>85</v>
      </c>
      <c r="CP7" s="195">
        <f>Q7</f>
        <v>90</v>
      </c>
      <c r="CQ7" s="195">
        <f>T7</f>
        <v>92</v>
      </c>
      <c r="CR7" s="195">
        <f>W7</f>
        <v>94</v>
      </c>
      <c r="CS7" s="195">
        <f>Z7</f>
        <v>96</v>
      </c>
      <c r="CT7" s="195">
        <f>AC7</f>
        <v>98</v>
      </c>
      <c r="CU7" s="195">
        <f>AF7</f>
        <v>100</v>
      </c>
      <c r="CV7" s="195">
        <f>AI7</f>
        <v>102</v>
      </c>
      <c r="CW7" s="195">
        <f>AL7</f>
        <v>0</v>
      </c>
    </row>
    <row r="8" spans="1:115" ht="10.5" customHeight="1" x14ac:dyDescent="0.2">
      <c r="A8" s="334"/>
      <c r="B8" s="334"/>
      <c r="C8" s="334"/>
      <c r="D8" s="199"/>
      <c r="E8" s="205"/>
      <c r="F8" s="206"/>
      <c r="G8" s="207"/>
      <c r="H8" s="206"/>
      <c r="I8" s="206"/>
      <c r="J8" s="206"/>
      <c r="K8" s="205"/>
      <c r="L8" s="206"/>
      <c r="M8" s="207"/>
      <c r="N8" s="206"/>
      <c r="O8" s="206"/>
      <c r="P8" s="206"/>
      <c r="Q8" s="205"/>
      <c r="R8" s="206"/>
      <c r="S8" s="207"/>
      <c r="T8" s="206"/>
      <c r="U8" s="206"/>
      <c r="V8" s="206"/>
      <c r="W8" s="205"/>
      <c r="X8" s="206"/>
      <c r="Y8" s="207"/>
      <c r="Z8" s="206"/>
      <c r="AA8" s="206"/>
      <c r="AB8" s="206"/>
      <c r="AC8" s="205"/>
      <c r="AD8" s="206"/>
      <c r="AE8" s="207"/>
      <c r="AF8" s="206"/>
      <c r="AG8" s="206"/>
      <c r="AH8" s="206"/>
      <c r="AI8" s="205"/>
      <c r="AJ8" s="206"/>
      <c r="AK8" s="207"/>
      <c r="AL8" s="205"/>
      <c r="AM8" s="206"/>
      <c r="AN8" s="207"/>
      <c r="AO8" s="199"/>
      <c r="AP8" s="199"/>
      <c r="AQ8" s="208" t="s">
        <v>65</v>
      </c>
      <c r="AR8" s="209" t="s">
        <v>66</v>
      </c>
      <c r="AS8" s="210" t="s">
        <v>10</v>
      </c>
      <c r="AT8" s="211" t="s">
        <v>7</v>
      </c>
      <c r="AW8" s="212" t="s">
        <v>67</v>
      </c>
      <c r="AX8" s="212" t="s">
        <v>68</v>
      </c>
      <c r="CL8" s="195">
        <f>E9</f>
        <v>4</v>
      </c>
      <c r="CM8" s="195">
        <f>H9</f>
        <v>4</v>
      </c>
      <c r="CN8" s="195">
        <f>K9</f>
        <v>4</v>
      </c>
      <c r="CO8" s="195">
        <f>N9</f>
        <v>4</v>
      </c>
      <c r="CP8" s="195">
        <f>Q9</f>
        <v>3</v>
      </c>
      <c r="CQ8" s="195">
        <f>T9</f>
        <v>2</v>
      </c>
      <c r="CR8" s="195">
        <f>W9</f>
        <v>2</v>
      </c>
      <c r="CS8" s="195">
        <f>Z9</f>
        <v>2</v>
      </c>
      <c r="CT8" s="195">
        <f>AC9</f>
        <v>2</v>
      </c>
      <c r="CU8" s="195">
        <f>AF9</f>
        <v>2</v>
      </c>
      <c r="CV8" s="195">
        <f>AI9</f>
        <v>2</v>
      </c>
      <c r="CW8" s="195">
        <f>AL9</f>
        <v>1</v>
      </c>
    </row>
    <row r="9" spans="1:115" x14ac:dyDescent="0.2">
      <c r="C9" s="213"/>
      <c r="D9" s="196"/>
      <c r="E9" s="214">
        <f>10-COUNTBLANK(B10:B19)</f>
        <v>4</v>
      </c>
      <c r="F9" s="215"/>
      <c r="G9" s="215"/>
      <c r="H9" s="215">
        <f>COUNTIF(E$10:G$19,"o")</f>
        <v>4</v>
      </c>
      <c r="I9" s="215"/>
      <c r="J9" s="215"/>
      <c r="K9" s="215">
        <f>COUNTIF(H$10:J$19,"o")</f>
        <v>4</v>
      </c>
      <c r="L9" s="215"/>
      <c r="M9" s="215"/>
      <c r="N9" s="215">
        <f>COUNTIF(K$10:M$19,"o")</f>
        <v>4</v>
      </c>
      <c r="O9" s="215"/>
      <c r="P9" s="215"/>
      <c r="Q9" s="215">
        <f>COUNTIF(N$10:P$19,"o")</f>
        <v>3</v>
      </c>
      <c r="R9" s="215"/>
      <c r="S9" s="215"/>
      <c r="T9" s="215">
        <f>COUNTIF(Q$10:S$19,"o")</f>
        <v>2</v>
      </c>
      <c r="U9" s="215"/>
      <c r="V9" s="215"/>
      <c r="W9" s="215">
        <f>COUNTIF(T$10:V$19,"o")</f>
        <v>2</v>
      </c>
      <c r="X9" s="215"/>
      <c r="Y9" s="215"/>
      <c r="Z9" s="215">
        <f>COUNTIF(W$10:Y$19,"o")</f>
        <v>2</v>
      </c>
      <c r="AA9" s="215"/>
      <c r="AB9" s="215"/>
      <c r="AC9" s="215">
        <f>COUNTIF(Z$10:AB$19,"o")</f>
        <v>2</v>
      </c>
      <c r="AD9" s="215"/>
      <c r="AE9" s="215"/>
      <c r="AF9" s="215">
        <f>COUNTIF(AC$10:AE$19,"o")</f>
        <v>2</v>
      </c>
      <c r="AG9" s="215"/>
      <c r="AH9" s="215"/>
      <c r="AI9" s="215">
        <f>COUNTIF(AF$10:AH$19,"o")</f>
        <v>2</v>
      </c>
      <c r="AJ9" s="215"/>
      <c r="AK9" s="215"/>
      <c r="AL9" s="215">
        <f>COUNTIF(AI$10:AK$19,"o")</f>
        <v>1</v>
      </c>
      <c r="AM9" s="215"/>
      <c r="AN9" s="215"/>
      <c r="AO9" s="196"/>
      <c r="AP9" s="196"/>
      <c r="AQ9" s="216"/>
      <c r="AR9" s="217"/>
      <c r="AS9" s="213"/>
      <c r="AT9" s="213"/>
      <c r="CL9" s="195">
        <f>IF(E9&gt;3,2,3)</f>
        <v>2</v>
      </c>
      <c r="CM9" s="195">
        <f>IF(H9&gt;3,2,3)</f>
        <v>2</v>
      </c>
      <c r="CN9" s="195">
        <f>IF(K9&gt;3,2,3)</f>
        <v>2</v>
      </c>
      <c r="CO9" s="195">
        <f>IF(N9&gt;3,2,3)</f>
        <v>2</v>
      </c>
      <c r="CP9" s="195">
        <f>IF(Q9&gt;3,2,3)</f>
        <v>3</v>
      </c>
      <c r="CQ9" s="195">
        <f>IF(T9&gt;3,2,3)</f>
        <v>3</v>
      </c>
      <c r="CR9" s="195">
        <f>IF(W9&gt;3,2,3)</f>
        <v>3</v>
      </c>
      <c r="CS9" s="195">
        <f>IF(Z9&gt;3,2,3)</f>
        <v>3</v>
      </c>
      <c r="CT9" s="195">
        <f>IF(AC9&gt;3,2,3)</f>
        <v>3</v>
      </c>
      <c r="CU9" s="195">
        <f>IF(AF9&gt;3,2,3)</f>
        <v>3</v>
      </c>
      <c r="CV9" s="195">
        <f>IF(AI9&gt;3,2,3)</f>
        <v>3</v>
      </c>
      <c r="CW9" s="195">
        <f>IF(AL9&gt;3,2,3)</f>
        <v>3</v>
      </c>
    </row>
    <row r="10" spans="1:115" x14ac:dyDescent="0.2">
      <c r="A10" s="218">
        <v>21511506549</v>
      </c>
      <c r="B10" s="219" t="s">
        <v>75</v>
      </c>
      <c r="C10" s="219" t="s">
        <v>26</v>
      </c>
      <c r="D10" s="220"/>
      <c r="E10" s="221" t="s">
        <v>130</v>
      </c>
      <c r="F10" s="222"/>
      <c r="G10" s="223"/>
      <c r="H10" s="222" t="s">
        <v>130</v>
      </c>
      <c r="I10" s="222"/>
      <c r="J10" s="223"/>
      <c r="K10" s="222" t="s">
        <v>130</v>
      </c>
      <c r="L10" s="222"/>
      <c r="M10" s="223"/>
      <c r="N10" s="222" t="s">
        <v>130</v>
      </c>
      <c r="O10" s="222"/>
      <c r="P10" s="223"/>
      <c r="Q10" s="222" t="s">
        <v>130</v>
      </c>
      <c r="R10" s="222"/>
      <c r="S10" s="223"/>
      <c r="T10" s="222" t="s">
        <v>130</v>
      </c>
      <c r="U10" s="222"/>
      <c r="V10" s="223"/>
      <c r="W10" s="222" t="s">
        <v>130</v>
      </c>
      <c r="X10" s="222"/>
      <c r="Y10" s="223"/>
      <c r="Z10" s="222" t="s">
        <v>130</v>
      </c>
      <c r="AA10" s="222"/>
      <c r="AB10" s="223"/>
      <c r="AC10" s="222" t="s">
        <v>130</v>
      </c>
      <c r="AD10" s="222"/>
      <c r="AE10" s="223"/>
      <c r="AF10" s="222" t="s">
        <v>130</v>
      </c>
      <c r="AG10" s="222"/>
      <c r="AH10" s="223"/>
      <c r="AI10" s="222" t="s">
        <v>130</v>
      </c>
      <c r="AJ10" s="222"/>
      <c r="AK10" s="223"/>
      <c r="AL10" s="222"/>
      <c r="AM10" s="222"/>
      <c r="AN10" s="223"/>
      <c r="AO10" s="220"/>
      <c r="AP10" s="220"/>
      <c r="AQ10" s="224">
        <f>IF(ISNA(HLOOKUP("o",$AY10:$CH$21,22-ROW(),0)),0,HLOOKUP("o",$AY10:$CH$21,22-ROW(),0))</f>
        <v>102</v>
      </c>
      <c r="AR10" s="224">
        <f>COUNTIF($AY10:$CH10,"x")</f>
        <v>0</v>
      </c>
      <c r="AS10" s="225">
        <f>RANK(AX10,$AX$10:$AX$19,0)</f>
        <v>1</v>
      </c>
      <c r="AT10" s="226" t="str">
        <f>IF(ISBLANK($B10),"",$B10)</f>
        <v>Ефимова Алёна</v>
      </c>
      <c r="AW10" s="227">
        <f>HLOOKUP($AQ10,$CK$7:$CW$19,ROW()-6)</f>
        <v>0</v>
      </c>
      <c r="AX10" s="226">
        <f>AQ10-AR10*0.001-AW10*0.03-ISBLANK(A10)</f>
        <v>102</v>
      </c>
      <c r="AY10" s="195">
        <f>AN10</f>
        <v>0</v>
      </c>
      <c r="AZ10" s="195">
        <f>AM10</f>
        <v>0</v>
      </c>
      <c r="BA10" s="195">
        <f>AL10</f>
        <v>0</v>
      </c>
      <c r="BB10" s="195">
        <f>AK10</f>
        <v>0</v>
      </c>
      <c r="BC10" s="195">
        <f>AJ10</f>
        <v>0</v>
      </c>
      <c r="BD10" s="195" t="str">
        <f>AI10</f>
        <v>o</v>
      </c>
      <c r="BE10" s="195">
        <f>AH10</f>
        <v>0</v>
      </c>
      <c r="BF10" s="195">
        <f>AG10</f>
        <v>0</v>
      </c>
      <c r="BG10" s="195" t="str">
        <f>AF10</f>
        <v>o</v>
      </c>
      <c r="BH10" s="195">
        <f>AE10</f>
        <v>0</v>
      </c>
      <c r="BI10" s="195">
        <f>AD10</f>
        <v>0</v>
      </c>
      <c r="BJ10" s="195" t="str">
        <f>AC10</f>
        <v>o</v>
      </c>
      <c r="BK10" s="195">
        <f>AB10</f>
        <v>0</v>
      </c>
      <c r="BL10" s="195">
        <f>AA10</f>
        <v>0</v>
      </c>
      <c r="BM10" s="195" t="str">
        <f>Z10</f>
        <v>o</v>
      </c>
      <c r="BN10" s="195">
        <f>Y10</f>
        <v>0</v>
      </c>
      <c r="BO10" s="195">
        <f>X10</f>
        <v>0</v>
      </c>
      <c r="BP10" s="195" t="str">
        <f>W10</f>
        <v>o</v>
      </c>
      <c r="BQ10" s="195">
        <f>V10</f>
        <v>0</v>
      </c>
      <c r="BR10" s="195">
        <f>U10</f>
        <v>0</v>
      </c>
      <c r="BS10" s="195" t="str">
        <f>T10</f>
        <v>o</v>
      </c>
      <c r="BT10" s="195">
        <f>S10</f>
        <v>0</v>
      </c>
      <c r="BU10" s="195">
        <f>R10</f>
        <v>0</v>
      </c>
      <c r="BV10" s="195" t="str">
        <f>Q10</f>
        <v>o</v>
      </c>
      <c r="BW10" s="195">
        <f>P10</f>
        <v>0</v>
      </c>
      <c r="BX10" s="195">
        <f>O10</f>
        <v>0</v>
      </c>
      <c r="BY10" s="195" t="str">
        <f>N10</f>
        <v>o</v>
      </c>
      <c r="BZ10" s="195">
        <f>M10</f>
        <v>0</v>
      </c>
      <c r="CA10" s="195">
        <f>L10</f>
        <v>0</v>
      </c>
      <c r="CB10" s="195" t="str">
        <f>K10</f>
        <v>o</v>
      </c>
      <c r="CC10" s="195">
        <f>J10</f>
        <v>0</v>
      </c>
      <c r="CD10" s="195">
        <f>I10</f>
        <v>0</v>
      </c>
      <c r="CE10" s="195" t="str">
        <f>H10</f>
        <v>o</v>
      </c>
      <c r="CF10" s="195">
        <f>G10</f>
        <v>0</v>
      </c>
      <c r="CG10" s="195">
        <f>F10</f>
        <v>0</v>
      </c>
      <c r="CH10" s="195" t="str">
        <f>E10</f>
        <v>o</v>
      </c>
      <c r="CK10" s="195">
        <v>0</v>
      </c>
      <c r="CL10" s="195">
        <f>COUNTIF($E10:$G10,"x")</f>
        <v>0</v>
      </c>
      <c r="CM10" s="195">
        <f>COUNTIF($H10:$J10,"x")</f>
        <v>0</v>
      </c>
      <c r="CN10" s="195">
        <f>COUNTIF($K10:$M10,"x")</f>
        <v>0</v>
      </c>
      <c r="CO10" s="195">
        <f>COUNTIF($N10:$P10,"x")</f>
        <v>0</v>
      </c>
      <c r="CP10" s="195">
        <f>COUNTIF($Q10:$S10,"x")</f>
        <v>0</v>
      </c>
      <c r="CQ10" s="195">
        <f>COUNTIF($T10:$V10,"x")</f>
        <v>0</v>
      </c>
      <c r="CR10" s="195">
        <f>COUNTIF($W10:$Y10,"x")</f>
        <v>0</v>
      </c>
      <c r="CS10" s="195">
        <f>COUNTIF($Z10:$AB10,"x")</f>
        <v>0</v>
      </c>
      <c r="CT10" s="195">
        <f>COUNTIF($AC10:$AE10,"x")</f>
        <v>0</v>
      </c>
      <c r="CU10" s="195">
        <f>COUNTIF($AF10:$AH10,"x")</f>
        <v>0</v>
      </c>
      <c r="CV10" s="195">
        <f>COUNTIF($AI10:$AK10,"x")</f>
        <v>0</v>
      </c>
      <c r="CW10" s="195">
        <f>COUNTIF($AL10:$AN10,"x")</f>
        <v>0</v>
      </c>
      <c r="CY10" s="195">
        <f>IF(ISBLANK(B10),1,0)</f>
        <v>0</v>
      </c>
      <c r="CZ10" s="195">
        <f t="shared" ref="CZ10:DK13" si="0">IF(OR(CY10=1,AND(CL10=CL$9,OR(CM$8&lt;&gt;0,CL$8=1))),1,0)</f>
        <v>0</v>
      </c>
      <c r="DA10" s="195">
        <f t="shared" si="0"/>
        <v>0</v>
      </c>
      <c r="DB10" s="195">
        <f t="shared" si="0"/>
        <v>0</v>
      </c>
      <c r="DC10" s="195">
        <f t="shared" si="0"/>
        <v>0</v>
      </c>
      <c r="DD10" s="195">
        <f t="shared" si="0"/>
        <v>0</v>
      </c>
      <c r="DE10" s="195">
        <f t="shared" si="0"/>
        <v>0</v>
      </c>
      <c r="DF10" s="195">
        <f t="shared" si="0"/>
        <v>0</v>
      </c>
      <c r="DG10" s="195">
        <f t="shared" si="0"/>
        <v>0</v>
      </c>
      <c r="DH10" s="195">
        <f t="shared" si="0"/>
        <v>0</v>
      </c>
      <c r="DI10" s="195">
        <f t="shared" si="0"/>
        <v>0</v>
      </c>
      <c r="DJ10" s="195">
        <f t="shared" si="0"/>
        <v>0</v>
      </c>
      <c r="DK10" s="195">
        <f t="shared" si="0"/>
        <v>0</v>
      </c>
    </row>
    <row r="11" spans="1:115" x14ac:dyDescent="0.2">
      <c r="A11" s="218" t="s">
        <v>128</v>
      </c>
      <c r="B11" s="219" t="s">
        <v>129</v>
      </c>
      <c r="C11" s="219" t="s">
        <v>58</v>
      </c>
      <c r="D11" s="220"/>
      <c r="E11" s="228" t="s">
        <v>130</v>
      </c>
      <c r="F11" s="229"/>
      <c r="G11" s="230"/>
      <c r="H11" s="229" t="s">
        <v>130</v>
      </c>
      <c r="I11" s="229"/>
      <c r="J11" s="230"/>
      <c r="K11" s="229" t="s">
        <v>130</v>
      </c>
      <c r="L11" s="229"/>
      <c r="M11" s="230"/>
      <c r="N11" s="229" t="s">
        <v>130</v>
      </c>
      <c r="O11" s="229"/>
      <c r="P11" s="230"/>
      <c r="Q11" s="229" t="s">
        <v>131</v>
      </c>
      <c r="R11" s="229" t="s">
        <v>130</v>
      </c>
      <c r="S11" s="230"/>
      <c r="T11" s="229" t="s">
        <v>130</v>
      </c>
      <c r="U11" s="229"/>
      <c r="V11" s="230"/>
      <c r="W11" s="229" t="s">
        <v>131</v>
      </c>
      <c r="X11" s="229" t="s">
        <v>130</v>
      </c>
      <c r="Y11" s="230"/>
      <c r="Z11" s="229" t="s">
        <v>131</v>
      </c>
      <c r="AA11" s="229" t="s">
        <v>130</v>
      </c>
      <c r="AB11" s="230"/>
      <c r="AC11" s="229" t="s">
        <v>130</v>
      </c>
      <c r="AD11" s="229"/>
      <c r="AE11" s="230"/>
      <c r="AF11" s="229" t="s">
        <v>131</v>
      </c>
      <c r="AG11" s="229" t="s">
        <v>130</v>
      </c>
      <c r="AH11" s="230"/>
      <c r="AI11" s="229" t="s">
        <v>131</v>
      </c>
      <c r="AJ11" s="229" t="s">
        <v>131</v>
      </c>
      <c r="AK11" s="230" t="s">
        <v>131</v>
      </c>
      <c r="AL11" s="229"/>
      <c r="AM11" s="229"/>
      <c r="AN11" s="230"/>
      <c r="AO11" s="220"/>
      <c r="AP11" s="220"/>
      <c r="AQ11" s="231">
        <f>IF(ISNA(HLOOKUP("o",$AY11:$CH$21,22-ROW(),0)),0,HLOOKUP("o",$AY11:$CH$21,22-ROW(),0))</f>
        <v>100</v>
      </c>
      <c r="AR11" s="231">
        <f>COUNTIF($AY11:$CH11,"x")</f>
        <v>7</v>
      </c>
      <c r="AS11" s="225">
        <f>RANK(AX11,$AX$10:$AX$19,0)</f>
        <v>2</v>
      </c>
      <c r="AT11" s="226" t="str">
        <f>IF(ISBLANK($B11),"",$B11)</f>
        <v>Гераимчук Анастасия</v>
      </c>
      <c r="AW11" s="227">
        <f>HLOOKUP($AQ11,$CK$7:$CW$19,ROW()-6)</f>
        <v>1</v>
      </c>
      <c r="AX11" s="226">
        <f>AQ11-AR11*0.001-AW11*0.03-ISBLANK(A11)</f>
        <v>99.962999999999994</v>
      </c>
      <c r="AY11" s="195">
        <f>AN11</f>
        <v>0</v>
      </c>
      <c r="AZ11" s="195">
        <f>AM11</f>
        <v>0</v>
      </c>
      <c r="BA11" s="195">
        <f>AL11</f>
        <v>0</v>
      </c>
      <c r="BB11" s="195" t="str">
        <f>AK11</f>
        <v>x</v>
      </c>
      <c r="BC11" s="195" t="str">
        <f>AJ11</f>
        <v>x</v>
      </c>
      <c r="BD11" s="195" t="str">
        <f>AI11</f>
        <v>x</v>
      </c>
      <c r="BE11" s="195">
        <f>AH11</f>
        <v>0</v>
      </c>
      <c r="BF11" s="195" t="str">
        <f>AG11</f>
        <v>o</v>
      </c>
      <c r="BG11" s="195" t="str">
        <f>AF11</f>
        <v>x</v>
      </c>
      <c r="BH11" s="195">
        <f>AE11</f>
        <v>0</v>
      </c>
      <c r="BI11" s="195">
        <f>AD11</f>
        <v>0</v>
      </c>
      <c r="BJ11" s="195" t="str">
        <f>AC11</f>
        <v>o</v>
      </c>
      <c r="BK11" s="195">
        <f>AB11</f>
        <v>0</v>
      </c>
      <c r="BL11" s="195" t="str">
        <f>AA11</f>
        <v>o</v>
      </c>
      <c r="BM11" s="195" t="str">
        <f>Z11</f>
        <v>x</v>
      </c>
      <c r="BN11" s="195">
        <f>Y11</f>
        <v>0</v>
      </c>
      <c r="BO11" s="195" t="str">
        <f>X11</f>
        <v>o</v>
      </c>
      <c r="BP11" s="195" t="str">
        <f>W11</f>
        <v>x</v>
      </c>
      <c r="BQ11" s="195">
        <f>V11</f>
        <v>0</v>
      </c>
      <c r="BR11" s="195">
        <f>U11</f>
        <v>0</v>
      </c>
      <c r="BS11" s="195" t="str">
        <f>T11</f>
        <v>o</v>
      </c>
      <c r="BT11" s="195">
        <f>S11</f>
        <v>0</v>
      </c>
      <c r="BU11" s="195" t="str">
        <f>R11</f>
        <v>o</v>
      </c>
      <c r="BV11" s="195" t="str">
        <f>Q11</f>
        <v>x</v>
      </c>
      <c r="BW11" s="195">
        <f>P11</f>
        <v>0</v>
      </c>
      <c r="BX11" s="195">
        <f>O11</f>
        <v>0</v>
      </c>
      <c r="BY11" s="195" t="str">
        <f>N11</f>
        <v>o</v>
      </c>
      <c r="BZ11" s="195">
        <f>M11</f>
        <v>0</v>
      </c>
      <c r="CA11" s="195">
        <f>L11</f>
        <v>0</v>
      </c>
      <c r="CB11" s="195" t="str">
        <f>K11</f>
        <v>o</v>
      </c>
      <c r="CC11" s="195">
        <f>J11</f>
        <v>0</v>
      </c>
      <c r="CD11" s="195">
        <f>I11</f>
        <v>0</v>
      </c>
      <c r="CE11" s="195" t="str">
        <f>H11</f>
        <v>o</v>
      </c>
      <c r="CF11" s="195">
        <f>G11</f>
        <v>0</v>
      </c>
      <c r="CG11" s="195">
        <f>F11</f>
        <v>0</v>
      </c>
      <c r="CH11" s="195" t="str">
        <f>E11</f>
        <v>o</v>
      </c>
      <c r="CK11" s="195">
        <v>0</v>
      </c>
      <c r="CL11" s="195">
        <f>COUNTIF($E11:$G11,"x")</f>
        <v>0</v>
      </c>
      <c r="CM11" s="195">
        <f>COUNTIF($H11:$J11,"x")</f>
        <v>0</v>
      </c>
      <c r="CN11" s="195">
        <f>COUNTIF($K11:$M11,"x")</f>
        <v>0</v>
      </c>
      <c r="CO11" s="195">
        <f>COUNTIF($N11:$P11,"x")</f>
        <v>0</v>
      </c>
      <c r="CP11" s="195">
        <f>COUNTIF($Q11:$S11,"x")</f>
        <v>1</v>
      </c>
      <c r="CQ11" s="195">
        <f>COUNTIF($T11:$V11,"x")</f>
        <v>0</v>
      </c>
      <c r="CR11" s="195">
        <f>COUNTIF($W11:$Y11,"x")</f>
        <v>1</v>
      </c>
      <c r="CS11" s="195">
        <f>COUNTIF($Z11:$AB11,"x")</f>
        <v>1</v>
      </c>
      <c r="CT11" s="195">
        <f>COUNTIF($AC11:$AE11,"x")</f>
        <v>0</v>
      </c>
      <c r="CU11" s="195">
        <f>COUNTIF($AF11:$AH11,"x")</f>
        <v>1</v>
      </c>
      <c r="CV11" s="195">
        <f>COUNTIF($AI11:$AK11,"x")</f>
        <v>3</v>
      </c>
      <c r="CW11" s="195">
        <f>COUNTIF($AL11:$AN11,"x")</f>
        <v>0</v>
      </c>
      <c r="CY11" s="195">
        <f>IF(ISBLANK(B11),1,0)</f>
        <v>0</v>
      </c>
      <c r="CZ11" s="195">
        <f t="shared" si="0"/>
        <v>0</v>
      </c>
      <c r="DA11" s="195">
        <f t="shared" si="0"/>
        <v>0</v>
      </c>
      <c r="DB11" s="195">
        <f t="shared" si="0"/>
        <v>0</v>
      </c>
      <c r="DC11" s="195">
        <f t="shared" si="0"/>
        <v>0</v>
      </c>
      <c r="DD11" s="195">
        <f t="shared" si="0"/>
        <v>0</v>
      </c>
      <c r="DE11" s="195">
        <f t="shared" si="0"/>
        <v>0</v>
      </c>
      <c r="DF11" s="195">
        <f t="shared" si="0"/>
        <v>0</v>
      </c>
      <c r="DG11" s="195">
        <f t="shared" si="0"/>
        <v>0</v>
      </c>
      <c r="DH11" s="195">
        <f t="shared" si="0"/>
        <v>0</v>
      </c>
      <c r="DI11" s="195">
        <f t="shared" si="0"/>
        <v>0</v>
      </c>
      <c r="DJ11" s="195">
        <f t="shared" si="0"/>
        <v>1</v>
      </c>
      <c r="DK11" s="195">
        <f t="shared" si="0"/>
        <v>1</v>
      </c>
    </row>
    <row r="12" spans="1:115" x14ac:dyDescent="0.2">
      <c r="A12" s="218" t="s">
        <v>80</v>
      </c>
      <c r="B12" s="219" t="s">
        <v>81</v>
      </c>
      <c r="C12" s="219" t="s">
        <v>74</v>
      </c>
      <c r="D12" s="220"/>
      <c r="E12" s="221" t="s">
        <v>130</v>
      </c>
      <c r="F12" s="222"/>
      <c r="G12" s="223"/>
      <c r="H12" s="222" t="s">
        <v>130</v>
      </c>
      <c r="I12" s="222"/>
      <c r="J12" s="223"/>
      <c r="K12" s="222" t="s">
        <v>131</v>
      </c>
      <c r="L12" s="222" t="s">
        <v>130</v>
      </c>
      <c r="M12" s="223"/>
      <c r="N12" s="222" t="s">
        <v>131</v>
      </c>
      <c r="O12" s="222" t="s">
        <v>130</v>
      </c>
      <c r="P12" s="223"/>
      <c r="Q12" s="222" t="s">
        <v>131</v>
      </c>
      <c r="R12" s="222" t="s">
        <v>131</v>
      </c>
      <c r="S12" s="223" t="s">
        <v>131</v>
      </c>
      <c r="T12" s="222"/>
      <c r="U12" s="222"/>
      <c r="V12" s="223"/>
      <c r="W12" s="222"/>
      <c r="X12" s="222"/>
      <c r="Y12" s="223"/>
      <c r="Z12" s="222"/>
      <c r="AA12" s="222"/>
      <c r="AB12" s="223"/>
      <c r="AC12" s="222"/>
      <c r="AD12" s="222"/>
      <c r="AE12" s="223"/>
      <c r="AF12" s="222"/>
      <c r="AG12" s="222"/>
      <c r="AH12" s="223"/>
      <c r="AI12" s="222"/>
      <c r="AJ12" s="222"/>
      <c r="AK12" s="223"/>
      <c r="AL12" s="222"/>
      <c r="AM12" s="222"/>
      <c r="AN12" s="223"/>
      <c r="AO12" s="220"/>
      <c r="AP12" s="220"/>
      <c r="AQ12" s="224">
        <f>IF(ISNA(HLOOKUP("o",$AY12:$CH$21,22-ROW(),0)),0,HLOOKUP("o",$AY12:$CH$21,22-ROW(),0))</f>
        <v>85</v>
      </c>
      <c r="AR12" s="224">
        <f>COUNTIF($AY12:$CH12,"x")</f>
        <v>5</v>
      </c>
      <c r="AS12" s="225">
        <f>RANK(AX12,$AX$10:$AX$19,0)</f>
        <v>3</v>
      </c>
      <c r="AT12" s="232" t="str">
        <f>IF(ISBLANK($B12),"",$B12)</f>
        <v>Ломова Клавдия</v>
      </c>
      <c r="AW12" s="227">
        <f>HLOOKUP($AQ12,$CK$7:$CW$19,ROW()-6)</f>
        <v>1</v>
      </c>
      <c r="AX12" s="226">
        <f>AQ12-AR12*0.001-AW12*0.03-ISBLANK(A12)</f>
        <v>84.965000000000003</v>
      </c>
      <c r="AY12" s="195">
        <f>AN12</f>
        <v>0</v>
      </c>
      <c r="AZ12" s="195">
        <f>AM12</f>
        <v>0</v>
      </c>
      <c r="BA12" s="195">
        <f>AL12</f>
        <v>0</v>
      </c>
      <c r="BB12" s="195">
        <f>AK12</f>
        <v>0</v>
      </c>
      <c r="BC12" s="195">
        <f>AJ12</f>
        <v>0</v>
      </c>
      <c r="BD12" s="195">
        <f>AI12</f>
        <v>0</v>
      </c>
      <c r="BE12" s="195">
        <f>AH12</f>
        <v>0</v>
      </c>
      <c r="BF12" s="195">
        <f>AG12</f>
        <v>0</v>
      </c>
      <c r="BG12" s="195">
        <f>AF12</f>
        <v>0</v>
      </c>
      <c r="BH12" s="195">
        <f>AE12</f>
        <v>0</v>
      </c>
      <c r="BI12" s="195">
        <f>AD12</f>
        <v>0</v>
      </c>
      <c r="BJ12" s="195">
        <f>AC12</f>
        <v>0</v>
      </c>
      <c r="BK12" s="195">
        <f>AB12</f>
        <v>0</v>
      </c>
      <c r="BL12" s="195">
        <f>AA12</f>
        <v>0</v>
      </c>
      <c r="BM12" s="195">
        <f>Z12</f>
        <v>0</v>
      </c>
      <c r="BN12" s="195">
        <f>Y12</f>
        <v>0</v>
      </c>
      <c r="BO12" s="195">
        <f>X12</f>
        <v>0</v>
      </c>
      <c r="BP12" s="195">
        <f>W12</f>
        <v>0</v>
      </c>
      <c r="BQ12" s="195">
        <f>V12</f>
        <v>0</v>
      </c>
      <c r="BR12" s="195">
        <f>U12</f>
        <v>0</v>
      </c>
      <c r="BS12" s="195">
        <f>T12</f>
        <v>0</v>
      </c>
      <c r="BT12" s="195" t="str">
        <f>S12</f>
        <v>x</v>
      </c>
      <c r="BU12" s="195" t="str">
        <f>R12</f>
        <v>x</v>
      </c>
      <c r="BV12" s="195" t="str">
        <f>Q12</f>
        <v>x</v>
      </c>
      <c r="BW12" s="195">
        <f>P12</f>
        <v>0</v>
      </c>
      <c r="BX12" s="195" t="str">
        <f>O12</f>
        <v>o</v>
      </c>
      <c r="BY12" s="195" t="str">
        <f>N12</f>
        <v>x</v>
      </c>
      <c r="BZ12" s="195">
        <f>M12</f>
        <v>0</v>
      </c>
      <c r="CA12" s="195" t="str">
        <f>L12</f>
        <v>o</v>
      </c>
      <c r="CB12" s="195" t="str">
        <f>K12</f>
        <v>x</v>
      </c>
      <c r="CC12" s="195">
        <f>J12</f>
        <v>0</v>
      </c>
      <c r="CD12" s="195">
        <f>I12</f>
        <v>0</v>
      </c>
      <c r="CE12" s="195" t="str">
        <f>H12</f>
        <v>o</v>
      </c>
      <c r="CF12" s="195">
        <f>G12</f>
        <v>0</v>
      </c>
      <c r="CG12" s="195">
        <f>F12</f>
        <v>0</v>
      </c>
      <c r="CH12" s="195" t="str">
        <f>E12</f>
        <v>o</v>
      </c>
      <c r="CK12" s="195">
        <v>0</v>
      </c>
      <c r="CL12" s="278">
        <f>COUNTIF($E12:$G12,"x")</f>
        <v>0</v>
      </c>
      <c r="CM12" s="195">
        <f>COUNTIF($H12:$J12,"x")</f>
        <v>0</v>
      </c>
      <c r="CN12" s="195">
        <f>COUNTIF($K12:$M12,"x")</f>
        <v>1</v>
      </c>
      <c r="CO12" s="195">
        <f>COUNTIF($N12:$P12,"x")</f>
        <v>1</v>
      </c>
      <c r="CP12" s="195">
        <f>COUNTIF($Q12:$S12,"x")</f>
        <v>3</v>
      </c>
      <c r="CQ12" s="195">
        <f>COUNTIF($T12:$V12,"x")</f>
        <v>0</v>
      </c>
      <c r="CR12" s="195">
        <f>COUNTIF($W12:$Y12,"x")</f>
        <v>0</v>
      </c>
      <c r="CS12" s="195">
        <f>COUNTIF($Z12:$AB12,"x")</f>
        <v>0</v>
      </c>
      <c r="CT12" s="195">
        <f>COUNTIF($AC12:$AE12,"x")</f>
        <v>0</v>
      </c>
      <c r="CU12" s="195">
        <f>COUNTIF($AF12:$AH12,"x")</f>
        <v>0</v>
      </c>
      <c r="CV12" s="195">
        <f>COUNTIF($AI12:$AK12,"x")</f>
        <v>0</v>
      </c>
      <c r="CW12" s="195">
        <f>COUNTIF($AL12:$AN12,"x")</f>
        <v>0</v>
      </c>
      <c r="CY12" s="195">
        <f>IF(ISBLANK(B12),1,0)</f>
        <v>0</v>
      </c>
      <c r="CZ12" s="195">
        <f t="shared" si="0"/>
        <v>0</v>
      </c>
      <c r="DA12" s="195">
        <f t="shared" si="0"/>
        <v>0</v>
      </c>
      <c r="DB12" s="195">
        <f t="shared" si="0"/>
        <v>0</v>
      </c>
      <c r="DC12" s="195">
        <f t="shared" si="0"/>
        <v>0</v>
      </c>
      <c r="DD12" s="195">
        <f t="shared" si="0"/>
        <v>1</v>
      </c>
      <c r="DE12" s="195">
        <f t="shared" si="0"/>
        <v>1</v>
      </c>
      <c r="DF12" s="195">
        <f t="shared" si="0"/>
        <v>1</v>
      </c>
      <c r="DG12" s="195">
        <f t="shared" si="0"/>
        <v>1</v>
      </c>
      <c r="DH12" s="195">
        <f t="shared" si="0"/>
        <v>1</v>
      </c>
      <c r="DI12" s="195">
        <f t="shared" si="0"/>
        <v>1</v>
      </c>
      <c r="DJ12" s="195">
        <f t="shared" si="0"/>
        <v>1</v>
      </c>
      <c r="DK12" s="195">
        <f t="shared" si="0"/>
        <v>1</v>
      </c>
    </row>
    <row r="13" spans="1:115" x14ac:dyDescent="0.2">
      <c r="A13" s="218" t="s">
        <v>117</v>
      </c>
      <c r="B13" s="219" t="s">
        <v>118</v>
      </c>
      <c r="C13" s="219" t="s">
        <v>58</v>
      </c>
      <c r="D13" s="220"/>
      <c r="E13" s="228" t="s">
        <v>130</v>
      </c>
      <c r="F13" s="229"/>
      <c r="G13" s="230"/>
      <c r="H13" s="229" t="s">
        <v>130</v>
      </c>
      <c r="I13" s="229"/>
      <c r="J13" s="230"/>
      <c r="K13" s="229" t="s">
        <v>130</v>
      </c>
      <c r="L13" s="229"/>
      <c r="M13" s="230"/>
      <c r="N13" s="229" t="s">
        <v>131</v>
      </c>
      <c r="O13" s="229" t="s">
        <v>131</v>
      </c>
      <c r="P13" s="230"/>
      <c r="Q13" s="229"/>
      <c r="R13" s="229"/>
      <c r="S13" s="230"/>
      <c r="T13" s="229"/>
      <c r="U13" s="229"/>
      <c r="V13" s="230"/>
      <c r="W13" s="229"/>
      <c r="X13" s="229"/>
      <c r="Y13" s="230"/>
      <c r="Z13" s="229"/>
      <c r="AA13" s="229"/>
      <c r="AB13" s="230"/>
      <c r="AC13" s="229"/>
      <c r="AD13" s="229"/>
      <c r="AE13" s="230"/>
      <c r="AF13" s="229"/>
      <c r="AG13" s="229"/>
      <c r="AH13" s="230"/>
      <c r="AI13" s="229"/>
      <c r="AJ13" s="229"/>
      <c r="AK13" s="230"/>
      <c r="AL13" s="229"/>
      <c r="AM13" s="229"/>
      <c r="AN13" s="230"/>
      <c r="AO13" s="220"/>
      <c r="AP13" s="220"/>
      <c r="AQ13" s="231">
        <f>IF(ISNA(HLOOKUP("o",$AY13:$CH$21,22-ROW(),0)),0,HLOOKUP("o",$AY13:$CH$21,22-ROW(),0))</f>
        <v>80</v>
      </c>
      <c r="AR13" s="231">
        <f>COUNTIF($AY13:$CH13,"x")</f>
        <v>2</v>
      </c>
      <c r="AS13" s="225">
        <f>RANK(AX13,$AX$10:$AX$19,0)</f>
        <v>4</v>
      </c>
      <c r="AT13" s="226" t="str">
        <f>IF(ISBLANK($B13),"",$B13)</f>
        <v>Ненадкевич Екатерина</v>
      </c>
      <c r="AW13" s="227">
        <f>HLOOKUP($AQ13,$CK$7:$CW$19,ROW()-6)</f>
        <v>0</v>
      </c>
      <c r="AX13" s="226">
        <f>AQ13-AR13*0.001-AW13*0.03-ISBLANK(A13)</f>
        <v>79.998000000000005</v>
      </c>
      <c r="AY13" s="195">
        <f>AN13</f>
        <v>0</v>
      </c>
      <c r="AZ13" s="195">
        <f>AM13</f>
        <v>0</v>
      </c>
      <c r="BA13" s="195">
        <f>AL13</f>
        <v>0</v>
      </c>
      <c r="BB13" s="195">
        <f>AK13</f>
        <v>0</v>
      </c>
      <c r="BC13" s="195">
        <f>AJ13</f>
        <v>0</v>
      </c>
      <c r="BD13" s="195">
        <f>AI13</f>
        <v>0</v>
      </c>
      <c r="BE13" s="195">
        <f>AH13</f>
        <v>0</v>
      </c>
      <c r="BF13" s="195">
        <f>AG13</f>
        <v>0</v>
      </c>
      <c r="BG13" s="195">
        <f>AF13</f>
        <v>0</v>
      </c>
      <c r="BH13" s="195">
        <f>AE13</f>
        <v>0</v>
      </c>
      <c r="BI13" s="195">
        <f>AD13</f>
        <v>0</v>
      </c>
      <c r="BJ13" s="195">
        <f>AC13</f>
        <v>0</v>
      </c>
      <c r="BK13" s="195">
        <f>AB13</f>
        <v>0</v>
      </c>
      <c r="BL13" s="195">
        <f>AA13</f>
        <v>0</v>
      </c>
      <c r="BM13" s="195">
        <f>Z13</f>
        <v>0</v>
      </c>
      <c r="BN13" s="195">
        <f>Y13</f>
        <v>0</v>
      </c>
      <c r="BO13" s="195">
        <f>X13</f>
        <v>0</v>
      </c>
      <c r="BP13" s="195">
        <f>W13</f>
        <v>0</v>
      </c>
      <c r="BQ13" s="195">
        <f>V13</f>
        <v>0</v>
      </c>
      <c r="BR13" s="195">
        <f>U13</f>
        <v>0</v>
      </c>
      <c r="BS13" s="195">
        <f>T13</f>
        <v>0</v>
      </c>
      <c r="BT13" s="195">
        <f>S13</f>
        <v>0</v>
      </c>
      <c r="BU13" s="195">
        <f>R13</f>
        <v>0</v>
      </c>
      <c r="BV13" s="195">
        <f>Q13</f>
        <v>0</v>
      </c>
      <c r="BW13" s="195">
        <f>P13</f>
        <v>0</v>
      </c>
      <c r="BX13" s="195" t="str">
        <f>O13</f>
        <v>x</v>
      </c>
      <c r="BY13" s="195" t="str">
        <f>N13</f>
        <v>x</v>
      </c>
      <c r="BZ13" s="195">
        <f>M13</f>
        <v>0</v>
      </c>
      <c r="CA13" s="195">
        <f>L13</f>
        <v>0</v>
      </c>
      <c r="CB13" s="195" t="str">
        <f>K13</f>
        <v>o</v>
      </c>
      <c r="CC13" s="195">
        <f>J13</f>
        <v>0</v>
      </c>
      <c r="CD13" s="195">
        <f>I13</f>
        <v>0</v>
      </c>
      <c r="CE13" s="195" t="str">
        <f>H13</f>
        <v>o</v>
      </c>
      <c r="CF13" s="195">
        <f>G13</f>
        <v>0</v>
      </c>
      <c r="CG13" s="195">
        <f>F13</f>
        <v>0</v>
      </c>
      <c r="CH13" s="195" t="str">
        <f>E13</f>
        <v>o</v>
      </c>
      <c r="CK13" s="195">
        <v>0</v>
      </c>
      <c r="CL13" s="195">
        <f>COUNTIF($E13:$G13,"x")</f>
        <v>0</v>
      </c>
      <c r="CM13" s="195">
        <f>COUNTIF($H13:$J13,"x")</f>
        <v>0</v>
      </c>
      <c r="CN13" s="195">
        <f>COUNTIF($K13:$M13,"x")</f>
        <v>0</v>
      </c>
      <c r="CO13" s="195">
        <f>COUNTIF($N13:$P13,"x")</f>
        <v>2</v>
      </c>
      <c r="CP13" s="195">
        <f>COUNTIF($Q13:$S13,"x")</f>
        <v>0</v>
      </c>
      <c r="CQ13" s="195">
        <f>COUNTIF($T13:$V13,"x")</f>
        <v>0</v>
      </c>
      <c r="CR13" s="195">
        <f>COUNTIF($W13:$Y13,"x")</f>
        <v>0</v>
      </c>
      <c r="CS13" s="195">
        <f>COUNTIF($Z13:$AB13,"x")</f>
        <v>0</v>
      </c>
      <c r="CT13" s="195">
        <f>COUNTIF($AC13:$AE13,"x")</f>
        <v>0</v>
      </c>
      <c r="CU13" s="195">
        <f>COUNTIF($AF13:$AH13,"x")</f>
        <v>0</v>
      </c>
      <c r="CV13" s="195">
        <f>COUNTIF($AI13:$AK13,"x")</f>
        <v>0</v>
      </c>
      <c r="CW13" s="195">
        <f>COUNTIF($AL13:$AN13,"x")</f>
        <v>0</v>
      </c>
      <c r="CY13" s="195">
        <f>IF(ISBLANK(B13),1,0)</f>
        <v>0</v>
      </c>
      <c r="CZ13" s="195">
        <f t="shared" si="0"/>
        <v>0</v>
      </c>
      <c r="DA13" s="195">
        <f t="shared" si="0"/>
        <v>0</v>
      </c>
      <c r="DB13" s="195">
        <f t="shared" si="0"/>
        <v>0</v>
      </c>
      <c r="DC13" s="195">
        <f t="shared" si="0"/>
        <v>1</v>
      </c>
      <c r="DD13" s="195">
        <f t="shared" si="0"/>
        <v>1</v>
      </c>
      <c r="DE13" s="195">
        <f t="shared" si="0"/>
        <v>1</v>
      </c>
      <c r="DF13" s="195">
        <f t="shared" si="0"/>
        <v>1</v>
      </c>
      <c r="DG13" s="195">
        <f t="shared" si="0"/>
        <v>1</v>
      </c>
      <c r="DH13" s="195">
        <f t="shared" si="0"/>
        <v>1</v>
      </c>
      <c r="DI13" s="195">
        <f t="shared" si="0"/>
        <v>1</v>
      </c>
      <c r="DJ13" s="195">
        <f t="shared" si="0"/>
        <v>1</v>
      </c>
      <c r="DK13" s="195">
        <f t="shared" si="0"/>
        <v>1</v>
      </c>
    </row>
    <row r="14" spans="1:115" hidden="1" x14ac:dyDescent="0.2">
      <c r="A14" s="218"/>
      <c r="B14" s="219"/>
      <c r="C14" s="219"/>
      <c r="D14" s="220"/>
      <c r="E14" s="228"/>
      <c r="F14" s="229"/>
      <c r="G14" s="230"/>
      <c r="H14" s="229"/>
      <c r="I14" s="229"/>
      <c r="J14" s="230"/>
      <c r="K14" s="229"/>
      <c r="L14" s="229"/>
      <c r="M14" s="230"/>
      <c r="N14" s="229"/>
      <c r="O14" s="229"/>
      <c r="P14" s="230"/>
      <c r="Q14" s="229"/>
      <c r="R14" s="229"/>
      <c r="S14" s="230"/>
      <c r="T14" s="229"/>
      <c r="U14" s="229"/>
      <c r="V14" s="230"/>
      <c r="W14" s="229"/>
      <c r="X14" s="229"/>
      <c r="Y14" s="230"/>
      <c r="Z14" s="229"/>
      <c r="AA14" s="229"/>
      <c r="AB14" s="230"/>
      <c r="AC14" s="229"/>
      <c r="AD14" s="229"/>
      <c r="AE14" s="230"/>
      <c r="AF14" s="229"/>
      <c r="AG14" s="229"/>
      <c r="AH14" s="230"/>
      <c r="AI14" s="229"/>
      <c r="AJ14" s="229"/>
      <c r="AK14" s="230"/>
      <c r="AL14" s="229"/>
      <c r="AM14" s="229"/>
      <c r="AN14" s="230"/>
      <c r="AO14" s="220"/>
      <c r="AP14" s="220"/>
      <c r="AQ14" s="231">
        <f>IF(ISNA(HLOOKUP("o",$AY14:$CH$21,22-ROW(),0)),0,HLOOKUP("o",$AY14:$CH$21,22-ROW(),0))</f>
        <v>0</v>
      </c>
      <c r="AR14" s="231">
        <f t="shared" ref="AR14:AR19" si="1">COUNTIF($AY14:$CH14,"x")</f>
        <v>0</v>
      </c>
      <c r="AS14" s="225">
        <f t="shared" ref="AS14:AS19" si="2">RANK(AX14,$AX$10:$AX$19,0)</f>
        <v>5</v>
      </c>
      <c r="AT14" s="226" t="str">
        <f t="shared" ref="AT14:AT19" si="3">IF(ISBLANK($B14),"",$B14)</f>
        <v/>
      </c>
      <c r="AW14" s="227">
        <f t="shared" ref="AW14:AW19" si="4">HLOOKUP($AQ14,$CK$7:$CW$19,ROW()-6)</f>
        <v>0</v>
      </c>
      <c r="AX14" s="226">
        <f t="shared" ref="AX14:AX19" si="5">AQ14-AR14*0.001-AW14*0.03-ISBLANK(A14)</f>
        <v>-1</v>
      </c>
      <c r="AY14" s="195">
        <f t="shared" ref="AY14:AY19" si="6">AN14</f>
        <v>0</v>
      </c>
      <c r="AZ14" s="195">
        <f t="shared" ref="AZ14:AZ19" si="7">AM14</f>
        <v>0</v>
      </c>
      <c r="BA14" s="195">
        <f t="shared" ref="BA14:BA19" si="8">AL14</f>
        <v>0</v>
      </c>
      <c r="BB14" s="195">
        <f t="shared" ref="BB14:BB19" si="9">AK14</f>
        <v>0</v>
      </c>
      <c r="BC14" s="195">
        <f t="shared" ref="BC14:BC19" si="10">AJ14</f>
        <v>0</v>
      </c>
      <c r="BD14" s="195">
        <f t="shared" ref="BD14:BD19" si="11">AI14</f>
        <v>0</v>
      </c>
      <c r="BE14" s="195">
        <f t="shared" ref="BE14:BE19" si="12">AH14</f>
        <v>0</v>
      </c>
      <c r="BF14" s="195">
        <f t="shared" ref="BF14:BF19" si="13">AG14</f>
        <v>0</v>
      </c>
      <c r="BG14" s="195">
        <f t="shared" ref="BG14:BG19" si="14">AF14</f>
        <v>0</v>
      </c>
      <c r="BH14" s="195">
        <f t="shared" ref="BH14:BH19" si="15">AE14</f>
        <v>0</v>
      </c>
      <c r="BI14" s="195">
        <f t="shared" ref="BI14:BI19" si="16">AD14</f>
        <v>0</v>
      </c>
      <c r="BJ14" s="195">
        <f t="shared" ref="BJ14:BJ19" si="17">AC14</f>
        <v>0</v>
      </c>
      <c r="BK14" s="195">
        <f t="shared" ref="BK14:BK19" si="18">AB14</f>
        <v>0</v>
      </c>
      <c r="BL14" s="195">
        <f t="shared" ref="BL14:BL19" si="19">AA14</f>
        <v>0</v>
      </c>
      <c r="BM14" s="195">
        <f t="shared" ref="BM14:BM19" si="20">Z14</f>
        <v>0</v>
      </c>
      <c r="BN14" s="195">
        <f t="shared" ref="BN14:BN19" si="21">Y14</f>
        <v>0</v>
      </c>
      <c r="BO14" s="195">
        <f t="shared" ref="BO14:BO19" si="22">X14</f>
        <v>0</v>
      </c>
      <c r="BP14" s="195">
        <f t="shared" ref="BP14:BP19" si="23">W14</f>
        <v>0</v>
      </c>
      <c r="BQ14" s="195">
        <f t="shared" ref="BQ14:BQ19" si="24">V14</f>
        <v>0</v>
      </c>
      <c r="BR14" s="195">
        <f t="shared" ref="BR14:BR19" si="25">U14</f>
        <v>0</v>
      </c>
      <c r="BS14" s="195">
        <f t="shared" ref="BS14:BS19" si="26">T14</f>
        <v>0</v>
      </c>
      <c r="BT14" s="195">
        <f t="shared" ref="BT14:BT19" si="27">S14</f>
        <v>0</v>
      </c>
      <c r="BU14" s="195">
        <f t="shared" ref="BU14:BU19" si="28">R14</f>
        <v>0</v>
      </c>
      <c r="BV14" s="195">
        <f t="shared" ref="BV14:BV19" si="29">Q14</f>
        <v>0</v>
      </c>
      <c r="BW14" s="195">
        <f t="shared" ref="BW14:BW19" si="30">P14</f>
        <v>0</v>
      </c>
      <c r="BX14" s="195">
        <f t="shared" ref="BX14:BX19" si="31">O14</f>
        <v>0</v>
      </c>
      <c r="BY14" s="195">
        <f t="shared" ref="BY14:BY19" si="32">N14</f>
        <v>0</v>
      </c>
      <c r="BZ14" s="195">
        <f t="shared" ref="BZ14:BZ19" si="33">M14</f>
        <v>0</v>
      </c>
      <c r="CA14" s="195">
        <f t="shared" ref="CA14:CA19" si="34">L14</f>
        <v>0</v>
      </c>
      <c r="CB14" s="195">
        <f t="shared" ref="CB14:CB19" si="35">K14</f>
        <v>0</v>
      </c>
      <c r="CC14" s="195">
        <f t="shared" ref="CC14:CC19" si="36">J14</f>
        <v>0</v>
      </c>
      <c r="CD14" s="195">
        <f t="shared" ref="CD14:CD19" si="37">I14</f>
        <v>0</v>
      </c>
      <c r="CE14" s="195">
        <f t="shared" ref="CE14:CE19" si="38">H14</f>
        <v>0</v>
      </c>
      <c r="CF14" s="195">
        <f t="shared" ref="CF14:CF19" si="39">G14</f>
        <v>0</v>
      </c>
      <c r="CG14" s="195">
        <f t="shared" ref="CG14:CG19" si="40">F14</f>
        <v>0</v>
      </c>
      <c r="CH14" s="195">
        <f t="shared" ref="CH14:CH19" si="41">E14</f>
        <v>0</v>
      </c>
      <c r="CK14" s="195">
        <v>0</v>
      </c>
      <c r="CL14" s="195">
        <f t="shared" ref="CL14:CL19" si="42">COUNTIF($E14:$G14,"x")</f>
        <v>0</v>
      </c>
      <c r="CM14" s="195">
        <f t="shared" ref="CM14:CM19" si="43">COUNTIF($H14:$J14,"x")</f>
        <v>0</v>
      </c>
      <c r="CN14" s="195">
        <f t="shared" ref="CN14:CN19" si="44">COUNTIF($K14:$M14,"x")</f>
        <v>0</v>
      </c>
      <c r="CO14" s="195">
        <f t="shared" ref="CO14:CO19" si="45">COUNTIF($N14:$P14,"x")</f>
        <v>0</v>
      </c>
      <c r="CP14" s="195">
        <f t="shared" ref="CP14:CP19" si="46">COUNTIF($Q14:$S14,"x")</f>
        <v>0</v>
      </c>
      <c r="CQ14" s="195">
        <f t="shared" ref="CQ14:CQ19" si="47">COUNTIF($T14:$V14,"x")</f>
        <v>0</v>
      </c>
      <c r="CR14" s="195">
        <f t="shared" ref="CR14:CR19" si="48">COUNTIF($W14:$Y14,"x")</f>
        <v>0</v>
      </c>
      <c r="CS14" s="195">
        <f t="shared" ref="CS14:CS19" si="49">COUNTIF($Z14:$AB14,"x")</f>
        <v>0</v>
      </c>
      <c r="CT14" s="195">
        <f t="shared" ref="CT14:CT19" si="50">COUNTIF($AC14:$AE14,"x")</f>
        <v>0</v>
      </c>
      <c r="CU14" s="195">
        <f t="shared" ref="CU14:CU19" si="51">COUNTIF($AF14:$AH14,"x")</f>
        <v>0</v>
      </c>
      <c r="CV14" s="195">
        <f t="shared" ref="CV14:CV19" si="52">COUNTIF($AI14:$AK14,"x")</f>
        <v>0</v>
      </c>
      <c r="CW14" s="195">
        <f t="shared" ref="CW14:CW19" si="53">COUNTIF($AL14:$AN14,"x")</f>
        <v>0</v>
      </c>
      <c r="CY14" s="195">
        <f t="shared" ref="CY14:CY19" si="54">IF(ISBLANK(B14),1,0)</f>
        <v>1</v>
      </c>
      <c r="CZ14" s="195">
        <f t="shared" ref="CZ14:DK19" si="55">IF(OR(CY14=1,AND(CL14=CL$9,OR(CM$8&lt;&gt;0,CL$8=1))),1,0)</f>
        <v>1</v>
      </c>
      <c r="DA14" s="195">
        <f t="shared" si="55"/>
        <v>1</v>
      </c>
      <c r="DB14" s="195">
        <f t="shared" si="55"/>
        <v>1</v>
      </c>
      <c r="DC14" s="195">
        <f t="shared" si="55"/>
        <v>1</v>
      </c>
      <c r="DD14" s="195">
        <f t="shared" si="55"/>
        <v>1</v>
      </c>
      <c r="DE14" s="195">
        <f t="shared" si="55"/>
        <v>1</v>
      </c>
      <c r="DF14" s="195">
        <f t="shared" si="55"/>
        <v>1</v>
      </c>
      <c r="DG14" s="195">
        <f t="shared" si="55"/>
        <v>1</v>
      </c>
      <c r="DH14" s="195">
        <f t="shared" si="55"/>
        <v>1</v>
      </c>
      <c r="DI14" s="195">
        <f t="shared" si="55"/>
        <v>1</v>
      </c>
      <c r="DJ14" s="195">
        <f t="shared" si="55"/>
        <v>1</v>
      </c>
      <c r="DK14" s="195">
        <f t="shared" si="55"/>
        <v>1</v>
      </c>
    </row>
    <row r="15" spans="1:115" hidden="1" x14ac:dyDescent="0.2">
      <c r="A15" s="218"/>
      <c r="B15" s="219"/>
      <c r="C15" s="219"/>
      <c r="D15" s="220"/>
      <c r="E15" s="228"/>
      <c r="F15" s="229"/>
      <c r="G15" s="230"/>
      <c r="H15" s="229"/>
      <c r="I15" s="229"/>
      <c r="J15" s="230"/>
      <c r="K15" s="229"/>
      <c r="L15" s="229"/>
      <c r="M15" s="230"/>
      <c r="N15" s="229"/>
      <c r="O15" s="229"/>
      <c r="P15" s="230"/>
      <c r="Q15" s="229"/>
      <c r="R15" s="229"/>
      <c r="S15" s="230"/>
      <c r="T15" s="229"/>
      <c r="U15" s="229"/>
      <c r="V15" s="230"/>
      <c r="W15" s="229"/>
      <c r="X15" s="229"/>
      <c r="Y15" s="230"/>
      <c r="Z15" s="229"/>
      <c r="AA15" s="229"/>
      <c r="AB15" s="230"/>
      <c r="AC15" s="229"/>
      <c r="AD15" s="229"/>
      <c r="AE15" s="230"/>
      <c r="AF15" s="229"/>
      <c r="AG15" s="229"/>
      <c r="AH15" s="230"/>
      <c r="AI15" s="229"/>
      <c r="AJ15" s="229"/>
      <c r="AK15" s="230"/>
      <c r="AL15" s="229"/>
      <c r="AM15" s="229"/>
      <c r="AN15" s="230"/>
      <c r="AO15" s="220"/>
      <c r="AP15" s="220"/>
      <c r="AQ15" s="231">
        <f>IF(ISNA(HLOOKUP("o",$AY15:$CH$21,22-ROW(),0)),0,HLOOKUP("o",$AY15:$CH$21,22-ROW(),0))</f>
        <v>0</v>
      </c>
      <c r="AR15" s="231">
        <f t="shared" si="1"/>
        <v>0</v>
      </c>
      <c r="AS15" s="225">
        <f t="shared" si="2"/>
        <v>5</v>
      </c>
      <c r="AT15" s="226" t="str">
        <f t="shared" si="3"/>
        <v/>
      </c>
      <c r="AW15" s="227">
        <f t="shared" si="4"/>
        <v>0</v>
      </c>
      <c r="AX15" s="226">
        <f t="shared" si="5"/>
        <v>-1</v>
      </c>
      <c r="AY15" s="195">
        <f t="shared" si="6"/>
        <v>0</v>
      </c>
      <c r="AZ15" s="195">
        <f t="shared" si="7"/>
        <v>0</v>
      </c>
      <c r="BA15" s="195">
        <f t="shared" si="8"/>
        <v>0</v>
      </c>
      <c r="BB15" s="195">
        <f t="shared" si="9"/>
        <v>0</v>
      </c>
      <c r="BC15" s="195">
        <f t="shared" si="10"/>
        <v>0</v>
      </c>
      <c r="BD15" s="195">
        <f t="shared" si="11"/>
        <v>0</v>
      </c>
      <c r="BE15" s="195">
        <f t="shared" si="12"/>
        <v>0</v>
      </c>
      <c r="BF15" s="195">
        <f t="shared" si="13"/>
        <v>0</v>
      </c>
      <c r="BG15" s="195">
        <f t="shared" si="14"/>
        <v>0</v>
      </c>
      <c r="BH15" s="195">
        <f t="shared" si="15"/>
        <v>0</v>
      </c>
      <c r="BI15" s="195">
        <f t="shared" si="16"/>
        <v>0</v>
      </c>
      <c r="BJ15" s="195">
        <f t="shared" si="17"/>
        <v>0</v>
      </c>
      <c r="BK15" s="195">
        <f t="shared" si="18"/>
        <v>0</v>
      </c>
      <c r="BL15" s="195">
        <f t="shared" si="19"/>
        <v>0</v>
      </c>
      <c r="BM15" s="195">
        <f t="shared" si="20"/>
        <v>0</v>
      </c>
      <c r="BN15" s="195">
        <f t="shared" si="21"/>
        <v>0</v>
      </c>
      <c r="BO15" s="195">
        <f t="shared" si="22"/>
        <v>0</v>
      </c>
      <c r="BP15" s="195">
        <f t="shared" si="23"/>
        <v>0</v>
      </c>
      <c r="BQ15" s="195">
        <f t="shared" si="24"/>
        <v>0</v>
      </c>
      <c r="BR15" s="195">
        <f t="shared" si="25"/>
        <v>0</v>
      </c>
      <c r="BS15" s="195">
        <f t="shared" si="26"/>
        <v>0</v>
      </c>
      <c r="BT15" s="195">
        <f t="shared" si="27"/>
        <v>0</v>
      </c>
      <c r="BU15" s="195">
        <f t="shared" si="28"/>
        <v>0</v>
      </c>
      <c r="BV15" s="195">
        <f t="shared" si="29"/>
        <v>0</v>
      </c>
      <c r="BW15" s="195">
        <f t="shared" si="30"/>
        <v>0</v>
      </c>
      <c r="BX15" s="195">
        <f t="shared" si="31"/>
        <v>0</v>
      </c>
      <c r="BY15" s="195">
        <f t="shared" si="32"/>
        <v>0</v>
      </c>
      <c r="BZ15" s="195">
        <f t="shared" si="33"/>
        <v>0</v>
      </c>
      <c r="CA15" s="195">
        <f t="shared" si="34"/>
        <v>0</v>
      </c>
      <c r="CB15" s="195">
        <f t="shared" si="35"/>
        <v>0</v>
      </c>
      <c r="CC15" s="195">
        <f t="shared" si="36"/>
        <v>0</v>
      </c>
      <c r="CD15" s="195">
        <f t="shared" si="37"/>
        <v>0</v>
      </c>
      <c r="CE15" s="195">
        <f t="shared" si="38"/>
        <v>0</v>
      </c>
      <c r="CF15" s="195">
        <f t="shared" si="39"/>
        <v>0</v>
      </c>
      <c r="CG15" s="195">
        <f t="shared" si="40"/>
        <v>0</v>
      </c>
      <c r="CH15" s="195">
        <f t="shared" si="41"/>
        <v>0</v>
      </c>
      <c r="CK15" s="195">
        <v>0</v>
      </c>
      <c r="CL15" s="195">
        <f t="shared" si="42"/>
        <v>0</v>
      </c>
      <c r="CM15" s="195">
        <f t="shared" si="43"/>
        <v>0</v>
      </c>
      <c r="CN15" s="195">
        <f t="shared" si="44"/>
        <v>0</v>
      </c>
      <c r="CO15" s="195">
        <f t="shared" si="45"/>
        <v>0</v>
      </c>
      <c r="CP15" s="195">
        <f t="shared" si="46"/>
        <v>0</v>
      </c>
      <c r="CQ15" s="195">
        <f t="shared" si="47"/>
        <v>0</v>
      </c>
      <c r="CR15" s="195">
        <f t="shared" si="48"/>
        <v>0</v>
      </c>
      <c r="CS15" s="195">
        <f t="shared" si="49"/>
        <v>0</v>
      </c>
      <c r="CT15" s="195">
        <f t="shared" si="50"/>
        <v>0</v>
      </c>
      <c r="CU15" s="195">
        <f t="shared" si="51"/>
        <v>0</v>
      </c>
      <c r="CV15" s="195">
        <f t="shared" si="52"/>
        <v>0</v>
      </c>
      <c r="CW15" s="195">
        <f t="shared" si="53"/>
        <v>0</v>
      </c>
      <c r="CY15" s="195">
        <f t="shared" si="54"/>
        <v>1</v>
      </c>
      <c r="CZ15" s="195">
        <f t="shared" si="55"/>
        <v>1</v>
      </c>
      <c r="DA15" s="195">
        <f t="shared" si="55"/>
        <v>1</v>
      </c>
      <c r="DB15" s="195">
        <f t="shared" si="55"/>
        <v>1</v>
      </c>
      <c r="DC15" s="195">
        <f t="shared" si="55"/>
        <v>1</v>
      </c>
      <c r="DD15" s="195">
        <f t="shared" si="55"/>
        <v>1</v>
      </c>
      <c r="DE15" s="195">
        <f t="shared" si="55"/>
        <v>1</v>
      </c>
      <c r="DF15" s="195">
        <f t="shared" si="55"/>
        <v>1</v>
      </c>
      <c r="DG15" s="195">
        <f t="shared" si="55"/>
        <v>1</v>
      </c>
      <c r="DH15" s="195">
        <f t="shared" si="55"/>
        <v>1</v>
      </c>
      <c r="DI15" s="195">
        <f t="shared" si="55"/>
        <v>1</v>
      </c>
      <c r="DJ15" s="195">
        <f t="shared" si="55"/>
        <v>1</v>
      </c>
      <c r="DK15" s="195">
        <f t="shared" si="55"/>
        <v>1</v>
      </c>
    </row>
    <row r="16" spans="1:115" hidden="1" x14ac:dyDescent="0.2">
      <c r="A16" s="218"/>
      <c r="B16" s="219"/>
      <c r="C16" s="219"/>
      <c r="D16" s="220"/>
      <c r="E16" s="228"/>
      <c r="F16" s="229"/>
      <c r="G16" s="230"/>
      <c r="H16" s="229"/>
      <c r="I16" s="229"/>
      <c r="J16" s="230"/>
      <c r="K16" s="229"/>
      <c r="L16" s="229"/>
      <c r="M16" s="230"/>
      <c r="N16" s="229"/>
      <c r="O16" s="229"/>
      <c r="P16" s="230"/>
      <c r="Q16" s="229"/>
      <c r="R16" s="229"/>
      <c r="S16" s="230"/>
      <c r="T16" s="229"/>
      <c r="U16" s="229"/>
      <c r="V16" s="230"/>
      <c r="W16" s="229"/>
      <c r="X16" s="229"/>
      <c r="Y16" s="230"/>
      <c r="Z16" s="229"/>
      <c r="AA16" s="229"/>
      <c r="AB16" s="230"/>
      <c r="AC16" s="229"/>
      <c r="AD16" s="229"/>
      <c r="AE16" s="230"/>
      <c r="AF16" s="229"/>
      <c r="AG16" s="229"/>
      <c r="AH16" s="230"/>
      <c r="AI16" s="229"/>
      <c r="AJ16" s="229"/>
      <c r="AK16" s="230"/>
      <c r="AL16" s="229"/>
      <c r="AM16" s="229"/>
      <c r="AN16" s="230"/>
      <c r="AO16" s="220"/>
      <c r="AP16" s="220"/>
      <c r="AQ16" s="231">
        <f>IF(ISNA(HLOOKUP("o",$AY16:$CH$21,22-ROW(),0)),0,HLOOKUP("o",$AY16:$CH$21,22-ROW(),0))</f>
        <v>0</v>
      </c>
      <c r="AR16" s="231">
        <f t="shared" si="1"/>
        <v>0</v>
      </c>
      <c r="AS16" s="225">
        <f t="shared" si="2"/>
        <v>5</v>
      </c>
      <c r="AT16" s="226" t="str">
        <f t="shared" si="3"/>
        <v/>
      </c>
      <c r="AW16" s="227">
        <f t="shared" si="4"/>
        <v>0</v>
      </c>
      <c r="AX16" s="226">
        <f t="shared" si="5"/>
        <v>-1</v>
      </c>
      <c r="AY16" s="195">
        <f t="shared" si="6"/>
        <v>0</v>
      </c>
      <c r="AZ16" s="195">
        <f t="shared" si="7"/>
        <v>0</v>
      </c>
      <c r="BA16" s="195">
        <f t="shared" si="8"/>
        <v>0</v>
      </c>
      <c r="BB16" s="195">
        <f t="shared" si="9"/>
        <v>0</v>
      </c>
      <c r="BC16" s="195">
        <f t="shared" si="10"/>
        <v>0</v>
      </c>
      <c r="BD16" s="195">
        <f t="shared" si="11"/>
        <v>0</v>
      </c>
      <c r="BE16" s="195">
        <f t="shared" si="12"/>
        <v>0</v>
      </c>
      <c r="BF16" s="195">
        <f t="shared" si="13"/>
        <v>0</v>
      </c>
      <c r="BG16" s="195">
        <f t="shared" si="14"/>
        <v>0</v>
      </c>
      <c r="BH16" s="195">
        <f t="shared" si="15"/>
        <v>0</v>
      </c>
      <c r="BI16" s="195">
        <f t="shared" si="16"/>
        <v>0</v>
      </c>
      <c r="BJ16" s="195">
        <f t="shared" si="17"/>
        <v>0</v>
      </c>
      <c r="BK16" s="195">
        <f t="shared" si="18"/>
        <v>0</v>
      </c>
      <c r="BL16" s="195">
        <f t="shared" si="19"/>
        <v>0</v>
      </c>
      <c r="BM16" s="195">
        <f t="shared" si="20"/>
        <v>0</v>
      </c>
      <c r="BN16" s="195">
        <f t="shared" si="21"/>
        <v>0</v>
      </c>
      <c r="BO16" s="195">
        <f t="shared" si="22"/>
        <v>0</v>
      </c>
      <c r="BP16" s="195">
        <f t="shared" si="23"/>
        <v>0</v>
      </c>
      <c r="BQ16" s="195">
        <f t="shared" si="24"/>
        <v>0</v>
      </c>
      <c r="BR16" s="195">
        <f t="shared" si="25"/>
        <v>0</v>
      </c>
      <c r="BS16" s="195">
        <f t="shared" si="26"/>
        <v>0</v>
      </c>
      <c r="BT16" s="195">
        <f t="shared" si="27"/>
        <v>0</v>
      </c>
      <c r="BU16" s="195">
        <f t="shared" si="28"/>
        <v>0</v>
      </c>
      <c r="BV16" s="195">
        <f t="shared" si="29"/>
        <v>0</v>
      </c>
      <c r="BW16" s="195">
        <f t="shared" si="30"/>
        <v>0</v>
      </c>
      <c r="BX16" s="195">
        <f t="shared" si="31"/>
        <v>0</v>
      </c>
      <c r="BY16" s="195">
        <f t="shared" si="32"/>
        <v>0</v>
      </c>
      <c r="BZ16" s="195">
        <f t="shared" si="33"/>
        <v>0</v>
      </c>
      <c r="CA16" s="195">
        <f t="shared" si="34"/>
        <v>0</v>
      </c>
      <c r="CB16" s="195">
        <f t="shared" si="35"/>
        <v>0</v>
      </c>
      <c r="CC16" s="195">
        <f t="shared" si="36"/>
        <v>0</v>
      </c>
      <c r="CD16" s="195">
        <f t="shared" si="37"/>
        <v>0</v>
      </c>
      <c r="CE16" s="195">
        <f t="shared" si="38"/>
        <v>0</v>
      </c>
      <c r="CF16" s="195">
        <f t="shared" si="39"/>
        <v>0</v>
      </c>
      <c r="CG16" s="195">
        <f t="shared" si="40"/>
        <v>0</v>
      </c>
      <c r="CH16" s="195">
        <f t="shared" si="41"/>
        <v>0</v>
      </c>
      <c r="CK16" s="195">
        <v>0</v>
      </c>
      <c r="CL16" s="195">
        <f t="shared" si="42"/>
        <v>0</v>
      </c>
      <c r="CM16" s="195">
        <f t="shared" si="43"/>
        <v>0</v>
      </c>
      <c r="CN16" s="195">
        <f t="shared" si="44"/>
        <v>0</v>
      </c>
      <c r="CO16" s="195">
        <f t="shared" si="45"/>
        <v>0</v>
      </c>
      <c r="CP16" s="195">
        <f t="shared" si="46"/>
        <v>0</v>
      </c>
      <c r="CQ16" s="195">
        <f t="shared" si="47"/>
        <v>0</v>
      </c>
      <c r="CR16" s="195">
        <f t="shared" si="48"/>
        <v>0</v>
      </c>
      <c r="CS16" s="195">
        <f t="shared" si="49"/>
        <v>0</v>
      </c>
      <c r="CT16" s="195">
        <f t="shared" si="50"/>
        <v>0</v>
      </c>
      <c r="CU16" s="195">
        <f t="shared" si="51"/>
        <v>0</v>
      </c>
      <c r="CV16" s="195">
        <f t="shared" si="52"/>
        <v>0</v>
      </c>
      <c r="CW16" s="195">
        <f t="shared" si="53"/>
        <v>0</v>
      </c>
      <c r="CY16" s="195">
        <f t="shared" si="54"/>
        <v>1</v>
      </c>
      <c r="CZ16" s="195">
        <f t="shared" si="55"/>
        <v>1</v>
      </c>
      <c r="DA16" s="195">
        <f t="shared" si="55"/>
        <v>1</v>
      </c>
      <c r="DB16" s="195">
        <f t="shared" si="55"/>
        <v>1</v>
      </c>
      <c r="DC16" s="195">
        <f t="shared" si="55"/>
        <v>1</v>
      </c>
      <c r="DD16" s="195">
        <f t="shared" si="55"/>
        <v>1</v>
      </c>
      <c r="DE16" s="195">
        <f t="shared" si="55"/>
        <v>1</v>
      </c>
      <c r="DF16" s="195">
        <f t="shared" si="55"/>
        <v>1</v>
      </c>
      <c r="DG16" s="195">
        <f t="shared" si="55"/>
        <v>1</v>
      </c>
      <c r="DH16" s="195">
        <f t="shared" si="55"/>
        <v>1</v>
      </c>
      <c r="DI16" s="195">
        <f t="shared" si="55"/>
        <v>1</v>
      </c>
      <c r="DJ16" s="195">
        <f t="shared" si="55"/>
        <v>1</v>
      </c>
      <c r="DK16" s="195">
        <f t="shared" si="55"/>
        <v>1</v>
      </c>
    </row>
    <row r="17" spans="1:115" hidden="1" x14ac:dyDescent="0.2">
      <c r="A17" s="218"/>
      <c r="B17" s="219"/>
      <c r="C17" s="219"/>
      <c r="D17" s="220"/>
      <c r="E17" s="228"/>
      <c r="F17" s="229"/>
      <c r="G17" s="230"/>
      <c r="H17" s="229"/>
      <c r="I17" s="229"/>
      <c r="J17" s="230"/>
      <c r="K17" s="229"/>
      <c r="L17" s="229"/>
      <c r="M17" s="230"/>
      <c r="N17" s="229"/>
      <c r="O17" s="229"/>
      <c r="P17" s="230"/>
      <c r="Q17" s="229"/>
      <c r="R17" s="229"/>
      <c r="S17" s="230"/>
      <c r="T17" s="229"/>
      <c r="U17" s="229"/>
      <c r="V17" s="230"/>
      <c r="W17" s="229"/>
      <c r="X17" s="229"/>
      <c r="Y17" s="230"/>
      <c r="Z17" s="229"/>
      <c r="AA17" s="229"/>
      <c r="AB17" s="230"/>
      <c r="AC17" s="229"/>
      <c r="AD17" s="229"/>
      <c r="AE17" s="230"/>
      <c r="AF17" s="229"/>
      <c r="AG17" s="229"/>
      <c r="AH17" s="230"/>
      <c r="AI17" s="229"/>
      <c r="AJ17" s="229"/>
      <c r="AK17" s="230"/>
      <c r="AL17" s="229"/>
      <c r="AM17" s="229"/>
      <c r="AN17" s="230"/>
      <c r="AO17" s="220"/>
      <c r="AP17" s="220"/>
      <c r="AQ17" s="231">
        <f>IF(ISNA(HLOOKUP("o",$AY17:$CH$21,22-ROW(),0)),0,HLOOKUP("o",$AY17:$CH$21,22-ROW(),0))</f>
        <v>0</v>
      </c>
      <c r="AR17" s="231">
        <f t="shared" si="1"/>
        <v>0</v>
      </c>
      <c r="AS17" s="225">
        <f t="shared" si="2"/>
        <v>5</v>
      </c>
      <c r="AT17" s="226" t="str">
        <f t="shared" si="3"/>
        <v/>
      </c>
      <c r="AW17" s="227">
        <f t="shared" si="4"/>
        <v>0</v>
      </c>
      <c r="AX17" s="226">
        <f t="shared" si="5"/>
        <v>-1</v>
      </c>
      <c r="AY17" s="195">
        <f t="shared" si="6"/>
        <v>0</v>
      </c>
      <c r="AZ17" s="195">
        <f t="shared" si="7"/>
        <v>0</v>
      </c>
      <c r="BA17" s="195">
        <f t="shared" si="8"/>
        <v>0</v>
      </c>
      <c r="BB17" s="195">
        <f t="shared" si="9"/>
        <v>0</v>
      </c>
      <c r="BC17" s="195">
        <f t="shared" si="10"/>
        <v>0</v>
      </c>
      <c r="BD17" s="195">
        <f t="shared" si="11"/>
        <v>0</v>
      </c>
      <c r="BE17" s="195">
        <f t="shared" si="12"/>
        <v>0</v>
      </c>
      <c r="BF17" s="195">
        <f t="shared" si="13"/>
        <v>0</v>
      </c>
      <c r="BG17" s="195">
        <f t="shared" si="14"/>
        <v>0</v>
      </c>
      <c r="BH17" s="195">
        <f t="shared" si="15"/>
        <v>0</v>
      </c>
      <c r="BI17" s="195">
        <f t="shared" si="16"/>
        <v>0</v>
      </c>
      <c r="BJ17" s="195">
        <f t="shared" si="17"/>
        <v>0</v>
      </c>
      <c r="BK17" s="195">
        <f t="shared" si="18"/>
        <v>0</v>
      </c>
      <c r="BL17" s="195">
        <f t="shared" si="19"/>
        <v>0</v>
      </c>
      <c r="BM17" s="195">
        <f t="shared" si="20"/>
        <v>0</v>
      </c>
      <c r="BN17" s="195">
        <f t="shared" si="21"/>
        <v>0</v>
      </c>
      <c r="BO17" s="195">
        <f t="shared" si="22"/>
        <v>0</v>
      </c>
      <c r="BP17" s="195">
        <f t="shared" si="23"/>
        <v>0</v>
      </c>
      <c r="BQ17" s="195">
        <f t="shared" si="24"/>
        <v>0</v>
      </c>
      <c r="BR17" s="195">
        <f t="shared" si="25"/>
        <v>0</v>
      </c>
      <c r="BS17" s="195">
        <f t="shared" si="26"/>
        <v>0</v>
      </c>
      <c r="BT17" s="195">
        <f t="shared" si="27"/>
        <v>0</v>
      </c>
      <c r="BU17" s="195">
        <f t="shared" si="28"/>
        <v>0</v>
      </c>
      <c r="BV17" s="195">
        <f t="shared" si="29"/>
        <v>0</v>
      </c>
      <c r="BW17" s="195">
        <f t="shared" si="30"/>
        <v>0</v>
      </c>
      <c r="BX17" s="195">
        <f t="shared" si="31"/>
        <v>0</v>
      </c>
      <c r="BY17" s="195">
        <f t="shared" si="32"/>
        <v>0</v>
      </c>
      <c r="BZ17" s="195">
        <f t="shared" si="33"/>
        <v>0</v>
      </c>
      <c r="CA17" s="195">
        <f t="shared" si="34"/>
        <v>0</v>
      </c>
      <c r="CB17" s="195">
        <f t="shared" si="35"/>
        <v>0</v>
      </c>
      <c r="CC17" s="195">
        <f t="shared" si="36"/>
        <v>0</v>
      </c>
      <c r="CD17" s="195">
        <f t="shared" si="37"/>
        <v>0</v>
      </c>
      <c r="CE17" s="195">
        <f t="shared" si="38"/>
        <v>0</v>
      </c>
      <c r="CF17" s="195">
        <f t="shared" si="39"/>
        <v>0</v>
      </c>
      <c r="CG17" s="195">
        <f t="shared" si="40"/>
        <v>0</v>
      </c>
      <c r="CH17" s="195">
        <f t="shared" si="41"/>
        <v>0</v>
      </c>
      <c r="CK17" s="195">
        <v>0</v>
      </c>
      <c r="CL17" s="195">
        <f t="shared" si="42"/>
        <v>0</v>
      </c>
      <c r="CM17" s="195">
        <f t="shared" si="43"/>
        <v>0</v>
      </c>
      <c r="CN17" s="195">
        <f t="shared" si="44"/>
        <v>0</v>
      </c>
      <c r="CO17" s="195">
        <f t="shared" si="45"/>
        <v>0</v>
      </c>
      <c r="CP17" s="195">
        <f t="shared" si="46"/>
        <v>0</v>
      </c>
      <c r="CQ17" s="195">
        <f t="shared" si="47"/>
        <v>0</v>
      </c>
      <c r="CR17" s="195">
        <f t="shared" si="48"/>
        <v>0</v>
      </c>
      <c r="CS17" s="195">
        <f t="shared" si="49"/>
        <v>0</v>
      </c>
      <c r="CT17" s="195">
        <f t="shared" si="50"/>
        <v>0</v>
      </c>
      <c r="CU17" s="195">
        <f t="shared" si="51"/>
        <v>0</v>
      </c>
      <c r="CV17" s="195">
        <f t="shared" si="52"/>
        <v>0</v>
      </c>
      <c r="CW17" s="195">
        <f t="shared" si="53"/>
        <v>0</v>
      </c>
      <c r="CY17" s="195">
        <f t="shared" si="54"/>
        <v>1</v>
      </c>
      <c r="CZ17" s="195">
        <f t="shared" si="55"/>
        <v>1</v>
      </c>
      <c r="DA17" s="195">
        <f t="shared" si="55"/>
        <v>1</v>
      </c>
      <c r="DB17" s="195">
        <f t="shared" si="55"/>
        <v>1</v>
      </c>
      <c r="DC17" s="195">
        <f t="shared" si="55"/>
        <v>1</v>
      </c>
      <c r="DD17" s="195">
        <f t="shared" si="55"/>
        <v>1</v>
      </c>
      <c r="DE17" s="195">
        <f t="shared" si="55"/>
        <v>1</v>
      </c>
      <c r="DF17" s="195">
        <f t="shared" si="55"/>
        <v>1</v>
      </c>
      <c r="DG17" s="195">
        <f t="shared" si="55"/>
        <v>1</v>
      </c>
      <c r="DH17" s="195">
        <f t="shared" si="55"/>
        <v>1</v>
      </c>
      <c r="DI17" s="195">
        <f t="shared" si="55"/>
        <v>1</v>
      </c>
      <c r="DJ17" s="195">
        <f t="shared" si="55"/>
        <v>1</v>
      </c>
      <c r="DK17" s="195">
        <f t="shared" si="55"/>
        <v>1</v>
      </c>
    </row>
    <row r="18" spans="1:115" hidden="1" x14ac:dyDescent="0.2">
      <c r="A18" s="218"/>
      <c r="B18" s="219"/>
      <c r="C18" s="219"/>
      <c r="D18" s="220"/>
      <c r="E18" s="228"/>
      <c r="F18" s="229"/>
      <c r="G18" s="230"/>
      <c r="H18" s="229"/>
      <c r="I18" s="229"/>
      <c r="J18" s="230"/>
      <c r="K18" s="229"/>
      <c r="L18" s="229"/>
      <c r="M18" s="230"/>
      <c r="N18" s="229"/>
      <c r="O18" s="229"/>
      <c r="P18" s="230"/>
      <c r="Q18" s="229"/>
      <c r="R18" s="229"/>
      <c r="S18" s="230"/>
      <c r="T18" s="229"/>
      <c r="U18" s="229"/>
      <c r="V18" s="230"/>
      <c r="W18" s="229"/>
      <c r="X18" s="229"/>
      <c r="Y18" s="230"/>
      <c r="Z18" s="229"/>
      <c r="AA18" s="229"/>
      <c r="AB18" s="230"/>
      <c r="AC18" s="229"/>
      <c r="AD18" s="229"/>
      <c r="AE18" s="230"/>
      <c r="AF18" s="229"/>
      <c r="AG18" s="229"/>
      <c r="AH18" s="230"/>
      <c r="AI18" s="229"/>
      <c r="AJ18" s="229"/>
      <c r="AK18" s="230"/>
      <c r="AL18" s="229"/>
      <c r="AM18" s="229"/>
      <c r="AN18" s="230"/>
      <c r="AO18" s="220"/>
      <c r="AP18" s="220"/>
      <c r="AQ18" s="231">
        <f>IF(ISNA(HLOOKUP("o",$AY18:$CH$21,22-ROW(),0)),0,HLOOKUP("o",$AY18:$CH$21,22-ROW(),0))</f>
        <v>0</v>
      </c>
      <c r="AR18" s="231">
        <f t="shared" si="1"/>
        <v>0</v>
      </c>
      <c r="AS18" s="225">
        <f t="shared" si="2"/>
        <v>5</v>
      </c>
      <c r="AT18" s="226" t="str">
        <f t="shared" si="3"/>
        <v/>
      </c>
      <c r="AW18" s="227">
        <f t="shared" si="4"/>
        <v>0</v>
      </c>
      <c r="AX18" s="226">
        <f t="shared" si="5"/>
        <v>-1</v>
      </c>
      <c r="AY18" s="195">
        <f t="shared" si="6"/>
        <v>0</v>
      </c>
      <c r="AZ18" s="195">
        <f t="shared" si="7"/>
        <v>0</v>
      </c>
      <c r="BA18" s="195">
        <f t="shared" si="8"/>
        <v>0</v>
      </c>
      <c r="BB18" s="195">
        <f t="shared" si="9"/>
        <v>0</v>
      </c>
      <c r="BC18" s="195">
        <f t="shared" si="10"/>
        <v>0</v>
      </c>
      <c r="BD18" s="195">
        <f t="shared" si="11"/>
        <v>0</v>
      </c>
      <c r="BE18" s="195">
        <f t="shared" si="12"/>
        <v>0</v>
      </c>
      <c r="BF18" s="195">
        <f t="shared" si="13"/>
        <v>0</v>
      </c>
      <c r="BG18" s="195">
        <f t="shared" si="14"/>
        <v>0</v>
      </c>
      <c r="BH18" s="195">
        <f t="shared" si="15"/>
        <v>0</v>
      </c>
      <c r="BI18" s="195">
        <f t="shared" si="16"/>
        <v>0</v>
      </c>
      <c r="BJ18" s="195">
        <f t="shared" si="17"/>
        <v>0</v>
      </c>
      <c r="BK18" s="195">
        <f t="shared" si="18"/>
        <v>0</v>
      </c>
      <c r="BL18" s="195">
        <f t="shared" si="19"/>
        <v>0</v>
      </c>
      <c r="BM18" s="195">
        <f t="shared" si="20"/>
        <v>0</v>
      </c>
      <c r="BN18" s="195">
        <f t="shared" si="21"/>
        <v>0</v>
      </c>
      <c r="BO18" s="195">
        <f t="shared" si="22"/>
        <v>0</v>
      </c>
      <c r="BP18" s="195">
        <f t="shared" si="23"/>
        <v>0</v>
      </c>
      <c r="BQ18" s="195">
        <f t="shared" si="24"/>
        <v>0</v>
      </c>
      <c r="BR18" s="195">
        <f t="shared" si="25"/>
        <v>0</v>
      </c>
      <c r="BS18" s="195">
        <f t="shared" si="26"/>
        <v>0</v>
      </c>
      <c r="BT18" s="195">
        <f t="shared" si="27"/>
        <v>0</v>
      </c>
      <c r="BU18" s="195">
        <f t="shared" si="28"/>
        <v>0</v>
      </c>
      <c r="BV18" s="195">
        <f t="shared" si="29"/>
        <v>0</v>
      </c>
      <c r="BW18" s="195">
        <f t="shared" si="30"/>
        <v>0</v>
      </c>
      <c r="BX18" s="195">
        <f t="shared" si="31"/>
        <v>0</v>
      </c>
      <c r="BY18" s="195">
        <f t="shared" si="32"/>
        <v>0</v>
      </c>
      <c r="BZ18" s="195">
        <f t="shared" si="33"/>
        <v>0</v>
      </c>
      <c r="CA18" s="195">
        <f t="shared" si="34"/>
        <v>0</v>
      </c>
      <c r="CB18" s="195">
        <f t="shared" si="35"/>
        <v>0</v>
      </c>
      <c r="CC18" s="195">
        <f t="shared" si="36"/>
        <v>0</v>
      </c>
      <c r="CD18" s="195">
        <f t="shared" si="37"/>
        <v>0</v>
      </c>
      <c r="CE18" s="195">
        <f t="shared" si="38"/>
        <v>0</v>
      </c>
      <c r="CF18" s="195">
        <f t="shared" si="39"/>
        <v>0</v>
      </c>
      <c r="CG18" s="195">
        <f t="shared" si="40"/>
        <v>0</v>
      </c>
      <c r="CH18" s="195">
        <f t="shared" si="41"/>
        <v>0</v>
      </c>
      <c r="CK18" s="195">
        <v>0</v>
      </c>
      <c r="CL18" s="195">
        <f t="shared" si="42"/>
        <v>0</v>
      </c>
      <c r="CM18" s="195">
        <f t="shared" si="43"/>
        <v>0</v>
      </c>
      <c r="CN18" s="195">
        <f t="shared" si="44"/>
        <v>0</v>
      </c>
      <c r="CO18" s="195">
        <f t="shared" si="45"/>
        <v>0</v>
      </c>
      <c r="CP18" s="195">
        <f t="shared" si="46"/>
        <v>0</v>
      </c>
      <c r="CQ18" s="195">
        <f t="shared" si="47"/>
        <v>0</v>
      </c>
      <c r="CR18" s="195">
        <f t="shared" si="48"/>
        <v>0</v>
      </c>
      <c r="CS18" s="195">
        <f t="shared" si="49"/>
        <v>0</v>
      </c>
      <c r="CT18" s="195">
        <f t="shared" si="50"/>
        <v>0</v>
      </c>
      <c r="CU18" s="195">
        <f t="shared" si="51"/>
        <v>0</v>
      </c>
      <c r="CV18" s="195">
        <f t="shared" si="52"/>
        <v>0</v>
      </c>
      <c r="CW18" s="195">
        <f t="shared" si="53"/>
        <v>0</v>
      </c>
      <c r="CY18" s="195">
        <f t="shared" si="54"/>
        <v>1</v>
      </c>
      <c r="CZ18" s="195">
        <f t="shared" si="55"/>
        <v>1</v>
      </c>
      <c r="DA18" s="195">
        <f t="shared" si="55"/>
        <v>1</v>
      </c>
      <c r="DB18" s="195">
        <f t="shared" si="55"/>
        <v>1</v>
      </c>
      <c r="DC18" s="195">
        <f t="shared" si="55"/>
        <v>1</v>
      </c>
      <c r="DD18" s="195">
        <f t="shared" si="55"/>
        <v>1</v>
      </c>
      <c r="DE18" s="195">
        <f t="shared" si="55"/>
        <v>1</v>
      </c>
      <c r="DF18" s="195">
        <f t="shared" si="55"/>
        <v>1</v>
      </c>
      <c r="DG18" s="195">
        <f t="shared" si="55"/>
        <v>1</v>
      </c>
      <c r="DH18" s="195">
        <f t="shared" si="55"/>
        <v>1</v>
      </c>
      <c r="DI18" s="195">
        <f t="shared" si="55"/>
        <v>1</v>
      </c>
      <c r="DJ18" s="195">
        <f t="shared" si="55"/>
        <v>1</v>
      </c>
      <c r="DK18" s="195">
        <f t="shared" si="55"/>
        <v>1</v>
      </c>
    </row>
    <row r="19" spans="1:115" hidden="1" x14ac:dyDescent="0.2">
      <c r="A19" s="218"/>
      <c r="B19" s="219"/>
      <c r="C19" s="219"/>
      <c r="D19" s="220"/>
      <c r="E19" s="228"/>
      <c r="F19" s="229"/>
      <c r="G19" s="230"/>
      <c r="H19" s="229"/>
      <c r="I19" s="229"/>
      <c r="J19" s="230"/>
      <c r="K19" s="229"/>
      <c r="L19" s="229"/>
      <c r="M19" s="230"/>
      <c r="N19" s="229"/>
      <c r="O19" s="229"/>
      <c r="P19" s="230"/>
      <c r="Q19" s="229"/>
      <c r="R19" s="229"/>
      <c r="S19" s="230"/>
      <c r="T19" s="229"/>
      <c r="U19" s="229"/>
      <c r="V19" s="230"/>
      <c r="W19" s="229"/>
      <c r="X19" s="229"/>
      <c r="Y19" s="230"/>
      <c r="Z19" s="229"/>
      <c r="AA19" s="229"/>
      <c r="AB19" s="230"/>
      <c r="AC19" s="229"/>
      <c r="AD19" s="229"/>
      <c r="AE19" s="230"/>
      <c r="AF19" s="229"/>
      <c r="AG19" s="229"/>
      <c r="AH19" s="230"/>
      <c r="AI19" s="229"/>
      <c r="AJ19" s="229"/>
      <c r="AK19" s="230"/>
      <c r="AL19" s="229"/>
      <c r="AM19" s="229"/>
      <c r="AN19" s="230"/>
      <c r="AO19" s="220"/>
      <c r="AP19" s="220"/>
      <c r="AQ19" s="231">
        <f>IF(ISNA(HLOOKUP("o",$AY19:$CH$21,22-ROW(),0)),0,HLOOKUP("o",$AY19:$CH$21,22-ROW(),0))</f>
        <v>0</v>
      </c>
      <c r="AR19" s="231">
        <f t="shared" si="1"/>
        <v>0</v>
      </c>
      <c r="AS19" s="225">
        <f t="shared" si="2"/>
        <v>5</v>
      </c>
      <c r="AT19" s="226" t="str">
        <f t="shared" si="3"/>
        <v/>
      </c>
      <c r="AW19" s="227">
        <f t="shared" si="4"/>
        <v>0</v>
      </c>
      <c r="AX19" s="226">
        <f t="shared" si="5"/>
        <v>-1</v>
      </c>
      <c r="AY19" s="195">
        <f t="shared" si="6"/>
        <v>0</v>
      </c>
      <c r="AZ19" s="195">
        <f t="shared" si="7"/>
        <v>0</v>
      </c>
      <c r="BA19" s="195">
        <f t="shared" si="8"/>
        <v>0</v>
      </c>
      <c r="BB19" s="195">
        <f t="shared" si="9"/>
        <v>0</v>
      </c>
      <c r="BC19" s="195">
        <f t="shared" si="10"/>
        <v>0</v>
      </c>
      <c r="BD19" s="195">
        <f t="shared" si="11"/>
        <v>0</v>
      </c>
      <c r="BE19" s="195">
        <f t="shared" si="12"/>
        <v>0</v>
      </c>
      <c r="BF19" s="195">
        <f t="shared" si="13"/>
        <v>0</v>
      </c>
      <c r="BG19" s="195">
        <f t="shared" si="14"/>
        <v>0</v>
      </c>
      <c r="BH19" s="195">
        <f t="shared" si="15"/>
        <v>0</v>
      </c>
      <c r="BI19" s="195">
        <f t="shared" si="16"/>
        <v>0</v>
      </c>
      <c r="BJ19" s="195">
        <f t="shared" si="17"/>
        <v>0</v>
      </c>
      <c r="BK19" s="195">
        <f t="shared" si="18"/>
        <v>0</v>
      </c>
      <c r="BL19" s="195">
        <f t="shared" si="19"/>
        <v>0</v>
      </c>
      <c r="BM19" s="195">
        <f t="shared" si="20"/>
        <v>0</v>
      </c>
      <c r="BN19" s="195">
        <f t="shared" si="21"/>
        <v>0</v>
      </c>
      <c r="BO19" s="195">
        <f t="shared" si="22"/>
        <v>0</v>
      </c>
      <c r="BP19" s="195">
        <f t="shared" si="23"/>
        <v>0</v>
      </c>
      <c r="BQ19" s="195">
        <f t="shared" si="24"/>
        <v>0</v>
      </c>
      <c r="BR19" s="195">
        <f t="shared" si="25"/>
        <v>0</v>
      </c>
      <c r="BS19" s="195">
        <f t="shared" si="26"/>
        <v>0</v>
      </c>
      <c r="BT19" s="195">
        <f t="shared" si="27"/>
        <v>0</v>
      </c>
      <c r="BU19" s="195">
        <f t="shared" si="28"/>
        <v>0</v>
      </c>
      <c r="BV19" s="195">
        <f t="shared" si="29"/>
        <v>0</v>
      </c>
      <c r="BW19" s="195">
        <f t="shared" si="30"/>
        <v>0</v>
      </c>
      <c r="BX19" s="195">
        <f t="shared" si="31"/>
        <v>0</v>
      </c>
      <c r="BY19" s="195">
        <f t="shared" si="32"/>
        <v>0</v>
      </c>
      <c r="BZ19" s="195">
        <f t="shared" si="33"/>
        <v>0</v>
      </c>
      <c r="CA19" s="195">
        <f t="shared" si="34"/>
        <v>0</v>
      </c>
      <c r="CB19" s="195">
        <f t="shared" si="35"/>
        <v>0</v>
      </c>
      <c r="CC19" s="195">
        <f t="shared" si="36"/>
        <v>0</v>
      </c>
      <c r="CD19" s="195">
        <f t="shared" si="37"/>
        <v>0</v>
      </c>
      <c r="CE19" s="195">
        <f t="shared" si="38"/>
        <v>0</v>
      </c>
      <c r="CF19" s="195">
        <f t="shared" si="39"/>
        <v>0</v>
      </c>
      <c r="CG19" s="195">
        <f t="shared" si="40"/>
        <v>0</v>
      </c>
      <c r="CH19" s="195">
        <f t="shared" si="41"/>
        <v>0</v>
      </c>
      <c r="CK19" s="195">
        <v>0</v>
      </c>
      <c r="CL19" s="195">
        <f t="shared" si="42"/>
        <v>0</v>
      </c>
      <c r="CM19" s="195">
        <f t="shared" si="43"/>
        <v>0</v>
      </c>
      <c r="CN19" s="195">
        <f t="shared" si="44"/>
        <v>0</v>
      </c>
      <c r="CO19" s="195">
        <f t="shared" si="45"/>
        <v>0</v>
      </c>
      <c r="CP19" s="195">
        <f t="shared" si="46"/>
        <v>0</v>
      </c>
      <c r="CQ19" s="195">
        <f t="shared" si="47"/>
        <v>0</v>
      </c>
      <c r="CR19" s="195">
        <f t="shared" si="48"/>
        <v>0</v>
      </c>
      <c r="CS19" s="195">
        <f t="shared" si="49"/>
        <v>0</v>
      </c>
      <c r="CT19" s="195">
        <f t="shared" si="50"/>
        <v>0</v>
      </c>
      <c r="CU19" s="195">
        <f t="shared" si="51"/>
        <v>0</v>
      </c>
      <c r="CV19" s="195">
        <f t="shared" si="52"/>
        <v>0</v>
      </c>
      <c r="CW19" s="195">
        <f t="shared" si="53"/>
        <v>0</v>
      </c>
      <c r="CY19" s="195">
        <f t="shared" si="54"/>
        <v>1</v>
      </c>
      <c r="CZ19" s="195">
        <f t="shared" si="55"/>
        <v>1</v>
      </c>
      <c r="DA19" s="195">
        <f t="shared" si="55"/>
        <v>1</v>
      </c>
      <c r="DB19" s="195">
        <f t="shared" si="55"/>
        <v>1</v>
      </c>
      <c r="DC19" s="195">
        <f t="shared" si="55"/>
        <v>1</v>
      </c>
      <c r="DD19" s="195">
        <f t="shared" si="55"/>
        <v>1</v>
      </c>
      <c r="DE19" s="195">
        <f t="shared" si="55"/>
        <v>1</v>
      </c>
      <c r="DF19" s="195">
        <f t="shared" si="55"/>
        <v>1</v>
      </c>
      <c r="DG19" s="195">
        <f t="shared" si="55"/>
        <v>1</v>
      </c>
      <c r="DH19" s="195">
        <f t="shared" si="55"/>
        <v>1</v>
      </c>
      <c r="DI19" s="195">
        <f t="shared" si="55"/>
        <v>1</v>
      </c>
      <c r="DJ19" s="195">
        <f t="shared" si="55"/>
        <v>1</v>
      </c>
      <c r="DK19" s="195">
        <f t="shared" si="55"/>
        <v>1</v>
      </c>
    </row>
    <row r="20" spans="1:115" ht="15.75" x14ac:dyDescent="0.25">
      <c r="A20" s="200"/>
      <c r="B20" s="196"/>
      <c r="C20" s="196"/>
      <c r="D20" s="196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G20" s="234"/>
      <c r="AH20" s="234"/>
      <c r="AI20" s="234"/>
      <c r="AJ20" s="234"/>
      <c r="AK20" s="234"/>
      <c r="AL20" s="234"/>
      <c r="AM20" s="234"/>
      <c r="AN20" s="234"/>
      <c r="AO20" s="196"/>
      <c r="AP20" s="196"/>
      <c r="AQ20" s="197"/>
      <c r="AR20" s="198"/>
      <c r="AS20" s="199"/>
    </row>
    <row r="21" spans="1:115" ht="16.5" thickBot="1" x14ac:dyDescent="0.3">
      <c r="A21" s="200" t="s">
        <v>69</v>
      </c>
      <c r="B21" s="196"/>
      <c r="C21" s="196"/>
      <c r="D21" s="196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5"/>
      <c r="AG21" s="234"/>
      <c r="AH21" s="234"/>
      <c r="AI21" s="234"/>
      <c r="AJ21" s="234"/>
      <c r="AK21" s="234"/>
      <c r="AL21" s="234"/>
      <c r="AM21" s="234"/>
      <c r="AN21" s="234"/>
      <c r="AO21" s="196"/>
      <c r="AP21" s="196"/>
      <c r="AQ21" s="197"/>
      <c r="AR21" s="198"/>
      <c r="AS21" s="199"/>
      <c r="AY21" s="195">
        <f>AN$7</f>
        <v>0</v>
      </c>
      <c r="AZ21" s="195">
        <f>AM$7</f>
        <v>0</v>
      </c>
      <c r="BA21" s="195">
        <f>AL$7</f>
        <v>0</v>
      </c>
      <c r="BB21" s="195">
        <f>AK$7</f>
        <v>102</v>
      </c>
      <c r="BC21" s="195">
        <f>AJ$7</f>
        <v>102</v>
      </c>
      <c r="BD21" s="195">
        <f>AI$7</f>
        <v>102</v>
      </c>
      <c r="BE21" s="195">
        <f>AH$7</f>
        <v>100</v>
      </c>
      <c r="BF21" s="195">
        <f>AG$7</f>
        <v>100</v>
      </c>
      <c r="BG21" s="195">
        <f>AF$7</f>
        <v>100</v>
      </c>
      <c r="BH21" s="195">
        <f>AE$7</f>
        <v>98</v>
      </c>
      <c r="BI21" s="195">
        <f>AD$7</f>
        <v>98</v>
      </c>
      <c r="BJ21" s="195">
        <f>AC$7</f>
        <v>98</v>
      </c>
      <c r="BK21" s="195">
        <f>AB$7</f>
        <v>96</v>
      </c>
      <c r="BL21" s="195">
        <f>AA$7</f>
        <v>96</v>
      </c>
      <c r="BM21" s="195">
        <f>Z$7</f>
        <v>96</v>
      </c>
      <c r="BN21" s="195">
        <f>Y$7</f>
        <v>94</v>
      </c>
      <c r="BO21" s="195">
        <f>X$7</f>
        <v>94</v>
      </c>
      <c r="BP21" s="195">
        <f>W$7</f>
        <v>94</v>
      </c>
      <c r="BQ21" s="195">
        <f>V$7</f>
        <v>92</v>
      </c>
      <c r="BR21" s="195">
        <f>U$7</f>
        <v>92</v>
      </c>
      <c r="BS21" s="195">
        <f>T$7</f>
        <v>92</v>
      </c>
      <c r="BT21" s="195">
        <f>S$7</f>
        <v>90</v>
      </c>
      <c r="BU21" s="195">
        <f>R$7</f>
        <v>90</v>
      </c>
      <c r="BV21" s="195">
        <f>Q$7</f>
        <v>90</v>
      </c>
      <c r="BW21" s="195">
        <f>P$7</f>
        <v>85</v>
      </c>
      <c r="BX21" s="195">
        <f>O$7</f>
        <v>85</v>
      </c>
      <c r="BY21" s="195">
        <f>N$7</f>
        <v>85</v>
      </c>
      <c r="BZ21" s="195">
        <f>M$7</f>
        <v>80</v>
      </c>
      <c r="CA21" s="195">
        <f>L$7</f>
        <v>80</v>
      </c>
      <c r="CB21" s="195">
        <f>K$7</f>
        <v>80</v>
      </c>
      <c r="CC21" s="195">
        <f>J$7</f>
        <v>70</v>
      </c>
      <c r="CD21" s="195">
        <f>I$7</f>
        <v>70</v>
      </c>
      <c r="CE21" s="195">
        <f>H$7</f>
        <v>70</v>
      </c>
      <c r="CF21" s="195">
        <f>G$7</f>
        <v>60</v>
      </c>
      <c r="CG21" s="195">
        <f>F$7</f>
        <v>60</v>
      </c>
      <c r="CH21" s="195">
        <f>E$7</f>
        <v>60</v>
      </c>
    </row>
    <row r="22" spans="1:115" ht="14.25" customHeight="1" thickBot="1" x14ac:dyDescent="0.3">
      <c r="A22" s="333" t="s">
        <v>6</v>
      </c>
      <c r="B22" s="333" t="s">
        <v>7</v>
      </c>
      <c r="C22" s="333" t="s">
        <v>8</v>
      </c>
      <c r="D22" s="199"/>
      <c r="E22" s="201">
        <v>100</v>
      </c>
      <c r="F22" s="202">
        <f>E22</f>
        <v>100</v>
      </c>
      <c r="G22" s="203">
        <f>F22</f>
        <v>100</v>
      </c>
      <c r="H22" s="204">
        <v>110</v>
      </c>
      <c r="I22" s="202">
        <f>H22</f>
        <v>110</v>
      </c>
      <c r="J22" s="203">
        <f>I22</f>
        <v>110</v>
      </c>
      <c r="K22" s="201">
        <v>120</v>
      </c>
      <c r="L22" s="202">
        <f>K22</f>
        <v>120</v>
      </c>
      <c r="M22" s="203">
        <f>L22</f>
        <v>120</v>
      </c>
      <c r="N22" s="204">
        <v>125</v>
      </c>
      <c r="O22" s="202">
        <f>N22</f>
        <v>125</v>
      </c>
      <c r="P22" s="203">
        <f>O22</f>
        <v>125</v>
      </c>
      <c r="Q22" s="201">
        <v>131</v>
      </c>
      <c r="R22" s="202">
        <f>Q22</f>
        <v>131</v>
      </c>
      <c r="S22" s="203">
        <f>R22</f>
        <v>131</v>
      </c>
      <c r="T22" s="204"/>
      <c r="U22" s="202">
        <f>T22</f>
        <v>0</v>
      </c>
      <c r="V22" s="203">
        <f>U22</f>
        <v>0</v>
      </c>
      <c r="W22" s="201"/>
      <c r="X22" s="202">
        <f>W22</f>
        <v>0</v>
      </c>
      <c r="Y22" s="203">
        <f>X22</f>
        <v>0</v>
      </c>
      <c r="Z22" s="204"/>
      <c r="AA22" s="202">
        <f>Z22</f>
        <v>0</v>
      </c>
      <c r="AB22" s="203">
        <f>AA22</f>
        <v>0</v>
      </c>
      <c r="AC22" s="201"/>
      <c r="AD22" s="202">
        <f>AC22</f>
        <v>0</v>
      </c>
      <c r="AE22" s="203">
        <f>AD22</f>
        <v>0</v>
      </c>
      <c r="AF22" s="204"/>
      <c r="AG22" s="202">
        <f>AF22</f>
        <v>0</v>
      </c>
      <c r="AH22" s="203">
        <f>AG22</f>
        <v>0</v>
      </c>
      <c r="AI22" s="201"/>
      <c r="AJ22" s="202">
        <f>AI22</f>
        <v>0</v>
      </c>
      <c r="AK22" s="203">
        <f>AJ22</f>
        <v>0</v>
      </c>
      <c r="AL22" s="201"/>
      <c r="AM22" s="202">
        <f>AL22</f>
        <v>0</v>
      </c>
      <c r="AN22" s="203">
        <f>AM22</f>
        <v>0</v>
      </c>
      <c r="AO22" s="199"/>
      <c r="AP22" s="199"/>
      <c r="AQ22" s="332" t="s">
        <v>64</v>
      </c>
      <c r="AR22" s="332"/>
      <c r="AS22" s="332"/>
      <c r="AT22" s="332"/>
      <c r="CK22" s="195">
        <v>0</v>
      </c>
      <c r="CL22" s="195">
        <f>E22</f>
        <v>100</v>
      </c>
      <c r="CM22" s="195">
        <f>H22</f>
        <v>110</v>
      </c>
      <c r="CN22" s="195">
        <f>K22</f>
        <v>120</v>
      </c>
      <c r="CO22" s="195">
        <f>N22</f>
        <v>125</v>
      </c>
      <c r="CP22" s="195">
        <f>Q22</f>
        <v>131</v>
      </c>
      <c r="CQ22" s="195">
        <f>T22</f>
        <v>0</v>
      </c>
      <c r="CR22" s="195">
        <f>W22</f>
        <v>0</v>
      </c>
      <c r="CS22" s="195">
        <f>Z22</f>
        <v>0</v>
      </c>
      <c r="CT22" s="195">
        <f>AC22</f>
        <v>0</v>
      </c>
      <c r="CU22" s="195">
        <f>AF22</f>
        <v>0</v>
      </c>
      <c r="CV22" s="195">
        <f>AI22</f>
        <v>0</v>
      </c>
      <c r="CW22" s="195">
        <f>AL22</f>
        <v>0</v>
      </c>
    </row>
    <row r="23" spans="1:115" x14ac:dyDescent="0.2">
      <c r="A23" s="334"/>
      <c r="B23" s="334"/>
      <c r="C23" s="334"/>
      <c r="D23" s="199"/>
      <c r="E23" s="205"/>
      <c r="F23" s="206"/>
      <c r="G23" s="207"/>
      <c r="H23" s="206"/>
      <c r="I23" s="206"/>
      <c r="J23" s="206"/>
      <c r="K23" s="205"/>
      <c r="L23" s="206"/>
      <c r="M23" s="207"/>
      <c r="N23" s="206"/>
      <c r="O23" s="206"/>
      <c r="P23" s="206"/>
      <c r="Q23" s="205"/>
      <c r="R23" s="206"/>
      <c r="S23" s="207"/>
      <c r="T23" s="206"/>
      <c r="U23" s="206"/>
      <c r="V23" s="206"/>
      <c r="W23" s="205"/>
      <c r="X23" s="206"/>
      <c r="Y23" s="207"/>
      <c r="Z23" s="206"/>
      <c r="AA23" s="206"/>
      <c r="AB23" s="206"/>
      <c r="AC23" s="205"/>
      <c r="AD23" s="206"/>
      <c r="AE23" s="207"/>
      <c r="AF23" s="206"/>
      <c r="AG23" s="206"/>
      <c r="AH23" s="206"/>
      <c r="AI23" s="205"/>
      <c r="AJ23" s="206"/>
      <c r="AK23" s="207"/>
      <c r="AL23" s="205"/>
      <c r="AM23" s="206"/>
      <c r="AN23" s="207"/>
      <c r="AO23" s="199"/>
      <c r="AP23" s="199"/>
      <c r="AQ23" s="208" t="s">
        <v>65</v>
      </c>
      <c r="AR23" s="209" t="s">
        <v>66</v>
      </c>
      <c r="AS23" s="210" t="s">
        <v>10</v>
      </c>
      <c r="AT23" s="211" t="s">
        <v>7</v>
      </c>
      <c r="AW23" s="212" t="s">
        <v>67</v>
      </c>
      <c r="AX23" s="212" t="s">
        <v>68</v>
      </c>
      <c r="CL23" s="195">
        <f>E24</f>
        <v>8</v>
      </c>
      <c r="CM23" s="195">
        <f>H24</f>
        <v>8</v>
      </c>
      <c r="CN23" s="195">
        <f>K24</f>
        <v>8</v>
      </c>
      <c r="CO23" s="195">
        <f>N24</f>
        <v>4</v>
      </c>
      <c r="CP23" s="195">
        <f>Q24</f>
        <v>1</v>
      </c>
      <c r="CQ23" s="195">
        <f>T24</f>
        <v>0</v>
      </c>
      <c r="CR23" s="195">
        <f>W24</f>
        <v>0</v>
      </c>
      <c r="CS23" s="195">
        <f>Z24</f>
        <v>0</v>
      </c>
      <c r="CT23" s="195">
        <f>AC24</f>
        <v>0</v>
      </c>
      <c r="CU23" s="195">
        <f>AF24</f>
        <v>0</v>
      </c>
      <c r="CV23" s="195">
        <f>AI24</f>
        <v>0</v>
      </c>
      <c r="CW23" s="195">
        <f>AL24</f>
        <v>0</v>
      </c>
    </row>
    <row r="24" spans="1:115" x14ac:dyDescent="0.2">
      <c r="B24" s="213"/>
      <c r="C24" s="213"/>
      <c r="D24" s="236"/>
      <c r="E24" s="214">
        <f>32-COUNTBLANK(B25:B56)</f>
        <v>8</v>
      </c>
      <c r="F24" s="215"/>
      <c r="G24" s="215"/>
      <c r="H24" s="215">
        <f>COUNTIF(E$25:G$56,"o")</f>
        <v>8</v>
      </c>
      <c r="I24" s="215"/>
      <c r="J24" s="215"/>
      <c r="K24" s="215">
        <f>COUNTIF(H$25:J$56,"o")</f>
        <v>8</v>
      </c>
      <c r="L24" s="215"/>
      <c r="M24" s="215"/>
      <c r="N24" s="215">
        <f>COUNTIF(K$25:M$56,"o")</f>
        <v>4</v>
      </c>
      <c r="O24" s="215"/>
      <c r="P24" s="215"/>
      <c r="Q24" s="215">
        <f>COUNTIF(N$25:P$56,"o")</f>
        <v>1</v>
      </c>
      <c r="R24" s="215"/>
      <c r="S24" s="215"/>
      <c r="T24" s="215">
        <f>COUNTIF(Q$25:S$56,"o")</f>
        <v>0</v>
      </c>
      <c r="U24" s="215"/>
      <c r="V24" s="215"/>
      <c r="W24" s="215">
        <f>COUNTIF(T$25:V$56,"o")</f>
        <v>0</v>
      </c>
      <c r="X24" s="215"/>
      <c r="Y24" s="215"/>
      <c r="Z24" s="215">
        <f>COUNTIF(W$25:Y$56,"o")</f>
        <v>0</v>
      </c>
      <c r="AA24" s="215"/>
      <c r="AB24" s="215"/>
      <c r="AC24" s="215">
        <f>COUNTIF(Z$25:AB$56,"o")</f>
        <v>0</v>
      </c>
      <c r="AD24" s="215"/>
      <c r="AE24" s="215"/>
      <c r="AF24" s="215">
        <f>COUNTIF(AC$25:AE$56,"o")</f>
        <v>0</v>
      </c>
      <c r="AG24" s="215"/>
      <c r="AH24" s="215"/>
      <c r="AI24" s="215">
        <f>COUNTIF(AF$25:AH$56,"o")</f>
        <v>0</v>
      </c>
      <c r="AJ24" s="215"/>
      <c r="AK24" s="215"/>
      <c r="AL24" s="215">
        <f>COUNTIF(AI$25:AK$56,"o")</f>
        <v>0</v>
      </c>
      <c r="AM24" s="236"/>
      <c r="AN24" s="236"/>
      <c r="AO24" s="196"/>
      <c r="AP24" s="196"/>
      <c r="AQ24" s="216"/>
      <c r="AR24" s="217"/>
      <c r="AS24" s="213"/>
      <c r="CL24" s="195">
        <f>IF(E24&gt;3,2,3)</f>
        <v>2</v>
      </c>
      <c r="CM24" s="195">
        <f>IF(H24&gt;3,2,3)</f>
        <v>2</v>
      </c>
      <c r="CN24" s="195">
        <f>IF(K24&gt;3,2,3)</f>
        <v>2</v>
      </c>
      <c r="CO24" s="195">
        <f>IF(N24&gt;3,2,3)</f>
        <v>2</v>
      </c>
      <c r="CP24" s="195">
        <f>IF(Q24&gt;3,2,3)</f>
        <v>3</v>
      </c>
      <c r="CQ24" s="195">
        <f>IF(T24&gt;3,2,3)</f>
        <v>3</v>
      </c>
      <c r="CR24" s="195">
        <f>IF(W24&gt;3,2,3)</f>
        <v>3</v>
      </c>
      <c r="CS24" s="195">
        <f>IF(Z24&gt;3,2,3)</f>
        <v>3</v>
      </c>
      <c r="CT24" s="195">
        <f>IF(AC24&gt;3,2,3)</f>
        <v>3</v>
      </c>
      <c r="CU24" s="195">
        <f>IF(AF24&gt;3,2,3)</f>
        <v>3</v>
      </c>
      <c r="CV24" s="195">
        <f>IF(AI24&gt;3,2,3)</f>
        <v>3</v>
      </c>
      <c r="CW24" s="195">
        <f>IF(AL24&gt;3,2,3)</f>
        <v>3</v>
      </c>
    </row>
    <row r="25" spans="1:115" x14ac:dyDescent="0.2">
      <c r="A25" s="218">
        <v>11511405019</v>
      </c>
      <c r="B25" s="219" t="s">
        <v>88</v>
      </c>
      <c r="C25" s="219" t="s">
        <v>26</v>
      </c>
      <c r="D25" s="220"/>
      <c r="E25" s="221" t="s">
        <v>130</v>
      </c>
      <c r="F25" s="222"/>
      <c r="G25" s="223"/>
      <c r="H25" s="222" t="s">
        <v>130</v>
      </c>
      <c r="I25" s="222"/>
      <c r="J25" s="223"/>
      <c r="K25" s="222" t="s">
        <v>131</v>
      </c>
      <c r="L25" s="222" t="s">
        <v>130</v>
      </c>
      <c r="M25" s="223"/>
      <c r="N25" s="222" t="s">
        <v>130</v>
      </c>
      <c r="O25" s="222"/>
      <c r="P25" s="223"/>
      <c r="Q25" s="222" t="s">
        <v>131</v>
      </c>
      <c r="R25" s="222" t="s">
        <v>131</v>
      </c>
      <c r="S25" s="223" t="s">
        <v>131</v>
      </c>
      <c r="T25" s="222"/>
      <c r="U25" s="222"/>
      <c r="V25" s="223"/>
      <c r="W25" s="222"/>
      <c r="X25" s="222"/>
      <c r="Y25" s="223"/>
      <c r="Z25" s="222"/>
      <c r="AA25" s="222"/>
      <c r="AB25" s="223"/>
      <c r="AC25" s="222"/>
      <c r="AD25" s="222"/>
      <c r="AE25" s="223"/>
      <c r="AF25" s="222"/>
      <c r="AG25" s="222"/>
      <c r="AH25" s="223"/>
      <c r="AI25" s="222"/>
      <c r="AJ25" s="222"/>
      <c r="AK25" s="223"/>
      <c r="AL25" s="222"/>
      <c r="AM25" s="222"/>
      <c r="AN25" s="223"/>
      <c r="AO25" s="220"/>
      <c r="AP25" s="220"/>
      <c r="AQ25" s="224">
        <f>IF(ISNA(HLOOKUP("o",$AY25:$CH$58,59-ROW(),0)),0,HLOOKUP("o",$AY25:$CH$58,59-ROW(),0))</f>
        <v>125</v>
      </c>
      <c r="AR25" s="224">
        <f t="shared" ref="AR25:AR32" si="56">COUNTIF($AY25:$CH25,"x")</f>
        <v>4</v>
      </c>
      <c r="AS25" s="225">
        <f t="shared" ref="AS25:AS32" si="57">RANK(AX25,$AX$25:$AX$56,0)</f>
        <v>1</v>
      </c>
      <c r="AT25" s="226" t="str">
        <f t="shared" ref="AT25:AT32" si="58">IF(ISBLANK($B25),"",$B25)</f>
        <v>Мосóлов Антон</v>
      </c>
      <c r="AW25" s="227">
        <f t="shared" ref="AW25:AW32" si="59">HLOOKUP($AQ25,$CK$22:$CW$56,ROW()-21)</f>
        <v>0</v>
      </c>
      <c r="AX25" s="226">
        <f t="shared" ref="AX25:AX32" si="60">AQ25-AR25*0.001-AW25*0.03-ISBLANK(A25)</f>
        <v>124.996</v>
      </c>
      <c r="AY25" s="195">
        <f t="shared" ref="AY25:AY32" si="61">AN25</f>
        <v>0</v>
      </c>
      <c r="AZ25" s="195">
        <f t="shared" ref="AZ25:AZ32" si="62">AM25</f>
        <v>0</v>
      </c>
      <c r="BA25" s="195">
        <f t="shared" ref="BA25:BA32" si="63">AL25</f>
        <v>0</v>
      </c>
      <c r="BB25" s="195">
        <f t="shared" ref="BB25:BB32" si="64">AK25</f>
        <v>0</v>
      </c>
      <c r="BC25" s="195">
        <f t="shared" ref="BC25:BC32" si="65">AJ25</f>
        <v>0</v>
      </c>
      <c r="BD25" s="195">
        <f t="shared" ref="BD25:BD32" si="66">AI25</f>
        <v>0</v>
      </c>
      <c r="BE25" s="195">
        <f t="shared" ref="BE25:BE32" si="67">AH25</f>
        <v>0</v>
      </c>
      <c r="BF25" s="195">
        <f t="shared" ref="BF25:BF32" si="68">AG25</f>
        <v>0</v>
      </c>
      <c r="BG25" s="195">
        <f t="shared" ref="BG25:BG32" si="69">AF25</f>
        <v>0</v>
      </c>
      <c r="BH25" s="195">
        <f t="shared" ref="BH25:BH32" si="70">AE25</f>
        <v>0</v>
      </c>
      <c r="BI25" s="195">
        <f t="shared" ref="BI25:BI32" si="71">AD25</f>
        <v>0</v>
      </c>
      <c r="BJ25" s="195">
        <f t="shared" ref="BJ25:BJ32" si="72">AC25</f>
        <v>0</v>
      </c>
      <c r="BK25" s="195">
        <f t="shared" ref="BK25:BK32" si="73">AB25</f>
        <v>0</v>
      </c>
      <c r="BL25" s="195">
        <f t="shared" ref="BL25:BL32" si="74">AA25</f>
        <v>0</v>
      </c>
      <c r="BM25" s="195">
        <f t="shared" ref="BM25:BM32" si="75">Z25</f>
        <v>0</v>
      </c>
      <c r="BN25" s="195">
        <f t="shared" ref="BN25:BN32" si="76">Y25</f>
        <v>0</v>
      </c>
      <c r="BO25" s="195">
        <f t="shared" ref="BO25:BO32" si="77">X25</f>
        <v>0</v>
      </c>
      <c r="BP25" s="195">
        <f t="shared" ref="BP25:BP32" si="78">W25</f>
        <v>0</v>
      </c>
      <c r="BQ25" s="195">
        <f t="shared" ref="BQ25:BQ32" si="79">V25</f>
        <v>0</v>
      </c>
      <c r="BR25" s="195">
        <f t="shared" ref="BR25:BR32" si="80">U25</f>
        <v>0</v>
      </c>
      <c r="BS25" s="195">
        <f t="shared" ref="BS25:BS32" si="81">T25</f>
        <v>0</v>
      </c>
      <c r="BT25" s="195" t="str">
        <f t="shared" ref="BT25:BT32" si="82">S25</f>
        <v>x</v>
      </c>
      <c r="BU25" s="195" t="str">
        <f t="shared" ref="BU25:BU32" si="83">R25</f>
        <v>x</v>
      </c>
      <c r="BV25" s="195" t="str">
        <f t="shared" ref="BV25:BV32" si="84">Q25</f>
        <v>x</v>
      </c>
      <c r="BW25" s="195">
        <f t="shared" ref="BW25:BW32" si="85">P25</f>
        <v>0</v>
      </c>
      <c r="BX25" s="195">
        <f t="shared" ref="BX25:BX32" si="86">O25</f>
        <v>0</v>
      </c>
      <c r="BY25" s="195" t="str">
        <f t="shared" ref="BY25:BY32" si="87">N25</f>
        <v>o</v>
      </c>
      <c r="BZ25" s="195">
        <f t="shared" ref="BZ25:BZ32" si="88">M25</f>
        <v>0</v>
      </c>
      <c r="CA25" s="195" t="str">
        <f t="shared" ref="CA25:CA32" si="89">L25</f>
        <v>o</v>
      </c>
      <c r="CB25" s="195" t="str">
        <f t="shared" ref="CB25:CB32" si="90">K25</f>
        <v>x</v>
      </c>
      <c r="CC25" s="195">
        <f t="shared" ref="CC25:CC32" si="91">J25</f>
        <v>0</v>
      </c>
      <c r="CD25" s="195">
        <f t="shared" ref="CD25:CD32" si="92">I25</f>
        <v>0</v>
      </c>
      <c r="CE25" s="195" t="str">
        <f t="shared" ref="CE25:CE32" si="93">H25</f>
        <v>o</v>
      </c>
      <c r="CF25" s="195">
        <f t="shared" ref="CF25:CF32" si="94">G25</f>
        <v>0</v>
      </c>
      <c r="CG25" s="195">
        <f t="shared" ref="CG25:CG32" si="95">F25</f>
        <v>0</v>
      </c>
      <c r="CH25" s="195" t="str">
        <f t="shared" ref="CH25:CH32" si="96">E25</f>
        <v>o</v>
      </c>
      <c r="CL25" s="226">
        <f t="shared" ref="CL25:CL32" si="97">COUNTIF($E25:$G25,"x")</f>
        <v>0</v>
      </c>
      <c r="CM25" s="195">
        <f t="shared" ref="CM25:CM32" si="98">COUNTIF($H25:$J25,"x")</f>
        <v>0</v>
      </c>
      <c r="CN25" s="195">
        <f t="shared" ref="CN25:CN32" si="99">COUNTIF($K25:$M25,"x")</f>
        <v>1</v>
      </c>
      <c r="CO25" s="195">
        <f t="shared" ref="CO25:CO32" si="100">COUNTIF($N25:$P25,"x")</f>
        <v>0</v>
      </c>
      <c r="CP25" s="195">
        <f t="shared" ref="CP25:CP32" si="101">COUNTIF($Q25:$S25,"x")</f>
        <v>3</v>
      </c>
      <c r="CQ25" s="195">
        <f t="shared" ref="CQ25:CQ32" si="102">COUNTIF($T25:$V25,"x")</f>
        <v>0</v>
      </c>
      <c r="CR25" s="195">
        <f t="shared" ref="CR25:CR32" si="103">COUNTIF($W25:$Y25,"x")</f>
        <v>0</v>
      </c>
      <c r="CS25" s="195">
        <f t="shared" ref="CS25:CS32" si="104">COUNTIF($Z25:$AB25,"x")</f>
        <v>0</v>
      </c>
      <c r="CT25" s="195">
        <f t="shared" ref="CT25:CT32" si="105">COUNTIF($AC25:$AE25,"x")</f>
        <v>0</v>
      </c>
      <c r="CU25" s="195">
        <f t="shared" ref="CU25:CU32" si="106">COUNTIF($AF25:$AH25,"x")</f>
        <v>0</v>
      </c>
      <c r="CV25" s="195">
        <f t="shared" ref="CV25:CV32" si="107">COUNTIF($AI25:$AK25,"x")</f>
        <v>0</v>
      </c>
      <c r="CW25" s="195">
        <f t="shared" ref="CW25:CW32" si="108">COUNTIF($AL25:$AN25,"x")</f>
        <v>0</v>
      </c>
      <c r="CY25" s="195">
        <f t="shared" ref="CY25:CY32" si="109">IF(ISBLANK(B25),1,0)</f>
        <v>0</v>
      </c>
      <c r="CZ25" s="195">
        <f t="shared" ref="CZ25:DK32" si="110">IF(OR(CY25=1,AND(CL25=CL$24,OR(CM$23&lt;&gt;0,CL$23=1))),1,0)</f>
        <v>0</v>
      </c>
      <c r="DA25" s="195">
        <f t="shared" si="110"/>
        <v>0</v>
      </c>
      <c r="DB25" s="195">
        <f t="shared" si="110"/>
        <v>0</v>
      </c>
      <c r="DC25" s="195">
        <f t="shared" si="110"/>
        <v>0</v>
      </c>
      <c r="DD25" s="195">
        <f t="shared" si="110"/>
        <v>1</v>
      </c>
      <c r="DE25" s="195">
        <f t="shared" si="110"/>
        <v>1</v>
      </c>
      <c r="DF25" s="195">
        <f t="shared" si="110"/>
        <v>1</v>
      </c>
      <c r="DG25" s="195">
        <f t="shared" si="110"/>
        <v>1</v>
      </c>
      <c r="DH25" s="195">
        <f t="shared" si="110"/>
        <v>1</v>
      </c>
      <c r="DI25" s="195">
        <f t="shared" si="110"/>
        <v>1</v>
      </c>
      <c r="DJ25" s="195">
        <f t="shared" si="110"/>
        <v>1</v>
      </c>
      <c r="DK25" s="195">
        <f t="shared" si="110"/>
        <v>1</v>
      </c>
    </row>
    <row r="26" spans="1:115" x14ac:dyDescent="0.2">
      <c r="A26" s="218">
        <v>11511303738</v>
      </c>
      <c r="B26" s="219" t="s">
        <v>84</v>
      </c>
      <c r="C26" s="219" t="s">
        <v>85</v>
      </c>
      <c r="D26" s="220"/>
      <c r="E26" s="221" t="s">
        <v>130</v>
      </c>
      <c r="F26" s="222"/>
      <c r="G26" s="223"/>
      <c r="H26" s="222" t="s">
        <v>130</v>
      </c>
      <c r="I26" s="222"/>
      <c r="J26" s="223"/>
      <c r="K26" s="222" t="s">
        <v>130</v>
      </c>
      <c r="L26" s="222"/>
      <c r="M26" s="223"/>
      <c r="N26" s="222" t="s">
        <v>131</v>
      </c>
      <c r="O26" s="222" t="s">
        <v>131</v>
      </c>
      <c r="P26" s="223"/>
      <c r="Q26" s="222"/>
      <c r="R26" s="222"/>
      <c r="S26" s="223"/>
      <c r="T26" s="222"/>
      <c r="U26" s="222"/>
      <c r="V26" s="223"/>
      <c r="W26" s="222"/>
      <c r="X26" s="222"/>
      <c r="Y26" s="223"/>
      <c r="Z26" s="222"/>
      <c r="AA26" s="222"/>
      <c r="AB26" s="223"/>
      <c r="AC26" s="222"/>
      <c r="AD26" s="222"/>
      <c r="AE26" s="223"/>
      <c r="AF26" s="222"/>
      <c r="AG26" s="222"/>
      <c r="AH26" s="223"/>
      <c r="AI26" s="222"/>
      <c r="AJ26" s="222"/>
      <c r="AK26" s="223"/>
      <c r="AL26" s="222"/>
      <c r="AM26" s="222"/>
      <c r="AN26" s="223"/>
      <c r="AO26" s="220"/>
      <c r="AP26" s="220"/>
      <c r="AQ26" s="224">
        <f>IF(ISNA(HLOOKUP("o",$AY26:$CH$58,59-ROW(),0)),0,HLOOKUP("o",$AY26:$CH$58,59-ROW(),0))</f>
        <v>120</v>
      </c>
      <c r="AR26" s="231">
        <f t="shared" si="56"/>
        <v>2</v>
      </c>
      <c r="AS26" s="225">
        <f t="shared" si="57"/>
        <v>2</v>
      </c>
      <c r="AT26" s="226" t="str">
        <f t="shared" si="58"/>
        <v>Душутин Денис</v>
      </c>
      <c r="AW26" s="227">
        <f t="shared" si="59"/>
        <v>0</v>
      </c>
      <c r="AX26" s="226">
        <f t="shared" si="60"/>
        <v>119.998</v>
      </c>
      <c r="AY26" s="195">
        <f t="shared" si="61"/>
        <v>0</v>
      </c>
      <c r="AZ26" s="195">
        <f t="shared" si="62"/>
        <v>0</v>
      </c>
      <c r="BA26" s="195">
        <f t="shared" si="63"/>
        <v>0</v>
      </c>
      <c r="BB26" s="195">
        <f t="shared" si="64"/>
        <v>0</v>
      </c>
      <c r="BC26" s="195">
        <f t="shared" si="65"/>
        <v>0</v>
      </c>
      <c r="BD26" s="195">
        <f t="shared" si="66"/>
        <v>0</v>
      </c>
      <c r="BE26" s="195">
        <f t="shared" si="67"/>
        <v>0</v>
      </c>
      <c r="BF26" s="195">
        <f t="shared" si="68"/>
        <v>0</v>
      </c>
      <c r="BG26" s="195">
        <f t="shared" si="69"/>
        <v>0</v>
      </c>
      <c r="BH26" s="195">
        <f t="shared" si="70"/>
        <v>0</v>
      </c>
      <c r="BI26" s="195">
        <f t="shared" si="71"/>
        <v>0</v>
      </c>
      <c r="BJ26" s="195">
        <f t="shared" si="72"/>
        <v>0</v>
      </c>
      <c r="BK26" s="195">
        <f t="shared" si="73"/>
        <v>0</v>
      </c>
      <c r="BL26" s="195">
        <f t="shared" si="74"/>
        <v>0</v>
      </c>
      <c r="BM26" s="195">
        <f t="shared" si="75"/>
        <v>0</v>
      </c>
      <c r="BN26" s="195">
        <f t="shared" si="76"/>
        <v>0</v>
      </c>
      <c r="BO26" s="195">
        <f t="shared" si="77"/>
        <v>0</v>
      </c>
      <c r="BP26" s="195">
        <f t="shared" si="78"/>
        <v>0</v>
      </c>
      <c r="BQ26" s="195">
        <f t="shared" si="79"/>
        <v>0</v>
      </c>
      <c r="BR26" s="195">
        <f t="shared" si="80"/>
        <v>0</v>
      </c>
      <c r="BS26" s="195">
        <f t="shared" si="81"/>
        <v>0</v>
      </c>
      <c r="BT26" s="195">
        <f t="shared" si="82"/>
        <v>0</v>
      </c>
      <c r="BU26" s="195">
        <f t="shared" si="83"/>
        <v>0</v>
      </c>
      <c r="BV26" s="195">
        <f t="shared" si="84"/>
        <v>0</v>
      </c>
      <c r="BW26" s="195">
        <f t="shared" si="85"/>
        <v>0</v>
      </c>
      <c r="BX26" s="195" t="str">
        <f t="shared" si="86"/>
        <v>x</v>
      </c>
      <c r="BY26" s="195" t="str">
        <f t="shared" si="87"/>
        <v>x</v>
      </c>
      <c r="BZ26" s="195">
        <f t="shared" si="88"/>
        <v>0</v>
      </c>
      <c r="CA26" s="195">
        <f t="shared" si="89"/>
        <v>0</v>
      </c>
      <c r="CB26" s="195" t="str">
        <f t="shared" si="90"/>
        <v>o</v>
      </c>
      <c r="CC26" s="195">
        <f t="shared" si="91"/>
        <v>0</v>
      </c>
      <c r="CD26" s="195">
        <f t="shared" si="92"/>
        <v>0</v>
      </c>
      <c r="CE26" s="195" t="str">
        <f t="shared" si="93"/>
        <v>o</v>
      </c>
      <c r="CF26" s="195">
        <f t="shared" si="94"/>
        <v>0</v>
      </c>
      <c r="CG26" s="195">
        <f t="shared" si="95"/>
        <v>0</v>
      </c>
      <c r="CH26" s="195" t="str">
        <f t="shared" si="96"/>
        <v>o</v>
      </c>
      <c r="CL26" s="195">
        <f t="shared" si="97"/>
        <v>0</v>
      </c>
      <c r="CM26" s="195">
        <f t="shared" si="98"/>
        <v>0</v>
      </c>
      <c r="CN26" s="195">
        <f t="shared" si="99"/>
        <v>0</v>
      </c>
      <c r="CO26" s="195">
        <f t="shared" si="100"/>
        <v>2</v>
      </c>
      <c r="CP26" s="195">
        <f t="shared" si="101"/>
        <v>0</v>
      </c>
      <c r="CQ26" s="195">
        <f t="shared" si="102"/>
        <v>0</v>
      </c>
      <c r="CR26" s="195">
        <f t="shared" si="103"/>
        <v>0</v>
      </c>
      <c r="CS26" s="195">
        <f t="shared" si="104"/>
        <v>0</v>
      </c>
      <c r="CT26" s="195">
        <f t="shared" si="105"/>
        <v>0</v>
      </c>
      <c r="CU26" s="195">
        <f t="shared" si="106"/>
        <v>0</v>
      </c>
      <c r="CV26" s="195">
        <f t="shared" si="107"/>
        <v>0</v>
      </c>
      <c r="CW26" s="195">
        <f t="shared" si="108"/>
        <v>0</v>
      </c>
      <c r="CY26" s="195">
        <f t="shared" si="109"/>
        <v>0</v>
      </c>
      <c r="CZ26" s="195">
        <f t="shared" si="110"/>
        <v>0</v>
      </c>
      <c r="DA26" s="195">
        <f t="shared" si="110"/>
        <v>0</v>
      </c>
      <c r="DB26" s="195">
        <f t="shared" si="110"/>
        <v>0</v>
      </c>
      <c r="DC26" s="195">
        <f t="shared" si="110"/>
        <v>1</v>
      </c>
      <c r="DD26" s="195">
        <f t="shared" si="110"/>
        <v>1</v>
      </c>
      <c r="DE26" s="195">
        <f t="shared" si="110"/>
        <v>1</v>
      </c>
      <c r="DF26" s="195">
        <f t="shared" si="110"/>
        <v>1</v>
      </c>
      <c r="DG26" s="195">
        <f t="shared" si="110"/>
        <v>1</v>
      </c>
      <c r="DH26" s="195">
        <f t="shared" si="110"/>
        <v>1</v>
      </c>
      <c r="DI26" s="195">
        <f t="shared" si="110"/>
        <v>1</v>
      </c>
      <c r="DJ26" s="195">
        <f t="shared" si="110"/>
        <v>1</v>
      </c>
      <c r="DK26" s="195">
        <f t="shared" si="110"/>
        <v>1</v>
      </c>
    </row>
    <row r="27" spans="1:115" x14ac:dyDescent="0.2">
      <c r="A27" s="218" t="s">
        <v>119</v>
      </c>
      <c r="B27" s="219" t="s">
        <v>120</v>
      </c>
      <c r="C27" s="219" t="s">
        <v>58</v>
      </c>
      <c r="D27" s="220"/>
      <c r="E27" s="221" t="s">
        <v>130</v>
      </c>
      <c r="F27" s="222"/>
      <c r="G27" s="223"/>
      <c r="H27" s="222" t="s">
        <v>130</v>
      </c>
      <c r="I27" s="222"/>
      <c r="J27" s="223"/>
      <c r="K27" s="222" t="s">
        <v>130</v>
      </c>
      <c r="L27" s="222"/>
      <c r="M27" s="223"/>
      <c r="N27" s="222" t="s">
        <v>131</v>
      </c>
      <c r="O27" s="222" t="s">
        <v>131</v>
      </c>
      <c r="P27" s="223"/>
      <c r="Q27" s="222"/>
      <c r="R27" s="222"/>
      <c r="S27" s="223"/>
      <c r="T27" s="222"/>
      <c r="U27" s="222"/>
      <c r="V27" s="223"/>
      <c r="W27" s="222"/>
      <c r="X27" s="222"/>
      <c r="Y27" s="223"/>
      <c r="Z27" s="222"/>
      <c r="AA27" s="222"/>
      <c r="AB27" s="223"/>
      <c r="AC27" s="222"/>
      <c r="AD27" s="222"/>
      <c r="AE27" s="223"/>
      <c r="AF27" s="222"/>
      <c r="AG27" s="222"/>
      <c r="AH27" s="223"/>
      <c r="AI27" s="222"/>
      <c r="AJ27" s="222"/>
      <c r="AK27" s="223"/>
      <c r="AL27" s="222"/>
      <c r="AM27" s="222"/>
      <c r="AN27" s="223"/>
      <c r="AO27" s="220"/>
      <c r="AP27" s="220"/>
      <c r="AQ27" s="231">
        <f>IF(ISNA(HLOOKUP("o",$AY27:$CH$58,59-ROW(),0)),0,HLOOKUP("o",$AY27:$CH$58,59-ROW(),0))</f>
        <v>120</v>
      </c>
      <c r="AR27" s="231">
        <f t="shared" si="56"/>
        <v>2</v>
      </c>
      <c r="AS27" s="225">
        <f t="shared" si="57"/>
        <v>2</v>
      </c>
      <c r="AT27" s="226" t="str">
        <f t="shared" si="58"/>
        <v>Гаценко Владислав</v>
      </c>
      <c r="AW27" s="227">
        <f t="shared" si="59"/>
        <v>0</v>
      </c>
      <c r="AX27" s="226">
        <f t="shared" si="60"/>
        <v>119.998</v>
      </c>
      <c r="AY27" s="195">
        <f t="shared" si="61"/>
        <v>0</v>
      </c>
      <c r="AZ27" s="195">
        <f t="shared" si="62"/>
        <v>0</v>
      </c>
      <c r="BA27" s="195">
        <f t="shared" si="63"/>
        <v>0</v>
      </c>
      <c r="BB27" s="195">
        <f t="shared" si="64"/>
        <v>0</v>
      </c>
      <c r="BC27" s="195">
        <f t="shared" si="65"/>
        <v>0</v>
      </c>
      <c r="BD27" s="195">
        <f t="shared" si="66"/>
        <v>0</v>
      </c>
      <c r="BE27" s="195">
        <f t="shared" si="67"/>
        <v>0</v>
      </c>
      <c r="BF27" s="195">
        <f t="shared" si="68"/>
        <v>0</v>
      </c>
      <c r="BG27" s="195">
        <f t="shared" si="69"/>
        <v>0</v>
      </c>
      <c r="BH27" s="195">
        <f t="shared" si="70"/>
        <v>0</v>
      </c>
      <c r="BI27" s="195">
        <f t="shared" si="71"/>
        <v>0</v>
      </c>
      <c r="BJ27" s="195">
        <f t="shared" si="72"/>
        <v>0</v>
      </c>
      <c r="BK27" s="195">
        <f t="shared" si="73"/>
        <v>0</v>
      </c>
      <c r="BL27" s="195">
        <f t="shared" si="74"/>
        <v>0</v>
      </c>
      <c r="BM27" s="195">
        <f t="shared" si="75"/>
        <v>0</v>
      </c>
      <c r="BN27" s="195">
        <f t="shared" si="76"/>
        <v>0</v>
      </c>
      <c r="BO27" s="195">
        <f t="shared" si="77"/>
        <v>0</v>
      </c>
      <c r="BP27" s="195">
        <f t="shared" si="78"/>
        <v>0</v>
      </c>
      <c r="BQ27" s="195">
        <f t="shared" si="79"/>
        <v>0</v>
      </c>
      <c r="BR27" s="195">
        <f t="shared" si="80"/>
        <v>0</v>
      </c>
      <c r="BS27" s="195">
        <f t="shared" si="81"/>
        <v>0</v>
      </c>
      <c r="BT27" s="195">
        <f t="shared" si="82"/>
        <v>0</v>
      </c>
      <c r="BU27" s="195">
        <f t="shared" si="83"/>
        <v>0</v>
      </c>
      <c r="BV27" s="195">
        <f t="shared" si="84"/>
        <v>0</v>
      </c>
      <c r="BW27" s="195">
        <f t="shared" si="85"/>
        <v>0</v>
      </c>
      <c r="BX27" s="195" t="str">
        <f t="shared" si="86"/>
        <v>x</v>
      </c>
      <c r="BY27" s="195" t="str">
        <f t="shared" si="87"/>
        <v>x</v>
      </c>
      <c r="BZ27" s="195">
        <f t="shared" si="88"/>
        <v>0</v>
      </c>
      <c r="CA27" s="195">
        <f t="shared" si="89"/>
        <v>0</v>
      </c>
      <c r="CB27" s="195" t="str">
        <f t="shared" si="90"/>
        <v>o</v>
      </c>
      <c r="CC27" s="195">
        <f t="shared" si="91"/>
        <v>0</v>
      </c>
      <c r="CD27" s="195">
        <f t="shared" si="92"/>
        <v>0</v>
      </c>
      <c r="CE27" s="195" t="str">
        <f t="shared" si="93"/>
        <v>o</v>
      </c>
      <c r="CF27" s="195">
        <f t="shared" si="94"/>
        <v>0</v>
      </c>
      <c r="CG27" s="195">
        <f t="shared" si="95"/>
        <v>0</v>
      </c>
      <c r="CH27" s="195" t="str">
        <f t="shared" si="96"/>
        <v>o</v>
      </c>
      <c r="CL27" s="195">
        <f t="shared" si="97"/>
        <v>0</v>
      </c>
      <c r="CM27" s="195">
        <f t="shared" si="98"/>
        <v>0</v>
      </c>
      <c r="CN27" s="195">
        <f t="shared" si="99"/>
        <v>0</v>
      </c>
      <c r="CO27" s="195">
        <f t="shared" si="100"/>
        <v>2</v>
      </c>
      <c r="CP27" s="195">
        <f t="shared" si="101"/>
        <v>0</v>
      </c>
      <c r="CQ27" s="195">
        <f t="shared" si="102"/>
        <v>0</v>
      </c>
      <c r="CR27" s="195">
        <f t="shared" si="103"/>
        <v>0</v>
      </c>
      <c r="CS27" s="195">
        <f t="shared" si="104"/>
        <v>0</v>
      </c>
      <c r="CT27" s="195">
        <f t="shared" si="105"/>
        <v>0</v>
      </c>
      <c r="CU27" s="195">
        <f t="shared" si="106"/>
        <v>0</v>
      </c>
      <c r="CV27" s="195">
        <f t="shared" si="107"/>
        <v>0</v>
      </c>
      <c r="CW27" s="195">
        <f t="shared" si="108"/>
        <v>0</v>
      </c>
      <c r="CY27" s="195">
        <f t="shared" si="109"/>
        <v>0</v>
      </c>
      <c r="CZ27" s="195">
        <f t="shared" si="110"/>
        <v>0</v>
      </c>
      <c r="DA27" s="195">
        <f t="shared" si="110"/>
        <v>0</v>
      </c>
      <c r="DB27" s="195">
        <f t="shared" si="110"/>
        <v>0</v>
      </c>
      <c r="DC27" s="195">
        <f t="shared" si="110"/>
        <v>1</v>
      </c>
      <c r="DD27" s="195">
        <f t="shared" si="110"/>
        <v>1</v>
      </c>
      <c r="DE27" s="195">
        <f t="shared" si="110"/>
        <v>1</v>
      </c>
      <c r="DF27" s="195">
        <f t="shared" si="110"/>
        <v>1</v>
      </c>
      <c r="DG27" s="195">
        <f t="shared" si="110"/>
        <v>1</v>
      </c>
      <c r="DH27" s="195">
        <f t="shared" si="110"/>
        <v>1</v>
      </c>
      <c r="DI27" s="195">
        <f t="shared" si="110"/>
        <v>1</v>
      </c>
      <c r="DJ27" s="195">
        <f t="shared" si="110"/>
        <v>1</v>
      </c>
      <c r="DK27" s="195">
        <f t="shared" si="110"/>
        <v>1</v>
      </c>
    </row>
    <row r="28" spans="1:115" x14ac:dyDescent="0.2">
      <c r="A28" s="218">
        <v>11511303823</v>
      </c>
      <c r="B28" s="219" t="s">
        <v>121</v>
      </c>
      <c r="C28" s="219" t="s">
        <v>74</v>
      </c>
      <c r="D28" s="220"/>
      <c r="E28" s="221" t="s">
        <v>130</v>
      </c>
      <c r="F28" s="222"/>
      <c r="G28" s="223"/>
      <c r="H28" s="222" t="s">
        <v>130</v>
      </c>
      <c r="I28" s="222"/>
      <c r="J28" s="223"/>
      <c r="K28" s="222" t="s">
        <v>130</v>
      </c>
      <c r="L28" s="222"/>
      <c r="M28" s="223"/>
      <c r="N28" s="222" t="s">
        <v>131</v>
      </c>
      <c r="O28" s="222" t="s">
        <v>131</v>
      </c>
      <c r="P28" s="223"/>
      <c r="Q28" s="222"/>
      <c r="R28" s="222"/>
      <c r="S28" s="223"/>
      <c r="T28" s="222"/>
      <c r="U28" s="222"/>
      <c r="V28" s="223"/>
      <c r="W28" s="222"/>
      <c r="X28" s="222"/>
      <c r="Y28" s="223"/>
      <c r="Z28" s="222"/>
      <c r="AA28" s="222"/>
      <c r="AB28" s="223"/>
      <c r="AC28" s="222"/>
      <c r="AD28" s="222"/>
      <c r="AE28" s="223"/>
      <c r="AF28" s="222"/>
      <c r="AG28" s="222"/>
      <c r="AH28" s="223"/>
      <c r="AI28" s="222"/>
      <c r="AJ28" s="222"/>
      <c r="AK28" s="223"/>
      <c r="AL28" s="222"/>
      <c r="AM28" s="222"/>
      <c r="AN28" s="223"/>
      <c r="AO28" s="220"/>
      <c r="AP28" s="220"/>
      <c r="AQ28" s="231">
        <f>IF(ISNA(HLOOKUP("o",$AY28:$CH$58,59-ROW(),0)),0,HLOOKUP("o",$AY28:$CH$58,59-ROW(),0))</f>
        <v>120</v>
      </c>
      <c r="AR28" s="231">
        <f t="shared" si="56"/>
        <v>2</v>
      </c>
      <c r="AS28" s="225">
        <f t="shared" si="57"/>
        <v>2</v>
      </c>
      <c r="AT28" s="226" t="str">
        <f t="shared" si="58"/>
        <v>Мамонтов Максим</v>
      </c>
      <c r="AW28" s="227">
        <f t="shared" si="59"/>
        <v>0</v>
      </c>
      <c r="AX28" s="226">
        <f t="shared" si="60"/>
        <v>119.998</v>
      </c>
      <c r="AY28" s="195">
        <f t="shared" si="61"/>
        <v>0</v>
      </c>
      <c r="AZ28" s="195">
        <f t="shared" si="62"/>
        <v>0</v>
      </c>
      <c r="BA28" s="195">
        <f t="shared" si="63"/>
        <v>0</v>
      </c>
      <c r="BB28" s="195">
        <f t="shared" si="64"/>
        <v>0</v>
      </c>
      <c r="BC28" s="195">
        <f t="shared" si="65"/>
        <v>0</v>
      </c>
      <c r="BD28" s="195">
        <f t="shared" si="66"/>
        <v>0</v>
      </c>
      <c r="BE28" s="195">
        <f t="shared" si="67"/>
        <v>0</v>
      </c>
      <c r="BF28" s="195">
        <f t="shared" si="68"/>
        <v>0</v>
      </c>
      <c r="BG28" s="195">
        <f t="shared" si="69"/>
        <v>0</v>
      </c>
      <c r="BH28" s="195">
        <f t="shared" si="70"/>
        <v>0</v>
      </c>
      <c r="BI28" s="195">
        <f t="shared" si="71"/>
        <v>0</v>
      </c>
      <c r="BJ28" s="195">
        <f t="shared" si="72"/>
        <v>0</v>
      </c>
      <c r="BK28" s="195">
        <f t="shared" si="73"/>
        <v>0</v>
      </c>
      <c r="BL28" s="195">
        <f t="shared" si="74"/>
        <v>0</v>
      </c>
      <c r="BM28" s="195">
        <f t="shared" si="75"/>
        <v>0</v>
      </c>
      <c r="BN28" s="195">
        <f t="shared" si="76"/>
        <v>0</v>
      </c>
      <c r="BO28" s="195">
        <f t="shared" si="77"/>
        <v>0</v>
      </c>
      <c r="BP28" s="195">
        <f t="shared" si="78"/>
        <v>0</v>
      </c>
      <c r="BQ28" s="195">
        <f t="shared" si="79"/>
        <v>0</v>
      </c>
      <c r="BR28" s="195">
        <f t="shared" si="80"/>
        <v>0</v>
      </c>
      <c r="BS28" s="195">
        <f t="shared" si="81"/>
        <v>0</v>
      </c>
      <c r="BT28" s="195">
        <f t="shared" si="82"/>
        <v>0</v>
      </c>
      <c r="BU28" s="195">
        <f t="shared" si="83"/>
        <v>0</v>
      </c>
      <c r="BV28" s="195">
        <f t="shared" si="84"/>
        <v>0</v>
      </c>
      <c r="BW28" s="195">
        <f t="shared" si="85"/>
        <v>0</v>
      </c>
      <c r="BX28" s="195" t="str">
        <f t="shared" si="86"/>
        <v>x</v>
      </c>
      <c r="BY28" s="195" t="str">
        <f t="shared" si="87"/>
        <v>x</v>
      </c>
      <c r="BZ28" s="195">
        <f t="shared" si="88"/>
        <v>0</v>
      </c>
      <c r="CA28" s="195">
        <f t="shared" si="89"/>
        <v>0</v>
      </c>
      <c r="CB28" s="195" t="str">
        <f t="shared" si="90"/>
        <v>o</v>
      </c>
      <c r="CC28" s="195">
        <f t="shared" si="91"/>
        <v>0</v>
      </c>
      <c r="CD28" s="195">
        <f t="shared" si="92"/>
        <v>0</v>
      </c>
      <c r="CE28" s="195" t="str">
        <f t="shared" si="93"/>
        <v>o</v>
      </c>
      <c r="CF28" s="195">
        <f t="shared" si="94"/>
        <v>0</v>
      </c>
      <c r="CG28" s="195">
        <f t="shared" si="95"/>
        <v>0</v>
      </c>
      <c r="CH28" s="195" t="str">
        <f t="shared" si="96"/>
        <v>o</v>
      </c>
      <c r="CL28" s="195">
        <f t="shared" si="97"/>
        <v>0</v>
      </c>
      <c r="CM28" s="195">
        <f t="shared" si="98"/>
        <v>0</v>
      </c>
      <c r="CN28" s="195">
        <f t="shared" si="99"/>
        <v>0</v>
      </c>
      <c r="CO28" s="195">
        <f t="shared" si="100"/>
        <v>2</v>
      </c>
      <c r="CP28" s="195">
        <f t="shared" si="101"/>
        <v>0</v>
      </c>
      <c r="CQ28" s="195">
        <f t="shared" si="102"/>
        <v>0</v>
      </c>
      <c r="CR28" s="195">
        <f t="shared" si="103"/>
        <v>0</v>
      </c>
      <c r="CS28" s="195">
        <f t="shared" si="104"/>
        <v>0</v>
      </c>
      <c r="CT28" s="195">
        <f t="shared" si="105"/>
        <v>0</v>
      </c>
      <c r="CU28" s="195">
        <f t="shared" si="106"/>
        <v>0</v>
      </c>
      <c r="CV28" s="195">
        <f t="shared" si="107"/>
        <v>0</v>
      </c>
      <c r="CW28" s="195">
        <f t="shared" si="108"/>
        <v>0</v>
      </c>
      <c r="CY28" s="195">
        <f t="shared" si="109"/>
        <v>0</v>
      </c>
      <c r="CZ28" s="195">
        <f t="shared" si="110"/>
        <v>0</v>
      </c>
      <c r="DA28" s="195">
        <f t="shared" si="110"/>
        <v>0</v>
      </c>
      <c r="DB28" s="195">
        <f t="shared" si="110"/>
        <v>0</v>
      </c>
      <c r="DC28" s="195">
        <f t="shared" si="110"/>
        <v>1</v>
      </c>
      <c r="DD28" s="195">
        <f t="shared" si="110"/>
        <v>1</v>
      </c>
      <c r="DE28" s="195">
        <f t="shared" si="110"/>
        <v>1</v>
      </c>
      <c r="DF28" s="195">
        <f t="shared" si="110"/>
        <v>1</v>
      </c>
      <c r="DG28" s="195">
        <f t="shared" si="110"/>
        <v>1</v>
      </c>
      <c r="DH28" s="195">
        <f t="shared" si="110"/>
        <v>1</v>
      </c>
      <c r="DI28" s="195">
        <f t="shared" si="110"/>
        <v>1</v>
      </c>
      <c r="DJ28" s="195">
        <f t="shared" si="110"/>
        <v>1</v>
      </c>
      <c r="DK28" s="195">
        <f t="shared" si="110"/>
        <v>1</v>
      </c>
    </row>
    <row r="29" spans="1:115" x14ac:dyDescent="0.2">
      <c r="A29" s="238" t="s">
        <v>132</v>
      </c>
      <c r="B29" s="219" t="s">
        <v>133</v>
      </c>
      <c r="C29" s="219" t="s">
        <v>74</v>
      </c>
      <c r="D29" s="220"/>
      <c r="E29" s="221" t="s">
        <v>130</v>
      </c>
      <c r="F29" s="222"/>
      <c r="G29" s="223"/>
      <c r="H29" s="222" t="s">
        <v>130</v>
      </c>
      <c r="I29" s="222"/>
      <c r="J29" s="223"/>
      <c r="K29" s="222" t="s">
        <v>131</v>
      </c>
      <c r="L29" s="222" t="s">
        <v>131</v>
      </c>
      <c r="M29" s="223"/>
      <c r="N29" s="222"/>
      <c r="O29" s="222"/>
      <c r="P29" s="223"/>
      <c r="Q29" s="222"/>
      <c r="R29" s="222"/>
      <c r="S29" s="223"/>
      <c r="T29" s="222"/>
      <c r="U29" s="222"/>
      <c r="V29" s="223"/>
      <c r="W29" s="222"/>
      <c r="X29" s="222"/>
      <c r="Y29" s="223"/>
      <c r="Z29" s="222"/>
      <c r="AA29" s="222"/>
      <c r="AB29" s="223"/>
      <c r="AC29" s="222"/>
      <c r="AD29" s="222"/>
      <c r="AE29" s="223"/>
      <c r="AF29" s="222"/>
      <c r="AG29" s="222"/>
      <c r="AH29" s="223"/>
      <c r="AI29" s="222"/>
      <c r="AJ29" s="222"/>
      <c r="AK29" s="223"/>
      <c r="AL29" s="222"/>
      <c r="AM29" s="222"/>
      <c r="AN29" s="223"/>
      <c r="AO29" s="220"/>
      <c r="AP29" s="220"/>
      <c r="AQ29" s="231">
        <f>IF(ISNA(HLOOKUP("o",$AY29:$CH$58,59-ROW(),0)),0,HLOOKUP("o",$AY29:$CH$58,59-ROW(),0))</f>
        <v>110</v>
      </c>
      <c r="AR29" s="231">
        <f t="shared" si="56"/>
        <v>2</v>
      </c>
      <c r="AS29" s="225">
        <f t="shared" si="57"/>
        <v>5</v>
      </c>
      <c r="AT29" s="237" t="str">
        <f t="shared" si="58"/>
        <v>Крашенинников Александр</v>
      </c>
      <c r="AW29" s="227">
        <f t="shared" si="59"/>
        <v>0</v>
      </c>
      <c r="AX29" s="226">
        <f t="shared" si="60"/>
        <v>109.998</v>
      </c>
      <c r="AY29" s="195">
        <f t="shared" si="61"/>
        <v>0</v>
      </c>
      <c r="AZ29" s="195">
        <f t="shared" si="62"/>
        <v>0</v>
      </c>
      <c r="BA29" s="195">
        <f t="shared" si="63"/>
        <v>0</v>
      </c>
      <c r="BB29" s="195">
        <f t="shared" si="64"/>
        <v>0</v>
      </c>
      <c r="BC29" s="195">
        <f t="shared" si="65"/>
        <v>0</v>
      </c>
      <c r="BD29" s="195">
        <f t="shared" si="66"/>
        <v>0</v>
      </c>
      <c r="BE29" s="195">
        <f t="shared" si="67"/>
        <v>0</v>
      </c>
      <c r="BF29" s="195">
        <f t="shared" si="68"/>
        <v>0</v>
      </c>
      <c r="BG29" s="195">
        <f t="shared" si="69"/>
        <v>0</v>
      </c>
      <c r="BH29" s="195">
        <f t="shared" si="70"/>
        <v>0</v>
      </c>
      <c r="BI29" s="195">
        <f t="shared" si="71"/>
        <v>0</v>
      </c>
      <c r="BJ29" s="195">
        <f t="shared" si="72"/>
        <v>0</v>
      </c>
      <c r="BK29" s="195">
        <f t="shared" si="73"/>
        <v>0</v>
      </c>
      <c r="BL29" s="195">
        <f t="shared" si="74"/>
        <v>0</v>
      </c>
      <c r="BM29" s="195">
        <f t="shared" si="75"/>
        <v>0</v>
      </c>
      <c r="BN29" s="195">
        <f t="shared" si="76"/>
        <v>0</v>
      </c>
      <c r="BO29" s="195">
        <f t="shared" si="77"/>
        <v>0</v>
      </c>
      <c r="BP29" s="195">
        <f t="shared" si="78"/>
        <v>0</v>
      </c>
      <c r="BQ29" s="195">
        <f t="shared" si="79"/>
        <v>0</v>
      </c>
      <c r="BR29" s="195">
        <f t="shared" si="80"/>
        <v>0</v>
      </c>
      <c r="BS29" s="195">
        <f t="shared" si="81"/>
        <v>0</v>
      </c>
      <c r="BT29" s="195">
        <f t="shared" si="82"/>
        <v>0</v>
      </c>
      <c r="BU29" s="195">
        <f t="shared" si="83"/>
        <v>0</v>
      </c>
      <c r="BV29" s="195">
        <f t="shared" si="84"/>
        <v>0</v>
      </c>
      <c r="BW29" s="195">
        <f t="shared" si="85"/>
        <v>0</v>
      </c>
      <c r="BX29" s="195">
        <f t="shared" si="86"/>
        <v>0</v>
      </c>
      <c r="BY29" s="195">
        <f t="shared" si="87"/>
        <v>0</v>
      </c>
      <c r="BZ29" s="195">
        <f t="shared" si="88"/>
        <v>0</v>
      </c>
      <c r="CA29" s="195" t="str">
        <f t="shared" si="89"/>
        <v>x</v>
      </c>
      <c r="CB29" s="195" t="str">
        <f t="shared" si="90"/>
        <v>x</v>
      </c>
      <c r="CC29" s="195">
        <f t="shared" si="91"/>
        <v>0</v>
      </c>
      <c r="CD29" s="195">
        <f t="shared" si="92"/>
        <v>0</v>
      </c>
      <c r="CE29" s="195" t="str">
        <f t="shared" si="93"/>
        <v>o</v>
      </c>
      <c r="CF29" s="195">
        <f t="shared" si="94"/>
        <v>0</v>
      </c>
      <c r="CG29" s="195">
        <f t="shared" si="95"/>
        <v>0</v>
      </c>
      <c r="CH29" s="195" t="str">
        <f t="shared" si="96"/>
        <v>o</v>
      </c>
      <c r="CK29" s="195">
        <v>0</v>
      </c>
      <c r="CL29" s="233">
        <f t="shared" si="97"/>
        <v>0</v>
      </c>
      <c r="CM29" s="195">
        <f t="shared" si="98"/>
        <v>0</v>
      </c>
      <c r="CN29" s="195">
        <f t="shared" si="99"/>
        <v>2</v>
      </c>
      <c r="CO29" s="195">
        <f t="shared" si="100"/>
        <v>0</v>
      </c>
      <c r="CP29" s="195">
        <f t="shared" si="101"/>
        <v>0</v>
      </c>
      <c r="CQ29" s="195">
        <f t="shared" si="102"/>
        <v>0</v>
      </c>
      <c r="CR29" s="195">
        <f t="shared" si="103"/>
        <v>0</v>
      </c>
      <c r="CS29" s="195">
        <f t="shared" si="104"/>
        <v>0</v>
      </c>
      <c r="CT29" s="195">
        <f t="shared" si="105"/>
        <v>0</v>
      </c>
      <c r="CU29" s="195">
        <f t="shared" si="106"/>
        <v>0</v>
      </c>
      <c r="CV29" s="195">
        <f t="shared" si="107"/>
        <v>0</v>
      </c>
      <c r="CW29" s="195">
        <f t="shared" si="108"/>
        <v>0</v>
      </c>
      <c r="CY29" s="195">
        <f t="shared" si="109"/>
        <v>0</v>
      </c>
      <c r="CZ29" s="195">
        <f t="shared" si="110"/>
        <v>0</v>
      </c>
      <c r="DA29" s="195">
        <f t="shared" si="110"/>
        <v>0</v>
      </c>
      <c r="DB29" s="195">
        <f t="shared" si="110"/>
        <v>1</v>
      </c>
      <c r="DC29" s="195">
        <f t="shared" si="110"/>
        <v>1</v>
      </c>
      <c r="DD29" s="195">
        <f t="shared" si="110"/>
        <v>1</v>
      </c>
      <c r="DE29" s="195">
        <f t="shared" si="110"/>
        <v>1</v>
      </c>
      <c r="DF29" s="195">
        <f t="shared" si="110"/>
        <v>1</v>
      </c>
      <c r="DG29" s="195">
        <f t="shared" si="110"/>
        <v>1</v>
      </c>
      <c r="DH29" s="195">
        <f t="shared" si="110"/>
        <v>1</v>
      </c>
      <c r="DI29" s="195">
        <f t="shared" si="110"/>
        <v>1</v>
      </c>
      <c r="DJ29" s="195">
        <f t="shared" si="110"/>
        <v>1</v>
      </c>
      <c r="DK29" s="195">
        <f t="shared" si="110"/>
        <v>1</v>
      </c>
    </row>
    <row r="30" spans="1:115" x14ac:dyDescent="0.2">
      <c r="A30" s="218">
        <v>11511506748</v>
      </c>
      <c r="B30" s="219" t="s">
        <v>134</v>
      </c>
      <c r="C30" s="219" t="s">
        <v>104</v>
      </c>
      <c r="D30" s="220"/>
      <c r="E30" s="221" t="s">
        <v>130</v>
      </c>
      <c r="F30" s="222"/>
      <c r="G30" s="223"/>
      <c r="H30" s="222" t="s">
        <v>130</v>
      </c>
      <c r="I30" s="222"/>
      <c r="J30" s="223"/>
      <c r="K30" s="222" t="s">
        <v>131</v>
      </c>
      <c r="L30" s="222" t="s">
        <v>131</v>
      </c>
      <c r="M30" s="223"/>
      <c r="N30" s="222"/>
      <c r="O30" s="222"/>
      <c r="P30" s="223"/>
      <c r="Q30" s="222"/>
      <c r="R30" s="222"/>
      <c r="S30" s="223"/>
      <c r="T30" s="222"/>
      <c r="U30" s="222"/>
      <c r="V30" s="223"/>
      <c r="W30" s="222"/>
      <c r="X30" s="222"/>
      <c r="Y30" s="223"/>
      <c r="Z30" s="222"/>
      <c r="AA30" s="222"/>
      <c r="AB30" s="223"/>
      <c r="AC30" s="222"/>
      <c r="AD30" s="222"/>
      <c r="AE30" s="223"/>
      <c r="AF30" s="222"/>
      <c r="AG30" s="222"/>
      <c r="AH30" s="223"/>
      <c r="AI30" s="222"/>
      <c r="AJ30" s="222"/>
      <c r="AK30" s="223"/>
      <c r="AL30" s="222"/>
      <c r="AM30" s="222"/>
      <c r="AN30" s="223"/>
      <c r="AO30" s="220"/>
      <c r="AP30" s="220"/>
      <c r="AQ30" s="231">
        <f>IF(ISNA(HLOOKUP("o",$AY30:$CH$58,59-ROW(),0)),0,HLOOKUP("o",$AY30:$CH$58,59-ROW(),0))</f>
        <v>110</v>
      </c>
      <c r="AR30" s="231">
        <f t="shared" si="56"/>
        <v>2</v>
      </c>
      <c r="AS30" s="225">
        <f t="shared" si="57"/>
        <v>5</v>
      </c>
      <c r="AT30" s="226" t="str">
        <f t="shared" si="58"/>
        <v>Савин Вячеслав</v>
      </c>
      <c r="AW30" s="227">
        <f t="shared" si="59"/>
        <v>0</v>
      </c>
      <c r="AX30" s="226">
        <f t="shared" si="60"/>
        <v>109.998</v>
      </c>
      <c r="AY30" s="195">
        <f t="shared" si="61"/>
        <v>0</v>
      </c>
      <c r="AZ30" s="195">
        <f t="shared" si="62"/>
        <v>0</v>
      </c>
      <c r="BA30" s="195">
        <f t="shared" si="63"/>
        <v>0</v>
      </c>
      <c r="BB30" s="195">
        <f t="shared" si="64"/>
        <v>0</v>
      </c>
      <c r="BC30" s="195">
        <f t="shared" si="65"/>
        <v>0</v>
      </c>
      <c r="BD30" s="195">
        <f t="shared" si="66"/>
        <v>0</v>
      </c>
      <c r="BE30" s="195">
        <f t="shared" si="67"/>
        <v>0</v>
      </c>
      <c r="BF30" s="195">
        <f t="shared" si="68"/>
        <v>0</v>
      </c>
      <c r="BG30" s="195">
        <f t="shared" si="69"/>
        <v>0</v>
      </c>
      <c r="BH30" s="195">
        <f t="shared" si="70"/>
        <v>0</v>
      </c>
      <c r="BI30" s="195">
        <f t="shared" si="71"/>
        <v>0</v>
      </c>
      <c r="BJ30" s="195">
        <f t="shared" si="72"/>
        <v>0</v>
      </c>
      <c r="BK30" s="195">
        <f t="shared" si="73"/>
        <v>0</v>
      </c>
      <c r="BL30" s="195">
        <f t="shared" si="74"/>
        <v>0</v>
      </c>
      <c r="BM30" s="195">
        <f t="shared" si="75"/>
        <v>0</v>
      </c>
      <c r="BN30" s="195">
        <f t="shared" si="76"/>
        <v>0</v>
      </c>
      <c r="BO30" s="195">
        <f t="shared" si="77"/>
        <v>0</v>
      </c>
      <c r="BP30" s="195">
        <f t="shared" si="78"/>
        <v>0</v>
      </c>
      <c r="BQ30" s="195">
        <f t="shared" si="79"/>
        <v>0</v>
      </c>
      <c r="BR30" s="195">
        <f t="shared" si="80"/>
        <v>0</v>
      </c>
      <c r="BS30" s="195">
        <f t="shared" si="81"/>
        <v>0</v>
      </c>
      <c r="BT30" s="195">
        <f t="shared" si="82"/>
        <v>0</v>
      </c>
      <c r="BU30" s="195">
        <f t="shared" si="83"/>
        <v>0</v>
      </c>
      <c r="BV30" s="195">
        <f t="shared" si="84"/>
        <v>0</v>
      </c>
      <c r="BW30" s="195">
        <f t="shared" si="85"/>
        <v>0</v>
      </c>
      <c r="BX30" s="195">
        <f t="shared" si="86"/>
        <v>0</v>
      </c>
      <c r="BY30" s="195">
        <f t="shared" si="87"/>
        <v>0</v>
      </c>
      <c r="BZ30" s="195">
        <f t="shared" si="88"/>
        <v>0</v>
      </c>
      <c r="CA30" s="195" t="str">
        <f t="shared" si="89"/>
        <v>x</v>
      </c>
      <c r="CB30" s="195" t="str">
        <f t="shared" si="90"/>
        <v>x</v>
      </c>
      <c r="CC30" s="195">
        <f t="shared" si="91"/>
        <v>0</v>
      </c>
      <c r="CD30" s="195">
        <f t="shared" si="92"/>
        <v>0</v>
      </c>
      <c r="CE30" s="195" t="str">
        <f t="shared" si="93"/>
        <v>o</v>
      </c>
      <c r="CF30" s="195">
        <f t="shared" si="94"/>
        <v>0</v>
      </c>
      <c r="CG30" s="195">
        <f t="shared" si="95"/>
        <v>0</v>
      </c>
      <c r="CH30" s="195" t="str">
        <f t="shared" si="96"/>
        <v>o</v>
      </c>
      <c r="CL30" s="195">
        <f t="shared" si="97"/>
        <v>0</v>
      </c>
      <c r="CM30" s="195">
        <f t="shared" si="98"/>
        <v>0</v>
      </c>
      <c r="CN30" s="195">
        <f t="shared" si="99"/>
        <v>2</v>
      </c>
      <c r="CO30" s="195">
        <f t="shared" si="100"/>
        <v>0</v>
      </c>
      <c r="CP30" s="195">
        <f t="shared" si="101"/>
        <v>0</v>
      </c>
      <c r="CQ30" s="195">
        <f t="shared" si="102"/>
        <v>0</v>
      </c>
      <c r="CR30" s="195">
        <f t="shared" si="103"/>
        <v>0</v>
      </c>
      <c r="CS30" s="195">
        <f t="shared" si="104"/>
        <v>0</v>
      </c>
      <c r="CT30" s="195">
        <f t="shared" si="105"/>
        <v>0</v>
      </c>
      <c r="CU30" s="195">
        <f t="shared" si="106"/>
        <v>0</v>
      </c>
      <c r="CV30" s="195">
        <f t="shared" si="107"/>
        <v>0</v>
      </c>
      <c r="CW30" s="195">
        <f t="shared" si="108"/>
        <v>0</v>
      </c>
      <c r="CY30" s="195">
        <f t="shared" si="109"/>
        <v>0</v>
      </c>
      <c r="CZ30" s="195">
        <f t="shared" si="110"/>
        <v>0</v>
      </c>
      <c r="DA30" s="195">
        <f t="shared" si="110"/>
        <v>0</v>
      </c>
      <c r="DB30" s="195">
        <f t="shared" si="110"/>
        <v>1</v>
      </c>
      <c r="DC30" s="195">
        <f t="shared" si="110"/>
        <v>1</v>
      </c>
      <c r="DD30" s="195">
        <f t="shared" si="110"/>
        <v>1</v>
      </c>
      <c r="DE30" s="195">
        <f t="shared" si="110"/>
        <v>1</v>
      </c>
      <c r="DF30" s="195">
        <f t="shared" si="110"/>
        <v>1</v>
      </c>
      <c r="DG30" s="195">
        <f t="shared" si="110"/>
        <v>1</v>
      </c>
      <c r="DH30" s="195">
        <f t="shared" si="110"/>
        <v>1</v>
      </c>
      <c r="DI30" s="195">
        <f t="shared" si="110"/>
        <v>1</v>
      </c>
      <c r="DJ30" s="195">
        <f t="shared" si="110"/>
        <v>1</v>
      </c>
      <c r="DK30" s="195">
        <f t="shared" si="110"/>
        <v>1</v>
      </c>
    </row>
    <row r="31" spans="1:115" x14ac:dyDescent="0.2">
      <c r="A31" s="218" t="s">
        <v>95</v>
      </c>
      <c r="B31" s="219" t="s">
        <v>96</v>
      </c>
      <c r="C31" s="219" t="s">
        <v>74</v>
      </c>
      <c r="D31" s="220"/>
      <c r="E31" s="221" t="s">
        <v>130</v>
      </c>
      <c r="F31" s="222"/>
      <c r="G31" s="223"/>
      <c r="H31" s="222" t="s">
        <v>131</v>
      </c>
      <c r="I31" s="222" t="s">
        <v>130</v>
      </c>
      <c r="J31" s="223"/>
      <c r="K31" s="222" t="s">
        <v>131</v>
      </c>
      <c r="L31" s="222" t="s">
        <v>131</v>
      </c>
      <c r="M31" s="223"/>
      <c r="N31" s="222"/>
      <c r="O31" s="222"/>
      <c r="P31" s="223"/>
      <c r="Q31" s="222"/>
      <c r="R31" s="222"/>
      <c r="S31" s="223"/>
      <c r="T31" s="222"/>
      <c r="U31" s="222"/>
      <c r="V31" s="223"/>
      <c r="W31" s="222"/>
      <c r="X31" s="222"/>
      <c r="Y31" s="223"/>
      <c r="Z31" s="222"/>
      <c r="AA31" s="222"/>
      <c r="AB31" s="223"/>
      <c r="AC31" s="222"/>
      <c r="AD31" s="222"/>
      <c r="AE31" s="223"/>
      <c r="AF31" s="222"/>
      <c r="AG31" s="222"/>
      <c r="AH31" s="223"/>
      <c r="AI31" s="222"/>
      <c r="AJ31" s="222"/>
      <c r="AK31" s="223"/>
      <c r="AL31" s="222"/>
      <c r="AM31" s="222"/>
      <c r="AN31" s="223"/>
      <c r="AO31" s="220"/>
      <c r="AP31" s="220"/>
      <c r="AQ31" s="231">
        <f>IF(ISNA(HLOOKUP("o",$AY31:$CH$58,59-ROW(),0)),0,HLOOKUP("o",$AY31:$CH$58,59-ROW(),0))</f>
        <v>110</v>
      </c>
      <c r="AR31" s="231">
        <f t="shared" si="56"/>
        <v>3</v>
      </c>
      <c r="AS31" s="225">
        <f t="shared" si="57"/>
        <v>7</v>
      </c>
      <c r="AT31" s="226" t="str">
        <f t="shared" si="58"/>
        <v>Козлов Данила</v>
      </c>
      <c r="AW31" s="227">
        <f t="shared" si="59"/>
        <v>0</v>
      </c>
      <c r="AX31" s="226">
        <f t="shared" si="60"/>
        <v>109.997</v>
      </c>
      <c r="AY31" s="195">
        <f t="shared" si="61"/>
        <v>0</v>
      </c>
      <c r="AZ31" s="195">
        <f t="shared" si="62"/>
        <v>0</v>
      </c>
      <c r="BA31" s="195">
        <f t="shared" si="63"/>
        <v>0</v>
      </c>
      <c r="BB31" s="195">
        <f t="shared" si="64"/>
        <v>0</v>
      </c>
      <c r="BC31" s="195">
        <f t="shared" si="65"/>
        <v>0</v>
      </c>
      <c r="BD31" s="195">
        <f t="shared" si="66"/>
        <v>0</v>
      </c>
      <c r="BE31" s="195">
        <f t="shared" si="67"/>
        <v>0</v>
      </c>
      <c r="BF31" s="195">
        <f t="shared" si="68"/>
        <v>0</v>
      </c>
      <c r="BG31" s="195">
        <f t="shared" si="69"/>
        <v>0</v>
      </c>
      <c r="BH31" s="195">
        <f t="shared" si="70"/>
        <v>0</v>
      </c>
      <c r="BI31" s="195">
        <f t="shared" si="71"/>
        <v>0</v>
      </c>
      <c r="BJ31" s="195">
        <f t="shared" si="72"/>
        <v>0</v>
      </c>
      <c r="BK31" s="195">
        <f t="shared" si="73"/>
        <v>0</v>
      </c>
      <c r="BL31" s="195">
        <f t="shared" si="74"/>
        <v>0</v>
      </c>
      <c r="BM31" s="195">
        <f t="shared" si="75"/>
        <v>0</v>
      </c>
      <c r="BN31" s="195">
        <f t="shared" si="76"/>
        <v>0</v>
      </c>
      <c r="BO31" s="195">
        <f t="shared" si="77"/>
        <v>0</v>
      </c>
      <c r="BP31" s="195">
        <f t="shared" si="78"/>
        <v>0</v>
      </c>
      <c r="BQ31" s="195">
        <f t="shared" si="79"/>
        <v>0</v>
      </c>
      <c r="BR31" s="195">
        <f t="shared" si="80"/>
        <v>0</v>
      </c>
      <c r="BS31" s="195">
        <f t="shared" si="81"/>
        <v>0</v>
      </c>
      <c r="BT31" s="195">
        <f t="shared" si="82"/>
        <v>0</v>
      </c>
      <c r="BU31" s="195">
        <f t="shared" si="83"/>
        <v>0</v>
      </c>
      <c r="BV31" s="195">
        <f t="shared" si="84"/>
        <v>0</v>
      </c>
      <c r="BW31" s="195">
        <f t="shared" si="85"/>
        <v>0</v>
      </c>
      <c r="BX31" s="195">
        <f t="shared" si="86"/>
        <v>0</v>
      </c>
      <c r="BY31" s="195">
        <f t="shared" si="87"/>
        <v>0</v>
      </c>
      <c r="BZ31" s="195">
        <f t="shared" si="88"/>
        <v>0</v>
      </c>
      <c r="CA31" s="195" t="str">
        <f t="shared" si="89"/>
        <v>x</v>
      </c>
      <c r="CB31" s="195" t="str">
        <f t="shared" si="90"/>
        <v>x</v>
      </c>
      <c r="CC31" s="195">
        <f t="shared" si="91"/>
        <v>0</v>
      </c>
      <c r="CD31" s="195" t="str">
        <f t="shared" si="92"/>
        <v>o</v>
      </c>
      <c r="CE31" s="195" t="str">
        <f t="shared" si="93"/>
        <v>x</v>
      </c>
      <c r="CF31" s="195">
        <f t="shared" si="94"/>
        <v>0</v>
      </c>
      <c r="CG31" s="195">
        <f t="shared" si="95"/>
        <v>0</v>
      </c>
      <c r="CH31" s="195" t="str">
        <f t="shared" si="96"/>
        <v>o</v>
      </c>
      <c r="CL31" s="195">
        <f t="shared" si="97"/>
        <v>0</v>
      </c>
      <c r="CM31" s="195">
        <f t="shared" si="98"/>
        <v>1</v>
      </c>
      <c r="CN31" s="195">
        <f t="shared" si="99"/>
        <v>2</v>
      </c>
      <c r="CO31" s="195">
        <f t="shared" si="100"/>
        <v>0</v>
      </c>
      <c r="CP31" s="195">
        <f t="shared" si="101"/>
        <v>0</v>
      </c>
      <c r="CQ31" s="195">
        <f t="shared" si="102"/>
        <v>0</v>
      </c>
      <c r="CR31" s="195">
        <f t="shared" si="103"/>
        <v>0</v>
      </c>
      <c r="CS31" s="195">
        <f t="shared" si="104"/>
        <v>0</v>
      </c>
      <c r="CT31" s="195">
        <f t="shared" si="105"/>
        <v>0</v>
      </c>
      <c r="CU31" s="195">
        <f t="shared" si="106"/>
        <v>0</v>
      </c>
      <c r="CV31" s="195">
        <f t="shared" si="107"/>
        <v>0</v>
      </c>
      <c r="CW31" s="195">
        <f t="shared" si="108"/>
        <v>0</v>
      </c>
      <c r="CY31" s="195">
        <f t="shared" si="109"/>
        <v>0</v>
      </c>
      <c r="CZ31" s="195">
        <f t="shared" si="110"/>
        <v>0</v>
      </c>
      <c r="DA31" s="195">
        <f t="shared" si="110"/>
        <v>0</v>
      </c>
      <c r="DB31" s="195">
        <f t="shared" si="110"/>
        <v>1</v>
      </c>
      <c r="DC31" s="195">
        <f t="shared" si="110"/>
        <v>1</v>
      </c>
      <c r="DD31" s="195">
        <f t="shared" si="110"/>
        <v>1</v>
      </c>
      <c r="DE31" s="195">
        <f t="shared" si="110"/>
        <v>1</v>
      </c>
      <c r="DF31" s="195">
        <f t="shared" si="110"/>
        <v>1</v>
      </c>
      <c r="DG31" s="195">
        <f t="shared" si="110"/>
        <v>1</v>
      </c>
      <c r="DH31" s="195">
        <f t="shared" si="110"/>
        <v>1</v>
      </c>
      <c r="DI31" s="195">
        <f t="shared" si="110"/>
        <v>1</v>
      </c>
      <c r="DJ31" s="195">
        <f t="shared" si="110"/>
        <v>1</v>
      </c>
      <c r="DK31" s="195">
        <f t="shared" si="110"/>
        <v>1</v>
      </c>
    </row>
    <row r="32" spans="1:115" x14ac:dyDescent="0.2">
      <c r="A32" s="218">
        <v>11511505896</v>
      </c>
      <c r="B32" s="219" t="s">
        <v>101</v>
      </c>
      <c r="C32" s="219" t="s">
        <v>26</v>
      </c>
      <c r="D32" s="220"/>
      <c r="E32" s="221" t="s">
        <v>131</v>
      </c>
      <c r="F32" s="222" t="s">
        <v>130</v>
      </c>
      <c r="G32" s="223"/>
      <c r="H32" s="222" t="s">
        <v>130</v>
      </c>
      <c r="I32" s="222"/>
      <c r="J32" s="223"/>
      <c r="K32" s="222" t="s">
        <v>131</v>
      </c>
      <c r="L32" s="222" t="s">
        <v>131</v>
      </c>
      <c r="M32" s="223"/>
      <c r="N32" s="222"/>
      <c r="O32" s="222"/>
      <c r="P32" s="223"/>
      <c r="Q32" s="222"/>
      <c r="R32" s="222"/>
      <c r="S32" s="223"/>
      <c r="T32" s="222"/>
      <c r="U32" s="222"/>
      <c r="V32" s="223"/>
      <c r="W32" s="222"/>
      <c r="X32" s="222"/>
      <c r="Y32" s="223"/>
      <c r="Z32" s="222"/>
      <c r="AA32" s="222"/>
      <c r="AB32" s="223"/>
      <c r="AC32" s="222"/>
      <c r="AD32" s="222"/>
      <c r="AE32" s="223"/>
      <c r="AF32" s="222"/>
      <c r="AG32" s="222"/>
      <c r="AH32" s="223"/>
      <c r="AI32" s="222"/>
      <c r="AJ32" s="222"/>
      <c r="AK32" s="223"/>
      <c r="AL32" s="222"/>
      <c r="AM32" s="222"/>
      <c r="AN32" s="223"/>
      <c r="AO32" s="220"/>
      <c r="AP32" s="220"/>
      <c r="AQ32" s="231">
        <f>IF(ISNA(HLOOKUP("o",$AY32:$CH$58,59-ROW(),0)),0,HLOOKUP("o",$AY32:$CH$58,59-ROW(),0))</f>
        <v>110</v>
      </c>
      <c r="AR32" s="231">
        <f t="shared" si="56"/>
        <v>3</v>
      </c>
      <c r="AS32" s="225">
        <f t="shared" si="57"/>
        <v>7</v>
      </c>
      <c r="AT32" s="226" t="str">
        <f t="shared" si="58"/>
        <v>Юлмухаметов Владислав</v>
      </c>
      <c r="AW32" s="227">
        <f t="shared" si="59"/>
        <v>0</v>
      </c>
      <c r="AX32" s="226">
        <f t="shared" si="60"/>
        <v>109.997</v>
      </c>
      <c r="AY32" s="195">
        <f t="shared" si="61"/>
        <v>0</v>
      </c>
      <c r="AZ32" s="195">
        <f t="shared" si="62"/>
        <v>0</v>
      </c>
      <c r="BA32" s="195">
        <f t="shared" si="63"/>
        <v>0</v>
      </c>
      <c r="BB32" s="195">
        <f t="shared" si="64"/>
        <v>0</v>
      </c>
      <c r="BC32" s="195">
        <f t="shared" si="65"/>
        <v>0</v>
      </c>
      <c r="BD32" s="195">
        <f t="shared" si="66"/>
        <v>0</v>
      </c>
      <c r="BE32" s="195">
        <f t="shared" si="67"/>
        <v>0</v>
      </c>
      <c r="BF32" s="195">
        <f t="shared" si="68"/>
        <v>0</v>
      </c>
      <c r="BG32" s="195">
        <f t="shared" si="69"/>
        <v>0</v>
      </c>
      <c r="BH32" s="195">
        <f t="shared" si="70"/>
        <v>0</v>
      </c>
      <c r="BI32" s="195">
        <f t="shared" si="71"/>
        <v>0</v>
      </c>
      <c r="BJ32" s="195">
        <f t="shared" si="72"/>
        <v>0</v>
      </c>
      <c r="BK32" s="195">
        <f t="shared" si="73"/>
        <v>0</v>
      </c>
      <c r="BL32" s="195">
        <f t="shared" si="74"/>
        <v>0</v>
      </c>
      <c r="BM32" s="195">
        <f t="shared" si="75"/>
        <v>0</v>
      </c>
      <c r="BN32" s="195">
        <f t="shared" si="76"/>
        <v>0</v>
      </c>
      <c r="BO32" s="195">
        <f t="shared" si="77"/>
        <v>0</v>
      </c>
      <c r="BP32" s="195">
        <f t="shared" si="78"/>
        <v>0</v>
      </c>
      <c r="BQ32" s="195">
        <f t="shared" si="79"/>
        <v>0</v>
      </c>
      <c r="BR32" s="195">
        <f t="shared" si="80"/>
        <v>0</v>
      </c>
      <c r="BS32" s="195">
        <f t="shared" si="81"/>
        <v>0</v>
      </c>
      <c r="BT32" s="195">
        <f t="shared" si="82"/>
        <v>0</v>
      </c>
      <c r="BU32" s="195">
        <f t="shared" si="83"/>
        <v>0</v>
      </c>
      <c r="BV32" s="195">
        <f t="shared" si="84"/>
        <v>0</v>
      </c>
      <c r="BW32" s="195">
        <f t="shared" si="85"/>
        <v>0</v>
      </c>
      <c r="BX32" s="195">
        <f t="shared" si="86"/>
        <v>0</v>
      </c>
      <c r="BY32" s="195">
        <f t="shared" si="87"/>
        <v>0</v>
      </c>
      <c r="BZ32" s="195">
        <f t="shared" si="88"/>
        <v>0</v>
      </c>
      <c r="CA32" s="195" t="str">
        <f t="shared" si="89"/>
        <v>x</v>
      </c>
      <c r="CB32" s="195" t="str">
        <f t="shared" si="90"/>
        <v>x</v>
      </c>
      <c r="CC32" s="195">
        <f t="shared" si="91"/>
        <v>0</v>
      </c>
      <c r="CD32" s="195">
        <f t="shared" si="92"/>
        <v>0</v>
      </c>
      <c r="CE32" s="195" t="str">
        <f t="shared" si="93"/>
        <v>o</v>
      </c>
      <c r="CF32" s="195">
        <f t="shared" si="94"/>
        <v>0</v>
      </c>
      <c r="CG32" s="195" t="str">
        <f t="shared" si="95"/>
        <v>o</v>
      </c>
      <c r="CH32" s="195" t="str">
        <f t="shared" si="96"/>
        <v>x</v>
      </c>
      <c r="CL32" s="195">
        <f t="shared" si="97"/>
        <v>1</v>
      </c>
      <c r="CM32" s="195">
        <f t="shared" si="98"/>
        <v>0</v>
      </c>
      <c r="CN32" s="195">
        <f t="shared" si="99"/>
        <v>2</v>
      </c>
      <c r="CO32" s="195">
        <f t="shared" si="100"/>
        <v>0</v>
      </c>
      <c r="CP32" s="195">
        <f t="shared" si="101"/>
        <v>0</v>
      </c>
      <c r="CQ32" s="195">
        <f t="shared" si="102"/>
        <v>0</v>
      </c>
      <c r="CR32" s="195">
        <f t="shared" si="103"/>
        <v>0</v>
      </c>
      <c r="CS32" s="195">
        <f t="shared" si="104"/>
        <v>0</v>
      </c>
      <c r="CT32" s="195">
        <f t="shared" si="105"/>
        <v>0</v>
      </c>
      <c r="CU32" s="195">
        <f t="shared" si="106"/>
        <v>0</v>
      </c>
      <c r="CV32" s="195">
        <f t="shared" si="107"/>
        <v>0</v>
      </c>
      <c r="CW32" s="195">
        <f t="shared" si="108"/>
        <v>0</v>
      </c>
      <c r="CY32" s="195">
        <f t="shared" si="109"/>
        <v>0</v>
      </c>
      <c r="CZ32" s="195">
        <f t="shared" si="110"/>
        <v>0</v>
      </c>
      <c r="DA32" s="195">
        <f t="shared" si="110"/>
        <v>0</v>
      </c>
      <c r="DB32" s="195">
        <f t="shared" si="110"/>
        <v>1</v>
      </c>
      <c r="DC32" s="195">
        <f t="shared" si="110"/>
        <v>1</v>
      </c>
      <c r="DD32" s="195">
        <f t="shared" si="110"/>
        <v>1</v>
      </c>
      <c r="DE32" s="195">
        <f t="shared" si="110"/>
        <v>1</v>
      </c>
      <c r="DF32" s="195">
        <f t="shared" si="110"/>
        <v>1</v>
      </c>
      <c r="DG32" s="195">
        <f t="shared" si="110"/>
        <v>1</v>
      </c>
      <c r="DH32" s="195">
        <f t="shared" si="110"/>
        <v>1</v>
      </c>
      <c r="DI32" s="195">
        <f t="shared" si="110"/>
        <v>1</v>
      </c>
      <c r="DJ32" s="195">
        <f t="shared" si="110"/>
        <v>1</v>
      </c>
      <c r="DK32" s="195">
        <f t="shared" si="110"/>
        <v>1</v>
      </c>
    </row>
    <row r="33" spans="1:115" hidden="1" x14ac:dyDescent="0.2">
      <c r="A33" s="218"/>
      <c r="B33" s="219"/>
      <c r="C33" s="219"/>
      <c r="D33" s="220"/>
      <c r="E33" s="221"/>
      <c r="F33" s="222"/>
      <c r="G33" s="223"/>
      <c r="H33" s="222"/>
      <c r="I33" s="222"/>
      <c r="J33" s="223"/>
      <c r="K33" s="222"/>
      <c r="L33" s="222"/>
      <c r="M33" s="223"/>
      <c r="N33" s="222"/>
      <c r="O33" s="222"/>
      <c r="P33" s="223"/>
      <c r="Q33" s="222"/>
      <c r="R33" s="222"/>
      <c r="S33" s="223"/>
      <c r="T33" s="222"/>
      <c r="U33" s="222"/>
      <c r="V33" s="223"/>
      <c r="W33" s="222"/>
      <c r="X33" s="222"/>
      <c r="Y33" s="223"/>
      <c r="Z33" s="222"/>
      <c r="AA33" s="222"/>
      <c r="AB33" s="223"/>
      <c r="AC33" s="222"/>
      <c r="AD33" s="222"/>
      <c r="AE33" s="223"/>
      <c r="AF33" s="222"/>
      <c r="AG33" s="222"/>
      <c r="AH33" s="223"/>
      <c r="AI33" s="222"/>
      <c r="AJ33" s="222"/>
      <c r="AK33" s="223"/>
      <c r="AL33" s="222"/>
      <c r="AM33" s="222"/>
      <c r="AN33" s="223"/>
      <c r="AO33" s="220"/>
      <c r="AP33" s="220"/>
      <c r="AQ33" s="231">
        <f>IF(ISNA(HLOOKUP("o",$AY33:$CH$58,59-ROW(),0)),0,HLOOKUP("o",$AY33:$CH$58,59-ROW(),0))</f>
        <v>0</v>
      </c>
      <c r="AR33" s="231">
        <f t="shared" ref="AR33:AR56" si="111">COUNTIF($AY33:$CH33,"x")</f>
        <v>0</v>
      </c>
      <c r="AS33" s="225">
        <f t="shared" ref="AS33:AS56" si="112">RANK(AX33,$AX$25:$AX$56,0)</f>
        <v>9</v>
      </c>
      <c r="AT33" s="226" t="str">
        <f t="shared" ref="AT33:AT56" si="113">IF(ISBLANK($B33),"",$B33)</f>
        <v/>
      </c>
      <c r="AW33" s="227">
        <f t="shared" ref="AW33:AW56" si="114">HLOOKUP($AQ33,$CK$22:$CW$56,ROW()-21)</f>
        <v>0</v>
      </c>
      <c r="AX33" s="226">
        <f t="shared" ref="AX33:AX56" si="115">AQ33-AR33*0.001-AW33*0.03-ISBLANK(A33)</f>
        <v>-1</v>
      </c>
      <c r="AY33" s="195">
        <f t="shared" ref="AY33:AY56" si="116">AN33</f>
        <v>0</v>
      </c>
      <c r="AZ33" s="195">
        <f t="shared" ref="AZ33:AZ56" si="117">AM33</f>
        <v>0</v>
      </c>
      <c r="BA33" s="195">
        <f t="shared" ref="BA33:BA56" si="118">AL33</f>
        <v>0</v>
      </c>
      <c r="BB33" s="195">
        <f t="shared" ref="BB33:BB56" si="119">AK33</f>
        <v>0</v>
      </c>
      <c r="BC33" s="195">
        <f t="shared" ref="BC33:BC56" si="120">AJ33</f>
        <v>0</v>
      </c>
      <c r="BD33" s="195">
        <f t="shared" ref="BD33:BD56" si="121">AI33</f>
        <v>0</v>
      </c>
      <c r="BE33" s="195">
        <f t="shared" ref="BE33:BE56" si="122">AH33</f>
        <v>0</v>
      </c>
      <c r="BF33" s="195">
        <f t="shared" ref="BF33:BF56" si="123">AG33</f>
        <v>0</v>
      </c>
      <c r="BG33" s="195">
        <f t="shared" ref="BG33:BG56" si="124">AF33</f>
        <v>0</v>
      </c>
      <c r="BH33" s="195">
        <f t="shared" ref="BH33:BH56" si="125">AE33</f>
        <v>0</v>
      </c>
      <c r="BI33" s="195">
        <f t="shared" ref="BI33:BI56" si="126">AD33</f>
        <v>0</v>
      </c>
      <c r="BJ33" s="195">
        <f t="shared" ref="BJ33:BJ56" si="127">AC33</f>
        <v>0</v>
      </c>
      <c r="BK33" s="195">
        <f t="shared" ref="BK33:BK56" si="128">AB33</f>
        <v>0</v>
      </c>
      <c r="BL33" s="195">
        <f t="shared" ref="BL33:BL56" si="129">AA33</f>
        <v>0</v>
      </c>
      <c r="BM33" s="195">
        <f t="shared" ref="BM33:BM56" si="130">Z33</f>
        <v>0</v>
      </c>
      <c r="BN33" s="195">
        <f t="shared" ref="BN33:BN56" si="131">Y33</f>
        <v>0</v>
      </c>
      <c r="BO33" s="195">
        <f t="shared" ref="BO33:BO56" si="132">X33</f>
        <v>0</v>
      </c>
      <c r="BP33" s="195">
        <f t="shared" ref="BP33:BP56" si="133">W33</f>
        <v>0</v>
      </c>
      <c r="BQ33" s="195">
        <f t="shared" ref="BQ33:BQ56" si="134">V33</f>
        <v>0</v>
      </c>
      <c r="BR33" s="195">
        <f t="shared" ref="BR33:BR56" si="135">U33</f>
        <v>0</v>
      </c>
      <c r="BS33" s="195">
        <f t="shared" ref="BS33:BS56" si="136">T33</f>
        <v>0</v>
      </c>
      <c r="BT33" s="195">
        <f t="shared" ref="BT33:BT56" si="137">S33</f>
        <v>0</v>
      </c>
      <c r="BU33" s="195">
        <f t="shared" ref="BU33:BU56" si="138">R33</f>
        <v>0</v>
      </c>
      <c r="BV33" s="195">
        <f t="shared" ref="BV33:BV56" si="139">Q33</f>
        <v>0</v>
      </c>
      <c r="BW33" s="195">
        <f t="shared" ref="BW33:BW56" si="140">P33</f>
        <v>0</v>
      </c>
      <c r="BX33" s="195">
        <f t="shared" ref="BX33:BX56" si="141">O33</f>
        <v>0</v>
      </c>
      <c r="BY33" s="195">
        <f t="shared" ref="BY33:BY56" si="142">N33</f>
        <v>0</v>
      </c>
      <c r="BZ33" s="195">
        <f t="shared" ref="BZ33:BZ56" si="143">M33</f>
        <v>0</v>
      </c>
      <c r="CA33" s="195">
        <f t="shared" ref="CA33:CA56" si="144">L33</f>
        <v>0</v>
      </c>
      <c r="CB33" s="195">
        <f t="shared" ref="CB33:CB56" si="145">K33</f>
        <v>0</v>
      </c>
      <c r="CC33" s="195">
        <f t="shared" ref="CC33:CC56" si="146">J33</f>
        <v>0</v>
      </c>
      <c r="CD33" s="195">
        <f t="shared" ref="CD33:CD56" si="147">I33</f>
        <v>0</v>
      </c>
      <c r="CE33" s="195">
        <f t="shared" ref="CE33:CE56" si="148">H33</f>
        <v>0</v>
      </c>
      <c r="CF33" s="195">
        <f t="shared" ref="CF33:CF56" si="149">G33</f>
        <v>0</v>
      </c>
      <c r="CG33" s="195">
        <f t="shared" ref="CG33:CG56" si="150">F33</f>
        <v>0</v>
      </c>
      <c r="CH33" s="195">
        <f t="shared" ref="CH33:CH56" si="151">E33</f>
        <v>0</v>
      </c>
      <c r="CL33" s="195">
        <f t="shared" ref="CL33:CL56" si="152">COUNTIF($E33:$G33,"x")</f>
        <v>0</v>
      </c>
      <c r="CM33" s="195">
        <f t="shared" ref="CM33:CM56" si="153">COUNTIF($H33:$J33,"x")</f>
        <v>0</v>
      </c>
      <c r="CN33" s="195">
        <f t="shared" ref="CN33:CN56" si="154">COUNTIF($K33:$M33,"x")</f>
        <v>0</v>
      </c>
      <c r="CO33" s="195">
        <f t="shared" ref="CO33:CO56" si="155">COUNTIF($N33:$P33,"x")</f>
        <v>0</v>
      </c>
      <c r="CP33" s="195">
        <f t="shared" ref="CP33:CP56" si="156">COUNTIF($Q33:$S33,"x")</f>
        <v>0</v>
      </c>
      <c r="CQ33" s="195">
        <f t="shared" ref="CQ33:CQ56" si="157">COUNTIF($T33:$V33,"x")</f>
        <v>0</v>
      </c>
      <c r="CR33" s="195">
        <f t="shared" ref="CR33:CR56" si="158">COUNTIF($W33:$Y33,"x")</f>
        <v>0</v>
      </c>
      <c r="CS33" s="195">
        <f t="shared" ref="CS33:CS56" si="159">COUNTIF($Z33:$AB33,"x")</f>
        <v>0</v>
      </c>
      <c r="CT33" s="195">
        <f t="shared" ref="CT33:CT56" si="160">COUNTIF($AC33:$AE33,"x")</f>
        <v>0</v>
      </c>
      <c r="CU33" s="195">
        <f t="shared" ref="CU33:CU56" si="161">COUNTIF($AF33:$AH33,"x")</f>
        <v>0</v>
      </c>
      <c r="CV33" s="195">
        <f t="shared" ref="CV33:CV56" si="162">COUNTIF($AI33:$AK33,"x")</f>
        <v>0</v>
      </c>
      <c r="CW33" s="195">
        <f t="shared" ref="CW33:CW56" si="163">COUNTIF($AL33:$AN33,"x")</f>
        <v>0</v>
      </c>
      <c r="CY33" s="195">
        <f t="shared" ref="CY33:CY56" si="164">IF(ISBLANK(B33),1,0)</f>
        <v>1</v>
      </c>
      <c r="CZ33" s="195">
        <f t="shared" ref="CZ33:DK46" si="165">IF(OR(CY33=1,AND(CL33=CL$24,OR(CM$23&lt;&gt;0,CL$23=1))),1,0)</f>
        <v>1</v>
      </c>
      <c r="DA33" s="195">
        <f t="shared" si="165"/>
        <v>1</v>
      </c>
      <c r="DB33" s="195">
        <f t="shared" si="165"/>
        <v>1</v>
      </c>
      <c r="DC33" s="195">
        <f t="shared" si="165"/>
        <v>1</v>
      </c>
      <c r="DD33" s="195">
        <f t="shared" si="165"/>
        <v>1</v>
      </c>
      <c r="DE33" s="195">
        <f t="shared" si="165"/>
        <v>1</v>
      </c>
      <c r="DF33" s="195">
        <f t="shared" si="165"/>
        <v>1</v>
      </c>
      <c r="DG33" s="195">
        <f t="shared" si="165"/>
        <v>1</v>
      </c>
      <c r="DH33" s="195">
        <f t="shared" si="165"/>
        <v>1</v>
      </c>
      <c r="DI33" s="195">
        <f t="shared" si="165"/>
        <v>1</v>
      </c>
      <c r="DJ33" s="195">
        <f t="shared" si="165"/>
        <v>1</v>
      </c>
      <c r="DK33" s="195">
        <f t="shared" si="165"/>
        <v>1</v>
      </c>
    </row>
    <row r="34" spans="1:115" hidden="1" x14ac:dyDescent="0.2">
      <c r="A34" s="218"/>
      <c r="B34" s="219"/>
      <c r="C34" s="219"/>
      <c r="D34" s="220"/>
      <c r="E34" s="221"/>
      <c r="F34" s="222"/>
      <c r="G34" s="223"/>
      <c r="H34" s="222"/>
      <c r="I34" s="222"/>
      <c r="J34" s="223"/>
      <c r="K34" s="222"/>
      <c r="L34" s="222"/>
      <c r="M34" s="223"/>
      <c r="N34" s="222"/>
      <c r="O34" s="222"/>
      <c r="P34" s="223"/>
      <c r="Q34" s="222"/>
      <c r="R34" s="222"/>
      <c r="S34" s="223"/>
      <c r="T34" s="222"/>
      <c r="U34" s="222"/>
      <c r="V34" s="223"/>
      <c r="W34" s="222"/>
      <c r="X34" s="222"/>
      <c r="Y34" s="223"/>
      <c r="Z34" s="222"/>
      <c r="AA34" s="222"/>
      <c r="AB34" s="223"/>
      <c r="AC34" s="222"/>
      <c r="AD34" s="222"/>
      <c r="AE34" s="223"/>
      <c r="AF34" s="222"/>
      <c r="AG34" s="222"/>
      <c r="AH34" s="223"/>
      <c r="AI34" s="222"/>
      <c r="AJ34" s="222"/>
      <c r="AK34" s="223"/>
      <c r="AL34" s="222"/>
      <c r="AM34" s="222"/>
      <c r="AN34" s="223"/>
      <c r="AO34" s="220"/>
      <c r="AP34" s="220"/>
      <c r="AQ34" s="231">
        <f>IF(ISNA(HLOOKUP("o",$AY34:$CH$58,59-ROW(),0)),0,HLOOKUP("o",$AY34:$CH$58,59-ROW(),0))</f>
        <v>0</v>
      </c>
      <c r="AR34" s="231">
        <f t="shared" si="111"/>
        <v>0</v>
      </c>
      <c r="AS34" s="225">
        <f t="shared" si="112"/>
        <v>9</v>
      </c>
      <c r="AT34" s="226" t="str">
        <f t="shared" si="113"/>
        <v/>
      </c>
      <c r="AW34" s="227">
        <f t="shared" si="114"/>
        <v>0</v>
      </c>
      <c r="AX34" s="226">
        <f t="shared" si="115"/>
        <v>-1</v>
      </c>
      <c r="AY34" s="195">
        <f t="shared" si="116"/>
        <v>0</v>
      </c>
      <c r="AZ34" s="195">
        <f t="shared" si="117"/>
        <v>0</v>
      </c>
      <c r="BA34" s="195">
        <f t="shared" si="118"/>
        <v>0</v>
      </c>
      <c r="BB34" s="195">
        <f t="shared" si="119"/>
        <v>0</v>
      </c>
      <c r="BC34" s="195">
        <f t="shared" si="120"/>
        <v>0</v>
      </c>
      <c r="BD34" s="195">
        <f t="shared" si="121"/>
        <v>0</v>
      </c>
      <c r="BE34" s="195">
        <f t="shared" si="122"/>
        <v>0</v>
      </c>
      <c r="BF34" s="195">
        <f t="shared" si="123"/>
        <v>0</v>
      </c>
      <c r="BG34" s="195">
        <f t="shared" si="124"/>
        <v>0</v>
      </c>
      <c r="BH34" s="195">
        <f t="shared" si="125"/>
        <v>0</v>
      </c>
      <c r="BI34" s="195">
        <f t="shared" si="126"/>
        <v>0</v>
      </c>
      <c r="BJ34" s="195">
        <f t="shared" si="127"/>
        <v>0</v>
      </c>
      <c r="BK34" s="195">
        <f t="shared" si="128"/>
        <v>0</v>
      </c>
      <c r="BL34" s="195">
        <f t="shared" si="129"/>
        <v>0</v>
      </c>
      <c r="BM34" s="195">
        <f t="shared" si="130"/>
        <v>0</v>
      </c>
      <c r="BN34" s="195">
        <f t="shared" si="131"/>
        <v>0</v>
      </c>
      <c r="BO34" s="195">
        <f t="shared" si="132"/>
        <v>0</v>
      </c>
      <c r="BP34" s="195">
        <f t="shared" si="133"/>
        <v>0</v>
      </c>
      <c r="BQ34" s="195">
        <f t="shared" si="134"/>
        <v>0</v>
      </c>
      <c r="BR34" s="195">
        <f t="shared" si="135"/>
        <v>0</v>
      </c>
      <c r="BS34" s="195">
        <f t="shared" si="136"/>
        <v>0</v>
      </c>
      <c r="BT34" s="195">
        <f t="shared" si="137"/>
        <v>0</v>
      </c>
      <c r="BU34" s="195">
        <f t="shared" si="138"/>
        <v>0</v>
      </c>
      <c r="BV34" s="195">
        <f t="shared" si="139"/>
        <v>0</v>
      </c>
      <c r="BW34" s="195">
        <f t="shared" si="140"/>
        <v>0</v>
      </c>
      <c r="BX34" s="195">
        <f t="shared" si="141"/>
        <v>0</v>
      </c>
      <c r="BY34" s="195">
        <f t="shared" si="142"/>
        <v>0</v>
      </c>
      <c r="BZ34" s="195">
        <f t="shared" si="143"/>
        <v>0</v>
      </c>
      <c r="CA34" s="195">
        <f t="shared" si="144"/>
        <v>0</v>
      </c>
      <c r="CB34" s="195">
        <f t="shared" si="145"/>
        <v>0</v>
      </c>
      <c r="CC34" s="195">
        <f t="shared" si="146"/>
        <v>0</v>
      </c>
      <c r="CD34" s="195">
        <f t="shared" si="147"/>
        <v>0</v>
      </c>
      <c r="CE34" s="195">
        <f t="shared" si="148"/>
        <v>0</v>
      </c>
      <c r="CF34" s="195">
        <f t="shared" si="149"/>
        <v>0</v>
      </c>
      <c r="CG34" s="195">
        <f t="shared" si="150"/>
        <v>0</v>
      </c>
      <c r="CH34" s="195">
        <f t="shared" si="151"/>
        <v>0</v>
      </c>
      <c r="CL34" s="195">
        <f t="shared" si="152"/>
        <v>0</v>
      </c>
      <c r="CM34" s="195">
        <f t="shared" si="153"/>
        <v>0</v>
      </c>
      <c r="CN34" s="195">
        <f t="shared" si="154"/>
        <v>0</v>
      </c>
      <c r="CO34" s="195">
        <f t="shared" si="155"/>
        <v>0</v>
      </c>
      <c r="CP34" s="195">
        <f t="shared" si="156"/>
        <v>0</v>
      </c>
      <c r="CQ34" s="195">
        <f t="shared" si="157"/>
        <v>0</v>
      </c>
      <c r="CR34" s="195">
        <f t="shared" si="158"/>
        <v>0</v>
      </c>
      <c r="CS34" s="195">
        <f t="shared" si="159"/>
        <v>0</v>
      </c>
      <c r="CT34" s="195">
        <f t="shared" si="160"/>
        <v>0</v>
      </c>
      <c r="CU34" s="195">
        <f t="shared" si="161"/>
        <v>0</v>
      </c>
      <c r="CV34" s="195">
        <f t="shared" si="162"/>
        <v>0</v>
      </c>
      <c r="CW34" s="195">
        <f t="shared" si="163"/>
        <v>0</v>
      </c>
      <c r="CY34" s="195">
        <f t="shared" si="164"/>
        <v>1</v>
      </c>
      <c r="CZ34" s="195">
        <f t="shared" si="165"/>
        <v>1</v>
      </c>
      <c r="DA34" s="195">
        <f t="shared" si="165"/>
        <v>1</v>
      </c>
      <c r="DB34" s="195">
        <f t="shared" si="165"/>
        <v>1</v>
      </c>
      <c r="DC34" s="195">
        <f t="shared" si="165"/>
        <v>1</v>
      </c>
      <c r="DD34" s="195">
        <f t="shared" si="165"/>
        <v>1</v>
      </c>
      <c r="DE34" s="195">
        <f t="shared" si="165"/>
        <v>1</v>
      </c>
      <c r="DF34" s="195">
        <f t="shared" si="165"/>
        <v>1</v>
      </c>
      <c r="DG34" s="195">
        <f t="shared" si="165"/>
        <v>1</v>
      </c>
      <c r="DH34" s="195">
        <f t="shared" si="165"/>
        <v>1</v>
      </c>
      <c r="DI34" s="195">
        <f t="shared" si="165"/>
        <v>1</v>
      </c>
      <c r="DJ34" s="195">
        <f t="shared" si="165"/>
        <v>1</v>
      </c>
      <c r="DK34" s="195">
        <f t="shared" si="165"/>
        <v>1</v>
      </c>
    </row>
    <row r="35" spans="1:115" hidden="1" x14ac:dyDescent="0.2">
      <c r="A35" s="218"/>
      <c r="B35" s="219"/>
      <c r="C35" s="219"/>
      <c r="D35" s="220"/>
      <c r="E35" s="221"/>
      <c r="F35" s="222"/>
      <c r="G35" s="223"/>
      <c r="H35" s="222"/>
      <c r="I35" s="222"/>
      <c r="J35" s="223"/>
      <c r="K35" s="222"/>
      <c r="L35" s="222"/>
      <c r="M35" s="223"/>
      <c r="N35" s="222"/>
      <c r="O35" s="222"/>
      <c r="P35" s="223"/>
      <c r="Q35" s="222"/>
      <c r="R35" s="222"/>
      <c r="S35" s="223"/>
      <c r="T35" s="222"/>
      <c r="U35" s="222"/>
      <c r="V35" s="223"/>
      <c r="W35" s="222"/>
      <c r="X35" s="222"/>
      <c r="Y35" s="223"/>
      <c r="Z35" s="222"/>
      <c r="AA35" s="222"/>
      <c r="AB35" s="223"/>
      <c r="AC35" s="222"/>
      <c r="AD35" s="222"/>
      <c r="AE35" s="223"/>
      <c r="AF35" s="222"/>
      <c r="AG35" s="222"/>
      <c r="AH35" s="223"/>
      <c r="AI35" s="222"/>
      <c r="AJ35" s="222"/>
      <c r="AK35" s="223"/>
      <c r="AL35" s="222"/>
      <c r="AM35" s="222"/>
      <c r="AN35" s="223"/>
      <c r="AO35" s="220"/>
      <c r="AP35" s="220"/>
      <c r="AQ35" s="231">
        <f>IF(ISNA(HLOOKUP("o",$AY35:$CH$58,59-ROW(),0)),0,HLOOKUP("o",$AY35:$CH$58,59-ROW(),0))</f>
        <v>0</v>
      </c>
      <c r="AR35" s="231">
        <f t="shared" si="111"/>
        <v>0</v>
      </c>
      <c r="AS35" s="225">
        <f t="shared" si="112"/>
        <v>9</v>
      </c>
      <c r="AT35" s="226" t="str">
        <f t="shared" si="113"/>
        <v/>
      </c>
      <c r="AW35" s="227">
        <f t="shared" si="114"/>
        <v>0</v>
      </c>
      <c r="AX35" s="226">
        <f t="shared" si="115"/>
        <v>-1</v>
      </c>
      <c r="AY35" s="195">
        <f t="shared" si="116"/>
        <v>0</v>
      </c>
      <c r="AZ35" s="195">
        <f t="shared" si="117"/>
        <v>0</v>
      </c>
      <c r="BA35" s="195">
        <f t="shared" si="118"/>
        <v>0</v>
      </c>
      <c r="BB35" s="195">
        <f t="shared" si="119"/>
        <v>0</v>
      </c>
      <c r="BC35" s="195">
        <f t="shared" si="120"/>
        <v>0</v>
      </c>
      <c r="BD35" s="195">
        <f t="shared" si="121"/>
        <v>0</v>
      </c>
      <c r="BE35" s="195">
        <f t="shared" si="122"/>
        <v>0</v>
      </c>
      <c r="BF35" s="195">
        <f t="shared" si="123"/>
        <v>0</v>
      </c>
      <c r="BG35" s="195">
        <f t="shared" si="124"/>
        <v>0</v>
      </c>
      <c r="BH35" s="195">
        <f t="shared" si="125"/>
        <v>0</v>
      </c>
      <c r="BI35" s="195">
        <f t="shared" si="126"/>
        <v>0</v>
      </c>
      <c r="BJ35" s="195">
        <f t="shared" si="127"/>
        <v>0</v>
      </c>
      <c r="BK35" s="195">
        <f t="shared" si="128"/>
        <v>0</v>
      </c>
      <c r="BL35" s="195">
        <f t="shared" si="129"/>
        <v>0</v>
      </c>
      <c r="BM35" s="195">
        <f t="shared" si="130"/>
        <v>0</v>
      </c>
      <c r="BN35" s="195">
        <f t="shared" si="131"/>
        <v>0</v>
      </c>
      <c r="BO35" s="195">
        <f t="shared" si="132"/>
        <v>0</v>
      </c>
      <c r="BP35" s="195">
        <f t="shared" si="133"/>
        <v>0</v>
      </c>
      <c r="BQ35" s="195">
        <f t="shared" si="134"/>
        <v>0</v>
      </c>
      <c r="BR35" s="195">
        <f t="shared" si="135"/>
        <v>0</v>
      </c>
      <c r="BS35" s="195">
        <f t="shared" si="136"/>
        <v>0</v>
      </c>
      <c r="BT35" s="195">
        <f t="shared" si="137"/>
        <v>0</v>
      </c>
      <c r="BU35" s="195">
        <f t="shared" si="138"/>
        <v>0</v>
      </c>
      <c r="BV35" s="195">
        <f t="shared" si="139"/>
        <v>0</v>
      </c>
      <c r="BW35" s="195">
        <f t="shared" si="140"/>
        <v>0</v>
      </c>
      <c r="BX35" s="195">
        <f t="shared" si="141"/>
        <v>0</v>
      </c>
      <c r="BY35" s="195">
        <f t="shared" si="142"/>
        <v>0</v>
      </c>
      <c r="BZ35" s="195">
        <f t="shared" si="143"/>
        <v>0</v>
      </c>
      <c r="CA35" s="195">
        <f t="shared" si="144"/>
        <v>0</v>
      </c>
      <c r="CB35" s="195">
        <f t="shared" si="145"/>
        <v>0</v>
      </c>
      <c r="CC35" s="195">
        <f t="shared" si="146"/>
        <v>0</v>
      </c>
      <c r="CD35" s="195">
        <f t="shared" si="147"/>
        <v>0</v>
      </c>
      <c r="CE35" s="195">
        <f t="shared" si="148"/>
        <v>0</v>
      </c>
      <c r="CF35" s="195">
        <f t="shared" si="149"/>
        <v>0</v>
      </c>
      <c r="CG35" s="195">
        <f t="shared" si="150"/>
        <v>0</v>
      </c>
      <c r="CH35" s="195">
        <f t="shared" si="151"/>
        <v>0</v>
      </c>
      <c r="CL35" s="195">
        <f t="shared" si="152"/>
        <v>0</v>
      </c>
      <c r="CM35" s="195">
        <f t="shared" si="153"/>
        <v>0</v>
      </c>
      <c r="CN35" s="195">
        <f t="shared" si="154"/>
        <v>0</v>
      </c>
      <c r="CO35" s="195">
        <f t="shared" si="155"/>
        <v>0</v>
      </c>
      <c r="CP35" s="195">
        <f t="shared" si="156"/>
        <v>0</v>
      </c>
      <c r="CQ35" s="195">
        <f t="shared" si="157"/>
        <v>0</v>
      </c>
      <c r="CR35" s="195">
        <f t="shared" si="158"/>
        <v>0</v>
      </c>
      <c r="CS35" s="195">
        <f t="shared" si="159"/>
        <v>0</v>
      </c>
      <c r="CT35" s="195">
        <f t="shared" si="160"/>
        <v>0</v>
      </c>
      <c r="CU35" s="195">
        <f t="shared" si="161"/>
        <v>0</v>
      </c>
      <c r="CV35" s="195">
        <f t="shared" si="162"/>
        <v>0</v>
      </c>
      <c r="CW35" s="195">
        <f t="shared" si="163"/>
        <v>0</v>
      </c>
      <c r="CY35" s="195">
        <f t="shared" si="164"/>
        <v>1</v>
      </c>
      <c r="CZ35" s="195">
        <f t="shared" si="165"/>
        <v>1</v>
      </c>
      <c r="DA35" s="195">
        <f t="shared" si="165"/>
        <v>1</v>
      </c>
      <c r="DB35" s="195">
        <f t="shared" si="165"/>
        <v>1</v>
      </c>
      <c r="DC35" s="195">
        <f t="shared" si="165"/>
        <v>1</v>
      </c>
      <c r="DD35" s="195">
        <f t="shared" si="165"/>
        <v>1</v>
      </c>
      <c r="DE35" s="195">
        <f t="shared" si="165"/>
        <v>1</v>
      </c>
      <c r="DF35" s="195">
        <f t="shared" si="165"/>
        <v>1</v>
      </c>
      <c r="DG35" s="195">
        <f t="shared" si="165"/>
        <v>1</v>
      </c>
      <c r="DH35" s="195">
        <f t="shared" si="165"/>
        <v>1</v>
      </c>
      <c r="DI35" s="195">
        <f t="shared" si="165"/>
        <v>1</v>
      </c>
      <c r="DJ35" s="195">
        <f t="shared" si="165"/>
        <v>1</v>
      </c>
      <c r="DK35" s="195">
        <f t="shared" si="165"/>
        <v>1</v>
      </c>
    </row>
    <row r="36" spans="1:115" hidden="1" x14ac:dyDescent="0.2">
      <c r="A36" s="218"/>
      <c r="B36" s="219"/>
      <c r="C36" s="219"/>
      <c r="D36" s="220"/>
      <c r="E36" s="221"/>
      <c r="F36" s="222"/>
      <c r="G36" s="223"/>
      <c r="H36" s="222"/>
      <c r="I36" s="222"/>
      <c r="J36" s="223"/>
      <c r="K36" s="222"/>
      <c r="L36" s="222"/>
      <c r="M36" s="223"/>
      <c r="N36" s="222"/>
      <c r="O36" s="222"/>
      <c r="P36" s="223"/>
      <c r="Q36" s="222"/>
      <c r="R36" s="222"/>
      <c r="S36" s="223"/>
      <c r="T36" s="222"/>
      <c r="U36" s="222"/>
      <c r="V36" s="223"/>
      <c r="W36" s="222"/>
      <c r="X36" s="222"/>
      <c r="Y36" s="223"/>
      <c r="Z36" s="222"/>
      <c r="AA36" s="222"/>
      <c r="AB36" s="223"/>
      <c r="AC36" s="222"/>
      <c r="AD36" s="222"/>
      <c r="AE36" s="223"/>
      <c r="AF36" s="222"/>
      <c r="AG36" s="222"/>
      <c r="AH36" s="223"/>
      <c r="AI36" s="222"/>
      <c r="AJ36" s="222"/>
      <c r="AK36" s="223"/>
      <c r="AL36" s="222"/>
      <c r="AM36" s="222"/>
      <c r="AN36" s="223"/>
      <c r="AO36" s="220"/>
      <c r="AP36" s="220"/>
      <c r="AQ36" s="231">
        <f>IF(ISNA(HLOOKUP("o",$AY36:$CH$58,59-ROW(),0)),0,HLOOKUP("o",$AY36:$CH$58,59-ROW(),0))</f>
        <v>0</v>
      </c>
      <c r="AR36" s="231">
        <f t="shared" si="111"/>
        <v>0</v>
      </c>
      <c r="AS36" s="225">
        <f t="shared" si="112"/>
        <v>9</v>
      </c>
      <c r="AT36" s="226" t="str">
        <f t="shared" si="113"/>
        <v/>
      </c>
      <c r="AW36" s="227">
        <f t="shared" si="114"/>
        <v>0</v>
      </c>
      <c r="AX36" s="226">
        <f t="shared" si="115"/>
        <v>-1</v>
      </c>
      <c r="AY36" s="195">
        <f t="shared" si="116"/>
        <v>0</v>
      </c>
      <c r="AZ36" s="195">
        <f t="shared" si="117"/>
        <v>0</v>
      </c>
      <c r="BA36" s="195">
        <f t="shared" si="118"/>
        <v>0</v>
      </c>
      <c r="BB36" s="195">
        <f t="shared" si="119"/>
        <v>0</v>
      </c>
      <c r="BC36" s="195">
        <f t="shared" si="120"/>
        <v>0</v>
      </c>
      <c r="BD36" s="195">
        <f t="shared" si="121"/>
        <v>0</v>
      </c>
      <c r="BE36" s="195">
        <f t="shared" si="122"/>
        <v>0</v>
      </c>
      <c r="BF36" s="195">
        <f t="shared" si="123"/>
        <v>0</v>
      </c>
      <c r="BG36" s="195">
        <f t="shared" si="124"/>
        <v>0</v>
      </c>
      <c r="BH36" s="195">
        <f t="shared" si="125"/>
        <v>0</v>
      </c>
      <c r="BI36" s="195">
        <f t="shared" si="126"/>
        <v>0</v>
      </c>
      <c r="BJ36" s="195">
        <f t="shared" si="127"/>
        <v>0</v>
      </c>
      <c r="BK36" s="195">
        <f t="shared" si="128"/>
        <v>0</v>
      </c>
      <c r="BL36" s="195">
        <f t="shared" si="129"/>
        <v>0</v>
      </c>
      <c r="BM36" s="195">
        <f t="shared" si="130"/>
        <v>0</v>
      </c>
      <c r="BN36" s="195">
        <f t="shared" si="131"/>
        <v>0</v>
      </c>
      <c r="BO36" s="195">
        <f t="shared" si="132"/>
        <v>0</v>
      </c>
      <c r="BP36" s="195">
        <f t="shared" si="133"/>
        <v>0</v>
      </c>
      <c r="BQ36" s="195">
        <f t="shared" si="134"/>
        <v>0</v>
      </c>
      <c r="BR36" s="195">
        <f t="shared" si="135"/>
        <v>0</v>
      </c>
      <c r="BS36" s="195">
        <f t="shared" si="136"/>
        <v>0</v>
      </c>
      <c r="BT36" s="195">
        <f t="shared" si="137"/>
        <v>0</v>
      </c>
      <c r="BU36" s="195">
        <f t="shared" si="138"/>
        <v>0</v>
      </c>
      <c r="BV36" s="195">
        <f t="shared" si="139"/>
        <v>0</v>
      </c>
      <c r="BW36" s="195">
        <f t="shared" si="140"/>
        <v>0</v>
      </c>
      <c r="BX36" s="195">
        <f t="shared" si="141"/>
        <v>0</v>
      </c>
      <c r="BY36" s="195">
        <f t="shared" si="142"/>
        <v>0</v>
      </c>
      <c r="BZ36" s="195">
        <f t="shared" si="143"/>
        <v>0</v>
      </c>
      <c r="CA36" s="195">
        <f t="shared" si="144"/>
        <v>0</v>
      </c>
      <c r="CB36" s="195">
        <f t="shared" si="145"/>
        <v>0</v>
      </c>
      <c r="CC36" s="195">
        <f t="shared" si="146"/>
        <v>0</v>
      </c>
      <c r="CD36" s="195">
        <f t="shared" si="147"/>
        <v>0</v>
      </c>
      <c r="CE36" s="195">
        <f t="shared" si="148"/>
        <v>0</v>
      </c>
      <c r="CF36" s="195">
        <f t="shared" si="149"/>
        <v>0</v>
      </c>
      <c r="CG36" s="195">
        <f t="shared" si="150"/>
        <v>0</v>
      </c>
      <c r="CH36" s="195">
        <f t="shared" si="151"/>
        <v>0</v>
      </c>
      <c r="CL36" s="195">
        <f t="shared" si="152"/>
        <v>0</v>
      </c>
      <c r="CM36" s="195">
        <f t="shared" si="153"/>
        <v>0</v>
      </c>
      <c r="CN36" s="195">
        <f t="shared" si="154"/>
        <v>0</v>
      </c>
      <c r="CO36" s="195">
        <f t="shared" si="155"/>
        <v>0</v>
      </c>
      <c r="CP36" s="195">
        <f t="shared" si="156"/>
        <v>0</v>
      </c>
      <c r="CQ36" s="195">
        <f t="shared" si="157"/>
        <v>0</v>
      </c>
      <c r="CR36" s="195">
        <f t="shared" si="158"/>
        <v>0</v>
      </c>
      <c r="CS36" s="195">
        <f t="shared" si="159"/>
        <v>0</v>
      </c>
      <c r="CT36" s="195">
        <f t="shared" si="160"/>
        <v>0</v>
      </c>
      <c r="CU36" s="195">
        <f t="shared" si="161"/>
        <v>0</v>
      </c>
      <c r="CV36" s="195">
        <f t="shared" si="162"/>
        <v>0</v>
      </c>
      <c r="CW36" s="195">
        <f t="shared" si="163"/>
        <v>0</v>
      </c>
      <c r="CY36" s="195">
        <f t="shared" si="164"/>
        <v>1</v>
      </c>
      <c r="CZ36" s="195">
        <f t="shared" si="165"/>
        <v>1</v>
      </c>
      <c r="DA36" s="195">
        <f t="shared" si="165"/>
        <v>1</v>
      </c>
      <c r="DB36" s="195">
        <f t="shared" si="165"/>
        <v>1</v>
      </c>
      <c r="DC36" s="195">
        <f t="shared" si="165"/>
        <v>1</v>
      </c>
      <c r="DD36" s="195">
        <f t="shared" si="165"/>
        <v>1</v>
      </c>
      <c r="DE36" s="195">
        <f t="shared" si="165"/>
        <v>1</v>
      </c>
      <c r="DF36" s="195">
        <f t="shared" si="165"/>
        <v>1</v>
      </c>
      <c r="DG36" s="195">
        <f t="shared" si="165"/>
        <v>1</v>
      </c>
      <c r="DH36" s="195">
        <f t="shared" si="165"/>
        <v>1</v>
      </c>
      <c r="DI36" s="195">
        <f t="shared" si="165"/>
        <v>1</v>
      </c>
      <c r="DJ36" s="195">
        <f t="shared" si="165"/>
        <v>1</v>
      </c>
      <c r="DK36" s="195">
        <f t="shared" si="165"/>
        <v>1</v>
      </c>
    </row>
    <row r="37" spans="1:115" hidden="1" x14ac:dyDescent="0.2">
      <c r="A37" s="218"/>
      <c r="B37" s="219"/>
      <c r="C37" s="219"/>
      <c r="D37" s="220"/>
      <c r="E37" s="221"/>
      <c r="F37" s="222"/>
      <c r="G37" s="223"/>
      <c r="H37" s="222"/>
      <c r="I37" s="222"/>
      <c r="J37" s="223"/>
      <c r="K37" s="222"/>
      <c r="L37" s="222"/>
      <c r="M37" s="223"/>
      <c r="N37" s="222"/>
      <c r="O37" s="222"/>
      <c r="P37" s="223"/>
      <c r="Q37" s="222"/>
      <c r="R37" s="222"/>
      <c r="S37" s="223"/>
      <c r="T37" s="222"/>
      <c r="U37" s="222"/>
      <c r="V37" s="223"/>
      <c r="W37" s="222"/>
      <c r="X37" s="222"/>
      <c r="Y37" s="223"/>
      <c r="Z37" s="222"/>
      <c r="AA37" s="222"/>
      <c r="AB37" s="223"/>
      <c r="AC37" s="222"/>
      <c r="AD37" s="222"/>
      <c r="AE37" s="223"/>
      <c r="AF37" s="222"/>
      <c r="AG37" s="222"/>
      <c r="AH37" s="223"/>
      <c r="AI37" s="222"/>
      <c r="AJ37" s="222"/>
      <c r="AK37" s="223"/>
      <c r="AL37" s="222"/>
      <c r="AM37" s="222"/>
      <c r="AN37" s="223"/>
      <c r="AO37" s="220"/>
      <c r="AP37" s="220"/>
      <c r="AQ37" s="231">
        <f>IF(ISNA(HLOOKUP("o",$AY37:$CH$58,59-ROW(),0)),0,HLOOKUP("o",$AY37:$CH$58,59-ROW(),0))</f>
        <v>0</v>
      </c>
      <c r="AR37" s="231">
        <f t="shared" si="111"/>
        <v>0</v>
      </c>
      <c r="AS37" s="225">
        <f t="shared" si="112"/>
        <v>9</v>
      </c>
      <c r="AT37" s="226" t="str">
        <f t="shared" si="113"/>
        <v/>
      </c>
      <c r="AW37" s="227">
        <f t="shared" si="114"/>
        <v>0</v>
      </c>
      <c r="AX37" s="226">
        <f t="shared" si="115"/>
        <v>-1</v>
      </c>
      <c r="AY37" s="195">
        <f t="shared" si="116"/>
        <v>0</v>
      </c>
      <c r="AZ37" s="195">
        <f t="shared" si="117"/>
        <v>0</v>
      </c>
      <c r="BA37" s="195">
        <f t="shared" si="118"/>
        <v>0</v>
      </c>
      <c r="BB37" s="195">
        <f t="shared" si="119"/>
        <v>0</v>
      </c>
      <c r="BC37" s="195">
        <f t="shared" si="120"/>
        <v>0</v>
      </c>
      <c r="BD37" s="195">
        <f t="shared" si="121"/>
        <v>0</v>
      </c>
      <c r="BE37" s="195">
        <f t="shared" si="122"/>
        <v>0</v>
      </c>
      <c r="BF37" s="195">
        <f t="shared" si="123"/>
        <v>0</v>
      </c>
      <c r="BG37" s="195">
        <f t="shared" si="124"/>
        <v>0</v>
      </c>
      <c r="BH37" s="195">
        <f t="shared" si="125"/>
        <v>0</v>
      </c>
      <c r="BI37" s="195">
        <f t="shared" si="126"/>
        <v>0</v>
      </c>
      <c r="BJ37" s="195">
        <f t="shared" si="127"/>
        <v>0</v>
      </c>
      <c r="BK37" s="195">
        <f t="shared" si="128"/>
        <v>0</v>
      </c>
      <c r="BL37" s="195">
        <f t="shared" si="129"/>
        <v>0</v>
      </c>
      <c r="BM37" s="195">
        <f t="shared" si="130"/>
        <v>0</v>
      </c>
      <c r="BN37" s="195">
        <f t="shared" si="131"/>
        <v>0</v>
      </c>
      <c r="BO37" s="195">
        <f t="shared" si="132"/>
        <v>0</v>
      </c>
      <c r="BP37" s="195">
        <f t="shared" si="133"/>
        <v>0</v>
      </c>
      <c r="BQ37" s="195">
        <f t="shared" si="134"/>
        <v>0</v>
      </c>
      <c r="BR37" s="195">
        <f t="shared" si="135"/>
        <v>0</v>
      </c>
      <c r="BS37" s="195">
        <f t="shared" si="136"/>
        <v>0</v>
      </c>
      <c r="BT37" s="195">
        <f t="shared" si="137"/>
        <v>0</v>
      </c>
      <c r="BU37" s="195">
        <f t="shared" si="138"/>
        <v>0</v>
      </c>
      <c r="BV37" s="195">
        <f t="shared" si="139"/>
        <v>0</v>
      </c>
      <c r="BW37" s="195">
        <f t="shared" si="140"/>
        <v>0</v>
      </c>
      <c r="BX37" s="195">
        <f t="shared" si="141"/>
        <v>0</v>
      </c>
      <c r="BY37" s="195">
        <f t="shared" si="142"/>
        <v>0</v>
      </c>
      <c r="BZ37" s="195">
        <f t="shared" si="143"/>
        <v>0</v>
      </c>
      <c r="CA37" s="195">
        <f t="shared" si="144"/>
        <v>0</v>
      </c>
      <c r="CB37" s="195">
        <f t="shared" si="145"/>
        <v>0</v>
      </c>
      <c r="CC37" s="195">
        <f t="shared" si="146"/>
        <v>0</v>
      </c>
      <c r="CD37" s="195">
        <f t="shared" si="147"/>
        <v>0</v>
      </c>
      <c r="CE37" s="195">
        <f t="shared" si="148"/>
        <v>0</v>
      </c>
      <c r="CF37" s="195">
        <f t="shared" si="149"/>
        <v>0</v>
      </c>
      <c r="CG37" s="195">
        <f t="shared" si="150"/>
        <v>0</v>
      </c>
      <c r="CH37" s="195">
        <f t="shared" si="151"/>
        <v>0</v>
      </c>
      <c r="CL37" s="195">
        <f t="shared" si="152"/>
        <v>0</v>
      </c>
      <c r="CM37" s="195">
        <f t="shared" si="153"/>
        <v>0</v>
      </c>
      <c r="CN37" s="195">
        <f t="shared" si="154"/>
        <v>0</v>
      </c>
      <c r="CO37" s="195">
        <f t="shared" si="155"/>
        <v>0</v>
      </c>
      <c r="CP37" s="195">
        <f t="shared" si="156"/>
        <v>0</v>
      </c>
      <c r="CQ37" s="195">
        <f t="shared" si="157"/>
        <v>0</v>
      </c>
      <c r="CR37" s="195">
        <f t="shared" si="158"/>
        <v>0</v>
      </c>
      <c r="CS37" s="195">
        <f t="shared" si="159"/>
        <v>0</v>
      </c>
      <c r="CT37" s="195">
        <f t="shared" si="160"/>
        <v>0</v>
      </c>
      <c r="CU37" s="195">
        <f t="shared" si="161"/>
        <v>0</v>
      </c>
      <c r="CV37" s="195">
        <f t="shared" si="162"/>
        <v>0</v>
      </c>
      <c r="CW37" s="195">
        <f t="shared" si="163"/>
        <v>0</v>
      </c>
      <c r="CY37" s="195">
        <f t="shared" si="164"/>
        <v>1</v>
      </c>
      <c r="CZ37" s="195">
        <f t="shared" si="165"/>
        <v>1</v>
      </c>
      <c r="DA37" s="195">
        <f t="shared" si="165"/>
        <v>1</v>
      </c>
      <c r="DB37" s="195">
        <f t="shared" si="165"/>
        <v>1</v>
      </c>
      <c r="DC37" s="195">
        <f t="shared" si="165"/>
        <v>1</v>
      </c>
      <c r="DD37" s="195">
        <f t="shared" si="165"/>
        <v>1</v>
      </c>
      <c r="DE37" s="195">
        <f t="shared" si="165"/>
        <v>1</v>
      </c>
      <c r="DF37" s="195">
        <f t="shared" si="165"/>
        <v>1</v>
      </c>
      <c r="DG37" s="195">
        <f t="shared" si="165"/>
        <v>1</v>
      </c>
      <c r="DH37" s="195">
        <f t="shared" si="165"/>
        <v>1</v>
      </c>
      <c r="DI37" s="195">
        <f t="shared" si="165"/>
        <v>1</v>
      </c>
      <c r="DJ37" s="195">
        <f t="shared" si="165"/>
        <v>1</v>
      </c>
      <c r="DK37" s="195">
        <f t="shared" si="165"/>
        <v>1</v>
      </c>
    </row>
    <row r="38" spans="1:115" hidden="1" x14ac:dyDescent="0.2">
      <c r="A38" s="218"/>
      <c r="B38" s="219"/>
      <c r="C38" s="219"/>
      <c r="D38" s="220"/>
      <c r="E38" s="221"/>
      <c r="F38" s="222"/>
      <c r="G38" s="223"/>
      <c r="H38" s="222"/>
      <c r="I38" s="222"/>
      <c r="J38" s="223"/>
      <c r="K38" s="222"/>
      <c r="L38" s="222"/>
      <c r="M38" s="223"/>
      <c r="N38" s="222"/>
      <c r="O38" s="222"/>
      <c r="P38" s="223"/>
      <c r="Q38" s="222"/>
      <c r="R38" s="222"/>
      <c r="S38" s="223"/>
      <c r="T38" s="222"/>
      <c r="U38" s="222"/>
      <c r="V38" s="223"/>
      <c r="W38" s="222"/>
      <c r="X38" s="222"/>
      <c r="Y38" s="223"/>
      <c r="Z38" s="222"/>
      <c r="AA38" s="222"/>
      <c r="AB38" s="223"/>
      <c r="AC38" s="222"/>
      <c r="AD38" s="222"/>
      <c r="AE38" s="223"/>
      <c r="AF38" s="222"/>
      <c r="AG38" s="222"/>
      <c r="AH38" s="223"/>
      <c r="AI38" s="222"/>
      <c r="AJ38" s="222"/>
      <c r="AK38" s="223"/>
      <c r="AL38" s="222"/>
      <c r="AM38" s="222"/>
      <c r="AN38" s="223"/>
      <c r="AO38" s="220"/>
      <c r="AP38" s="220"/>
      <c r="AQ38" s="231">
        <f>IF(ISNA(HLOOKUP("o",$AY38:$CH$58,59-ROW(),0)),0,HLOOKUP("o",$AY38:$CH$58,59-ROW(),0))</f>
        <v>0</v>
      </c>
      <c r="AR38" s="231">
        <f t="shared" si="111"/>
        <v>0</v>
      </c>
      <c r="AS38" s="225">
        <f t="shared" si="112"/>
        <v>9</v>
      </c>
      <c r="AT38" s="226" t="str">
        <f t="shared" si="113"/>
        <v/>
      </c>
      <c r="AW38" s="227">
        <f t="shared" si="114"/>
        <v>0</v>
      </c>
      <c r="AX38" s="226">
        <f t="shared" si="115"/>
        <v>-1</v>
      </c>
      <c r="AY38" s="195">
        <f t="shared" si="116"/>
        <v>0</v>
      </c>
      <c r="AZ38" s="195">
        <f t="shared" si="117"/>
        <v>0</v>
      </c>
      <c r="BA38" s="195">
        <f t="shared" si="118"/>
        <v>0</v>
      </c>
      <c r="BB38" s="195">
        <f t="shared" si="119"/>
        <v>0</v>
      </c>
      <c r="BC38" s="195">
        <f t="shared" si="120"/>
        <v>0</v>
      </c>
      <c r="BD38" s="195">
        <f t="shared" si="121"/>
        <v>0</v>
      </c>
      <c r="BE38" s="195">
        <f t="shared" si="122"/>
        <v>0</v>
      </c>
      <c r="BF38" s="195">
        <f t="shared" si="123"/>
        <v>0</v>
      </c>
      <c r="BG38" s="195">
        <f t="shared" si="124"/>
        <v>0</v>
      </c>
      <c r="BH38" s="195">
        <f t="shared" si="125"/>
        <v>0</v>
      </c>
      <c r="BI38" s="195">
        <f t="shared" si="126"/>
        <v>0</v>
      </c>
      <c r="BJ38" s="195">
        <f t="shared" si="127"/>
        <v>0</v>
      </c>
      <c r="BK38" s="195">
        <f t="shared" si="128"/>
        <v>0</v>
      </c>
      <c r="BL38" s="195">
        <f t="shared" si="129"/>
        <v>0</v>
      </c>
      <c r="BM38" s="195">
        <f t="shared" si="130"/>
        <v>0</v>
      </c>
      <c r="BN38" s="195">
        <f t="shared" si="131"/>
        <v>0</v>
      </c>
      <c r="BO38" s="195">
        <f t="shared" si="132"/>
        <v>0</v>
      </c>
      <c r="BP38" s="195">
        <f t="shared" si="133"/>
        <v>0</v>
      </c>
      <c r="BQ38" s="195">
        <f t="shared" si="134"/>
        <v>0</v>
      </c>
      <c r="BR38" s="195">
        <f t="shared" si="135"/>
        <v>0</v>
      </c>
      <c r="BS38" s="195">
        <f t="shared" si="136"/>
        <v>0</v>
      </c>
      <c r="BT38" s="195">
        <f t="shared" si="137"/>
        <v>0</v>
      </c>
      <c r="BU38" s="195">
        <f t="shared" si="138"/>
        <v>0</v>
      </c>
      <c r="BV38" s="195">
        <f t="shared" si="139"/>
        <v>0</v>
      </c>
      <c r="BW38" s="195">
        <f t="shared" si="140"/>
        <v>0</v>
      </c>
      <c r="BX38" s="195">
        <f t="shared" si="141"/>
        <v>0</v>
      </c>
      <c r="BY38" s="195">
        <f t="shared" si="142"/>
        <v>0</v>
      </c>
      <c r="BZ38" s="195">
        <f t="shared" si="143"/>
        <v>0</v>
      </c>
      <c r="CA38" s="195">
        <f t="shared" si="144"/>
        <v>0</v>
      </c>
      <c r="CB38" s="195">
        <f t="shared" si="145"/>
        <v>0</v>
      </c>
      <c r="CC38" s="195">
        <f t="shared" si="146"/>
        <v>0</v>
      </c>
      <c r="CD38" s="195">
        <f t="shared" si="147"/>
        <v>0</v>
      </c>
      <c r="CE38" s="195">
        <f t="shared" si="148"/>
        <v>0</v>
      </c>
      <c r="CF38" s="195">
        <f t="shared" si="149"/>
        <v>0</v>
      </c>
      <c r="CG38" s="195">
        <f t="shared" si="150"/>
        <v>0</v>
      </c>
      <c r="CH38" s="195">
        <f t="shared" si="151"/>
        <v>0</v>
      </c>
      <c r="CL38" s="195">
        <f t="shared" si="152"/>
        <v>0</v>
      </c>
      <c r="CM38" s="195">
        <f t="shared" si="153"/>
        <v>0</v>
      </c>
      <c r="CN38" s="195">
        <f t="shared" si="154"/>
        <v>0</v>
      </c>
      <c r="CO38" s="195">
        <f t="shared" si="155"/>
        <v>0</v>
      </c>
      <c r="CP38" s="195">
        <f t="shared" si="156"/>
        <v>0</v>
      </c>
      <c r="CQ38" s="195">
        <f t="shared" si="157"/>
        <v>0</v>
      </c>
      <c r="CR38" s="195">
        <f t="shared" si="158"/>
        <v>0</v>
      </c>
      <c r="CS38" s="195">
        <f t="shared" si="159"/>
        <v>0</v>
      </c>
      <c r="CT38" s="195">
        <f t="shared" si="160"/>
        <v>0</v>
      </c>
      <c r="CU38" s="195">
        <f t="shared" si="161"/>
        <v>0</v>
      </c>
      <c r="CV38" s="195">
        <f t="shared" si="162"/>
        <v>0</v>
      </c>
      <c r="CW38" s="195">
        <f t="shared" si="163"/>
        <v>0</v>
      </c>
      <c r="CY38" s="195">
        <f t="shared" si="164"/>
        <v>1</v>
      </c>
      <c r="CZ38" s="195">
        <f t="shared" si="165"/>
        <v>1</v>
      </c>
      <c r="DA38" s="195">
        <f t="shared" si="165"/>
        <v>1</v>
      </c>
      <c r="DB38" s="195">
        <f t="shared" si="165"/>
        <v>1</v>
      </c>
      <c r="DC38" s="195">
        <f t="shared" si="165"/>
        <v>1</v>
      </c>
      <c r="DD38" s="195">
        <f t="shared" si="165"/>
        <v>1</v>
      </c>
      <c r="DE38" s="195">
        <f t="shared" si="165"/>
        <v>1</v>
      </c>
      <c r="DF38" s="195">
        <f t="shared" si="165"/>
        <v>1</v>
      </c>
      <c r="DG38" s="195">
        <f t="shared" si="165"/>
        <v>1</v>
      </c>
      <c r="DH38" s="195">
        <f t="shared" si="165"/>
        <v>1</v>
      </c>
      <c r="DI38" s="195">
        <f t="shared" si="165"/>
        <v>1</v>
      </c>
      <c r="DJ38" s="195">
        <f t="shared" si="165"/>
        <v>1</v>
      </c>
      <c r="DK38" s="195">
        <f t="shared" si="165"/>
        <v>1</v>
      </c>
    </row>
    <row r="39" spans="1:115" hidden="1" x14ac:dyDescent="0.2">
      <c r="A39" s="218"/>
      <c r="B39" s="219"/>
      <c r="C39" s="219"/>
      <c r="D39" s="220"/>
      <c r="E39" s="221"/>
      <c r="F39" s="222"/>
      <c r="G39" s="223"/>
      <c r="H39" s="222"/>
      <c r="I39" s="222"/>
      <c r="J39" s="223"/>
      <c r="K39" s="222"/>
      <c r="L39" s="222"/>
      <c r="M39" s="223"/>
      <c r="N39" s="222"/>
      <c r="O39" s="222"/>
      <c r="P39" s="223"/>
      <c r="Q39" s="222"/>
      <c r="R39" s="222"/>
      <c r="S39" s="223"/>
      <c r="T39" s="222"/>
      <c r="U39" s="222"/>
      <c r="V39" s="223"/>
      <c r="W39" s="222"/>
      <c r="X39" s="222"/>
      <c r="Y39" s="223"/>
      <c r="Z39" s="222"/>
      <c r="AA39" s="222"/>
      <c r="AB39" s="223"/>
      <c r="AC39" s="222"/>
      <c r="AD39" s="222"/>
      <c r="AE39" s="223"/>
      <c r="AF39" s="222"/>
      <c r="AG39" s="222"/>
      <c r="AH39" s="223"/>
      <c r="AI39" s="222"/>
      <c r="AJ39" s="222"/>
      <c r="AK39" s="223"/>
      <c r="AL39" s="222"/>
      <c r="AM39" s="222"/>
      <c r="AN39" s="223"/>
      <c r="AO39" s="220"/>
      <c r="AP39" s="220"/>
      <c r="AQ39" s="231">
        <f>IF(ISNA(HLOOKUP("o",$AY39:$CH$58,59-ROW(),0)),0,HLOOKUP("o",$AY39:$CH$58,59-ROW(),0))</f>
        <v>0</v>
      </c>
      <c r="AR39" s="231">
        <f t="shared" si="111"/>
        <v>0</v>
      </c>
      <c r="AS39" s="225">
        <f t="shared" si="112"/>
        <v>9</v>
      </c>
      <c r="AT39" s="226" t="str">
        <f t="shared" si="113"/>
        <v/>
      </c>
      <c r="AW39" s="227">
        <f t="shared" si="114"/>
        <v>0</v>
      </c>
      <c r="AX39" s="226">
        <f t="shared" si="115"/>
        <v>-1</v>
      </c>
      <c r="AY39" s="195">
        <f t="shared" si="116"/>
        <v>0</v>
      </c>
      <c r="AZ39" s="195">
        <f t="shared" si="117"/>
        <v>0</v>
      </c>
      <c r="BA39" s="195">
        <f t="shared" si="118"/>
        <v>0</v>
      </c>
      <c r="BB39" s="195">
        <f t="shared" si="119"/>
        <v>0</v>
      </c>
      <c r="BC39" s="195">
        <f t="shared" si="120"/>
        <v>0</v>
      </c>
      <c r="BD39" s="195">
        <f t="shared" si="121"/>
        <v>0</v>
      </c>
      <c r="BE39" s="195">
        <f t="shared" si="122"/>
        <v>0</v>
      </c>
      <c r="BF39" s="195">
        <f t="shared" si="123"/>
        <v>0</v>
      </c>
      <c r="BG39" s="195">
        <f t="shared" si="124"/>
        <v>0</v>
      </c>
      <c r="BH39" s="195">
        <f t="shared" si="125"/>
        <v>0</v>
      </c>
      <c r="BI39" s="195">
        <f t="shared" si="126"/>
        <v>0</v>
      </c>
      <c r="BJ39" s="195">
        <f t="shared" si="127"/>
        <v>0</v>
      </c>
      <c r="BK39" s="195">
        <f t="shared" si="128"/>
        <v>0</v>
      </c>
      <c r="BL39" s="195">
        <f t="shared" si="129"/>
        <v>0</v>
      </c>
      <c r="BM39" s="195">
        <f t="shared" si="130"/>
        <v>0</v>
      </c>
      <c r="BN39" s="195">
        <f t="shared" si="131"/>
        <v>0</v>
      </c>
      <c r="BO39" s="195">
        <f t="shared" si="132"/>
        <v>0</v>
      </c>
      <c r="BP39" s="195">
        <f t="shared" si="133"/>
        <v>0</v>
      </c>
      <c r="BQ39" s="195">
        <f t="shared" si="134"/>
        <v>0</v>
      </c>
      <c r="BR39" s="195">
        <f t="shared" si="135"/>
        <v>0</v>
      </c>
      <c r="BS39" s="195">
        <f t="shared" si="136"/>
        <v>0</v>
      </c>
      <c r="BT39" s="195">
        <f t="shared" si="137"/>
        <v>0</v>
      </c>
      <c r="BU39" s="195">
        <f t="shared" si="138"/>
        <v>0</v>
      </c>
      <c r="BV39" s="195">
        <f t="shared" si="139"/>
        <v>0</v>
      </c>
      <c r="BW39" s="195">
        <f t="shared" si="140"/>
        <v>0</v>
      </c>
      <c r="BX39" s="195">
        <f t="shared" si="141"/>
        <v>0</v>
      </c>
      <c r="BY39" s="195">
        <f t="shared" si="142"/>
        <v>0</v>
      </c>
      <c r="BZ39" s="195">
        <f t="shared" si="143"/>
        <v>0</v>
      </c>
      <c r="CA39" s="195">
        <f t="shared" si="144"/>
        <v>0</v>
      </c>
      <c r="CB39" s="195">
        <f t="shared" si="145"/>
        <v>0</v>
      </c>
      <c r="CC39" s="195">
        <f t="shared" si="146"/>
        <v>0</v>
      </c>
      <c r="CD39" s="195">
        <f t="shared" si="147"/>
        <v>0</v>
      </c>
      <c r="CE39" s="195">
        <f t="shared" si="148"/>
        <v>0</v>
      </c>
      <c r="CF39" s="195">
        <f t="shared" si="149"/>
        <v>0</v>
      </c>
      <c r="CG39" s="195">
        <f t="shared" si="150"/>
        <v>0</v>
      </c>
      <c r="CH39" s="195">
        <f t="shared" si="151"/>
        <v>0</v>
      </c>
      <c r="CL39" s="195">
        <f t="shared" si="152"/>
        <v>0</v>
      </c>
      <c r="CM39" s="195">
        <f t="shared" si="153"/>
        <v>0</v>
      </c>
      <c r="CN39" s="195">
        <f t="shared" si="154"/>
        <v>0</v>
      </c>
      <c r="CO39" s="195">
        <f t="shared" si="155"/>
        <v>0</v>
      </c>
      <c r="CP39" s="195">
        <f t="shared" si="156"/>
        <v>0</v>
      </c>
      <c r="CQ39" s="195">
        <f t="shared" si="157"/>
        <v>0</v>
      </c>
      <c r="CR39" s="195">
        <f t="shared" si="158"/>
        <v>0</v>
      </c>
      <c r="CS39" s="195">
        <f t="shared" si="159"/>
        <v>0</v>
      </c>
      <c r="CT39" s="195">
        <f t="shared" si="160"/>
        <v>0</v>
      </c>
      <c r="CU39" s="195">
        <f t="shared" si="161"/>
        <v>0</v>
      </c>
      <c r="CV39" s="195">
        <f t="shared" si="162"/>
        <v>0</v>
      </c>
      <c r="CW39" s="195">
        <f t="shared" si="163"/>
        <v>0</v>
      </c>
      <c r="CY39" s="195">
        <f t="shared" si="164"/>
        <v>1</v>
      </c>
      <c r="CZ39" s="195">
        <f t="shared" si="165"/>
        <v>1</v>
      </c>
      <c r="DA39" s="195">
        <f t="shared" si="165"/>
        <v>1</v>
      </c>
      <c r="DB39" s="195">
        <f t="shared" si="165"/>
        <v>1</v>
      </c>
      <c r="DC39" s="195">
        <f t="shared" si="165"/>
        <v>1</v>
      </c>
      <c r="DD39" s="195">
        <f t="shared" si="165"/>
        <v>1</v>
      </c>
      <c r="DE39" s="195">
        <f t="shared" si="165"/>
        <v>1</v>
      </c>
      <c r="DF39" s="195">
        <f t="shared" si="165"/>
        <v>1</v>
      </c>
      <c r="DG39" s="195">
        <f t="shared" si="165"/>
        <v>1</v>
      </c>
      <c r="DH39" s="195">
        <f t="shared" si="165"/>
        <v>1</v>
      </c>
      <c r="DI39" s="195">
        <f t="shared" si="165"/>
        <v>1</v>
      </c>
      <c r="DJ39" s="195">
        <f t="shared" si="165"/>
        <v>1</v>
      </c>
      <c r="DK39" s="195">
        <f t="shared" si="165"/>
        <v>1</v>
      </c>
    </row>
    <row r="40" spans="1:115" hidden="1" x14ac:dyDescent="0.2">
      <c r="A40" s="218"/>
      <c r="B40" s="219"/>
      <c r="C40" s="219"/>
      <c r="D40" s="220"/>
      <c r="E40" s="221"/>
      <c r="F40" s="222"/>
      <c r="G40" s="223"/>
      <c r="H40" s="222"/>
      <c r="I40" s="222"/>
      <c r="J40" s="223"/>
      <c r="K40" s="222"/>
      <c r="L40" s="222"/>
      <c r="M40" s="223"/>
      <c r="N40" s="222"/>
      <c r="O40" s="222"/>
      <c r="P40" s="223"/>
      <c r="Q40" s="222"/>
      <c r="R40" s="222"/>
      <c r="S40" s="223"/>
      <c r="T40" s="222"/>
      <c r="U40" s="222"/>
      <c r="V40" s="223"/>
      <c r="W40" s="222"/>
      <c r="X40" s="222"/>
      <c r="Y40" s="223"/>
      <c r="Z40" s="222"/>
      <c r="AA40" s="222"/>
      <c r="AB40" s="223"/>
      <c r="AC40" s="222"/>
      <c r="AD40" s="222"/>
      <c r="AE40" s="223"/>
      <c r="AF40" s="222"/>
      <c r="AG40" s="222"/>
      <c r="AH40" s="223"/>
      <c r="AI40" s="222"/>
      <c r="AJ40" s="222"/>
      <c r="AK40" s="223"/>
      <c r="AL40" s="222"/>
      <c r="AM40" s="222"/>
      <c r="AN40" s="223"/>
      <c r="AO40" s="220"/>
      <c r="AP40" s="220"/>
      <c r="AQ40" s="231">
        <f>IF(ISNA(HLOOKUP("o",$AY40:$CH$58,59-ROW(),0)),0,HLOOKUP("o",$AY40:$CH$58,59-ROW(),0))</f>
        <v>0</v>
      </c>
      <c r="AR40" s="231">
        <f t="shared" si="111"/>
        <v>0</v>
      </c>
      <c r="AS40" s="225">
        <f t="shared" si="112"/>
        <v>9</v>
      </c>
      <c r="AT40" s="226" t="str">
        <f t="shared" si="113"/>
        <v/>
      </c>
      <c r="AW40" s="227">
        <f t="shared" si="114"/>
        <v>0</v>
      </c>
      <c r="AX40" s="226">
        <f t="shared" si="115"/>
        <v>-1</v>
      </c>
      <c r="AY40" s="195">
        <f t="shared" si="116"/>
        <v>0</v>
      </c>
      <c r="AZ40" s="195">
        <f t="shared" si="117"/>
        <v>0</v>
      </c>
      <c r="BA40" s="195">
        <f t="shared" si="118"/>
        <v>0</v>
      </c>
      <c r="BB40" s="195">
        <f t="shared" si="119"/>
        <v>0</v>
      </c>
      <c r="BC40" s="195">
        <f t="shared" si="120"/>
        <v>0</v>
      </c>
      <c r="BD40" s="195">
        <f t="shared" si="121"/>
        <v>0</v>
      </c>
      <c r="BE40" s="195">
        <f t="shared" si="122"/>
        <v>0</v>
      </c>
      <c r="BF40" s="195">
        <f t="shared" si="123"/>
        <v>0</v>
      </c>
      <c r="BG40" s="195">
        <f t="shared" si="124"/>
        <v>0</v>
      </c>
      <c r="BH40" s="195">
        <f t="shared" si="125"/>
        <v>0</v>
      </c>
      <c r="BI40" s="195">
        <f t="shared" si="126"/>
        <v>0</v>
      </c>
      <c r="BJ40" s="195">
        <f t="shared" si="127"/>
        <v>0</v>
      </c>
      <c r="BK40" s="195">
        <f t="shared" si="128"/>
        <v>0</v>
      </c>
      <c r="BL40" s="195">
        <f t="shared" si="129"/>
        <v>0</v>
      </c>
      <c r="BM40" s="195">
        <f t="shared" si="130"/>
        <v>0</v>
      </c>
      <c r="BN40" s="195">
        <f t="shared" si="131"/>
        <v>0</v>
      </c>
      <c r="BO40" s="195">
        <f t="shared" si="132"/>
        <v>0</v>
      </c>
      <c r="BP40" s="195">
        <f t="shared" si="133"/>
        <v>0</v>
      </c>
      <c r="BQ40" s="195">
        <f t="shared" si="134"/>
        <v>0</v>
      </c>
      <c r="BR40" s="195">
        <f t="shared" si="135"/>
        <v>0</v>
      </c>
      <c r="BS40" s="195">
        <f t="shared" si="136"/>
        <v>0</v>
      </c>
      <c r="BT40" s="195">
        <f t="shared" si="137"/>
        <v>0</v>
      </c>
      <c r="BU40" s="195">
        <f t="shared" si="138"/>
        <v>0</v>
      </c>
      <c r="BV40" s="195">
        <f t="shared" si="139"/>
        <v>0</v>
      </c>
      <c r="BW40" s="195">
        <f t="shared" si="140"/>
        <v>0</v>
      </c>
      <c r="BX40" s="195">
        <f t="shared" si="141"/>
        <v>0</v>
      </c>
      <c r="BY40" s="195">
        <f t="shared" si="142"/>
        <v>0</v>
      </c>
      <c r="BZ40" s="195">
        <f t="shared" si="143"/>
        <v>0</v>
      </c>
      <c r="CA40" s="195">
        <f t="shared" si="144"/>
        <v>0</v>
      </c>
      <c r="CB40" s="195">
        <f t="shared" si="145"/>
        <v>0</v>
      </c>
      <c r="CC40" s="195">
        <f t="shared" si="146"/>
        <v>0</v>
      </c>
      <c r="CD40" s="195">
        <f t="shared" si="147"/>
        <v>0</v>
      </c>
      <c r="CE40" s="195">
        <f t="shared" si="148"/>
        <v>0</v>
      </c>
      <c r="CF40" s="195">
        <f t="shared" si="149"/>
        <v>0</v>
      </c>
      <c r="CG40" s="195">
        <f t="shared" si="150"/>
        <v>0</v>
      </c>
      <c r="CH40" s="195">
        <f t="shared" si="151"/>
        <v>0</v>
      </c>
      <c r="CL40" s="195">
        <f t="shared" si="152"/>
        <v>0</v>
      </c>
      <c r="CM40" s="195">
        <f t="shared" si="153"/>
        <v>0</v>
      </c>
      <c r="CN40" s="195">
        <f t="shared" si="154"/>
        <v>0</v>
      </c>
      <c r="CO40" s="195">
        <f t="shared" si="155"/>
        <v>0</v>
      </c>
      <c r="CP40" s="195">
        <f t="shared" si="156"/>
        <v>0</v>
      </c>
      <c r="CQ40" s="195">
        <f t="shared" si="157"/>
        <v>0</v>
      </c>
      <c r="CR40" s="195">
        <f t="shared" si="158"/>
        <v>0</v>
      </c>
      <c r="CS40" s="195">
        <f t="shared" si="159"/>
        <v>0</v>
      </c>
      <c r="CT40" s="195">
        <f t="shared" si="160"/>
        <v>0</v>
      </c>
      <c r="CU40" s="195">
        <f t="shared" si="161"/>
        <v>0</v>
      </c>
      <c r="CV40" s="195">
        <f t="shared" si="162"/>
        <v>0</v>
      </c>
      <c r="CW40" s="195">
        <f t="shared" si="163"/>
        <v>0</v>
      </c>
      <c r="CY40" s="195">
        <f t="shared" si="164"/>
        <v>1</v>
      </c>
      <c r="CZ40" s="195">
        <f t="shared" si="165"/>
        <v>1</v>
      </c>
      <c r="DA40" s="195">
        <f t="shared" si="165"/>
        <v>1</v>
      </c>
      <c r="DB40" s="195">
        <f t="shared" si="165"/>
        <v>1</v>
      </c>
      <c r="DC40" s="195">
        <f t="shared" si="165"/>
        <v>1</v>
      </c>
      <c r="DD40" s="195">
        <f t="shared" si="165"/>
        <v>1</v>
      </c>
      <c r="DE40" s="195">
        <f t="shared" si="165"/>
        <v>1</v>
      </c>
      <c r="DF40" s="195">
        <f t="shared" si="165"/>
        <v>1</v>
      </c>
      <c r="DG40" s="195">
        <f t="shared" si="165"/>
        <v>1</v>
      </c>
      <c r="DH40" s="195">
        <f t="shared" si="165"/>
        <v>1</v>
      </c>
      <c r="DI40" s="195">
        <f t="shared" si="165"/>
        <v>1</v>
      </c>
      <c r="DJ40" s="195">
        <f t="shared" si="165"/>
        <v>1</v>
      </c>
      <c r="DK40" s="195">
        <f t="shared" si="165"/>
        <v>1</v>
      </c>
    </row>
    <row r="41" spans="1:115" hidden="1" x14ac:dyDescent="0.2">
      <c r="A41" s="218"/>
      <c r="B41" s="219"/>
      <c r="C41" s="219"/>
      <c r="D41" s="220"/>
      <c r="E41" s="221"/>
      <c r="F41" s="222"/>
      <c r="G41" s="223"/>
      <c r="H41" s="222"/>
      <c r="I41" s="222"/>
      <c r="J41" s="223"/>
      <c r="K41" s="222"/>
      <c r="L41" s="222"/>
      <c r="M41" s="223"/>
      <c r="N41" s="222"/>
      <c r="O41" s="222"/>
      <c r="P41" s="223"/>
      <c r="Q41" s="222"/>
      <c r="R41" s="222"/>
      <c r="S41" s="223"/>
      <c r="T41" s="222"/>
      <c r="U41" s="222"/>
      <c r="V41" s="223"/>
      <c r="W41" s="222"/>
      <c r="X41" s="222"/>
      <c r="Y41" s="223"/>
      <c r="Z41" s="222"/>
      <c r="AA41" s="222"/>
      <c r="AB41" s="223"/>
      <c r="AC41" s="222"/>
      <c r="AD41" s="222"/>
      <c r="AE41" s="223"/>
      <c r="AF41" s="222"/>
      <c r="AG41" s="222"/>
      <c r="AH41" s="223"/>
      <c r="AI41" s="222"/>
      <c r="AJ41" s="222"/>
      <c r="AK41" s="223"/>
      <c r="AL41" s="222"/>
      <c r="AM41" s="222"/>
      <c r="AN41" s="223"/>
      <c r="AO41" s="220"/>
      <c r="AP41" s="220"/>
      <c r="AQ41" s="231">
        <f>IF(ISNA(HLOOKUP("o",$AY41:$CH$58,59-ROW(),0)),0,HLOOKUP("o",$AY41:$CH$58,59-ROW(),0))</f>
        <v>0</v>
      </c>
      <c r="AR41" s="231">
        <f t="shared" si="111"/>
        <v>0</v>
      </c>
      <c r="AS41" s="225">
        <f t="shared" si="112"/>
        <v>9</v>
      </c>
      <c r="AT41" s="226" t="str">
        <f t="shared" si="113"/>
        <v/>
      </c>
      <c r="AW41" s="227">
        <f t="shared" si="114"/>
        <v>0</v>
      </c>
      <c r="AX41" s="226">
        <f t="shared" si="115"/>
        <v>-1</v>
      </c>
      <c r="AY41" s="195">
        <f t="shared" si="116"/>
        <v>0</v>
      </c>
      <c r="AZ41" s="195">
        <f t="shared" si="117"/>
        <v>0</v>
      </c>
      <c r="BA41" s="195">
        <f t="shared" si="118"/>
        <v>0</v>
      </c>
      <c r="BB41" s="195">
        <f t="shared" si="119"/>
        <v>0</v>
      </c>
      <c r="BC41" s="195">
        <f t="shared" si="120"/>
        <v>0</v>
      </c>
      <c r="BD41" s="195">
        <f t="shared" si="121"/>
        <v>0</v>
      </c>
      <c r="BE41" s="195">
        <f t="shared" si="122"/>
        <v>0</v>
      </c>
      <c r="BF41" s="195">
        <f t="shared" si="123"/>
        <v>0</v>
      </c>
      <c r="BG41" s="195">
        <f t="shared" si="124"/>
        <v>0</v>
      </c>
      <c r="BH41" s="195">
        <f t="shared" si="125"/>
        <v>0</v>
      </c>
      <c r="BI41" s="195">
        <f t="shared" si="126"/>
        <v>0</v>
      </c>
      <c r="BJ41" s="195">
        <f t="shared" si="127"/>
        <v>0</v>
      </c>
      <c r="BK41" s="195">
        <f t="shared" si="128"/>
        <v>0</v>
      </c>
      <c r="BL41" s="195">
        <f t="shared" si="129"/>
        <v>0</v>
      </c>
      <c r="BM41" s="195">
        <f t="shared" si="130"/>
        <v>0</v>
      </c>
      <c r="BN41" s="195">
        <f t="shared" si="131"/>
        <v>0</v>
      </c>
      <c r="BO41" s="195">
        <f t="shared" si="132"/>
        <v>0</v>
      </c>
      <c r="BP41" s="195">
        <f t="shared" si="133"/>
        <v>0</v>
      </c>
      <c r="BQ41" s="195">
        <f t="shared" si="134"/>
        <v>0</v>
      </c>
      <c r="BR41" s="195">
        <f t="shared" si="135"/>
        <v>0</v>
      </c>
      <c r="BS41" s="195">
        <f t="shared" si="136"/>
        <v>0</v>
      </c>
      <c r="BT41" s="195">
        <f t="shared" si="137"/>
        <v>0</v>
      </c>
      <c r="BU41" s="195">
        <f t="shared" si="138"/>
        <v>0</v>
      </c>
      <c r="BV41" s="195">
        <f t="shared" si="139"/>
        <v>0</v>
      </c>
      <c r="BW41" s="195">
        <f t="shared" si="140"/>
        <v>0</v>
      </c>
      <c r="BX41" s="195">
        <f t="shared" si="141"/>
        <v>0</v>
      </c>
      <c r="BY41" s="195">
        <f t="shared" si="142"/>
        <v>0</v>
      </c>
      <c r="BZ41" s="195">
        <f t="shared" si="143"/>
        <v>0</v>
      </c>
      <c r="CA41" s="195">
        <f t="shared" si="144"/>
        <v>0</v>
      </c>
      <c r="CB41" s="195">
        <f t="shared" si="145"/>
        <v>0</v>
      </c>
      <c r="CC41" s="195">
        <f t="shared" si="146"/>
        <v>0</v>
      </c>
      <c r="CD41" s="195">
        <f t="shared" si="147"/>
        <v>0</v>
      </c>
      <c r="CE41" s="195">
        <f t="shared" si="148"/>
        <v>0</v>
      </c>
      <c r="CF41" s="195">
        <f t="shared" si="149"/>
        <v>0</v>
      </c>
      <c r="CG41" s="195">
        <f t="shared" si="150"/>
        <v>0</v>
      </c>
      <c r="CH41" s="195">
        <f t="shared" si="151"/>
        <v>0</v>
      </c>
      <c r="CL41" s="195">
        <f t="shared" si="152"/>
        <v>0</v>
      </c>
      <c r="CM41" s="195">
        <f t="shared" si="153"/>
        <v>0</v>
      </c>
      <c r="CN41" s="195">
        <f t="shared" si="154"/>
        <v>0</v>
      </c>
      <c r="CO41" s="195">
        <f t="shared" si="155"/>
        <v>0</v>
      </c>
      <c r="CP41" s="195">
        <f t="shared" si="156"/>
        <v>0</v>
      </c>
      <c r="CQ41" s="195">
        <f t="shared" si="157"/>
        <v>0</v>
      </c>
      <c r="CR41" s="195">
        <f t="shared" si="158"/>
        <v>0</v>
      </c>
      <c r="CS41" s="195">
        <f t="shared" si="159"/>
        <v>0</v>
      </c>
      <c r="CT41" s="195">
        <f t="shared" si="160"/>
        <v>0</v>
      </c>
      <c r="CU41" s="195">
        <f t="shared" si="161"/>
        <v>0</v>
      </c>
      <c r="CV41" s="195">
        <f t="shared" si="162"/>
        <v>0</v>
      </c>
      <c r="CW41" s="195">
        <f t="shared" si="163"/>
        <v>0</v>
      </c>
      <c r="CY41" s="195">
        <f t="shared" si="164"/>
        <v>1</v>
      </c>
      <c r="CZ41" s="195">
        <f t="shared" si="165"/>
        <v>1</v>
      </c>
      <c r="DA41" s="195">
        <f t="shared" si="165"/>
        <v>1</v>
      </c>
      <c r="DB41" s="195">
        <f t="shared" si="165"/>
        <v>1</v>
      </c>
      <c r="DC41" s="195">
        <f t="shared" si="165"/>
        <v>1</v>
      </c>
      <c r="DD41" s="195">
        <f t="shared" si="165"/>
        <v>1</v>
      </c>
      <c r="DE41" s="195">
        <f t="shared" si="165"/>
        <v>1</v>
      </c>
      <c r="DF41" s="195">
        <f t="shared" si="165"/>
        <v>1</v>
      </c>
      <c r="DG41" s="195">
        <f t="shared" si="165"/>
        <v>1</v>
      </c>
      <c r="DH41" s="195">
        <f t="shared" si="165"/>
        <v>1</v>
      </c>
      <c r="DI41" s="195">
        <f t="shared" si="165"/>
        <v>1</v>
      </c>
      <c r="DJ41" s="195">
        <f t="shared" si="165"/>
        <v>1</v>
      </c>
      <c r="DK41" s="195">
        <f t="shared" si="165"/>
        <v>1</v>
      </c>
    </row>
    <row r="42" spans="1:115" hidden="1" x14ac:dyDescent="0.2">
      <c r="A42" s="218"/>
      <c r="B42" s="219"/>
      <c r="C42" s="219"/>
      <c r="D42" s="220"/>
      <c r="E42" s="221"/>
      <c r="F42" s="222"/>
      <c r="G42" s="223"/>
      <c r="H42" s="222"/>
      <c r="I42" s="222"/>
      <c r="J42" s="223"/>
      <c r="K42" s="222"/>
      <c r="L42" s="222"/>
      <c r="M42" s="223"/>
      <c r="N42" s="222"/>
      <c r="O42" s="222"/>
      <c r="P42" s="223"/>
      <c r="Q42" s="222"/>
      <c r="R42" s="222"/>
      <c r="S42" s="223"/>
      <c r="T42" s="222"/>
      <c r="U42" s="222"/>
      <c r="V42" s="223"/>
      <c r="W42" s="222"/>
      <c r="X42" s="222"/>
      <c r="Y42" s="223"/>
      <c r="Z42" s="222"/>
      <c r="AA42" s="222"/>
      <c r="AB42" s="223"/>
      <c r="AC42" s="222"/>
      <c r="AD42" s="222"/>
      <c r="AE42" s="223"/>
      <c r="AF42" s="222"/>
      <c r="AG42" s="222"/>
      <c r="AH42" s="223"/>
      <c r="AI42" s="222"/>
      <c r="AJ42" s="222"/>
      <c r="AK42" s="223"/>
      <c r="AL42" s="222"/>
      <c r="AM42" s="222"/>
      <c r="AN42" s="223"/>
      <c r="AO42" s="220"/>
      <c r="AP42" s="220"/>
      <c r="AQ42" s="231">
        <f>IF(ISNA(HLOOKUP("o",$AY42:$CH$58,59-ROW(),0)),0,HLOOKUP("o",$AY42:$CH$58,59-ROW(),0))</f>
        <v>0</v>
      </c>
      <c r="AR42" s="231">
        <f t="shared" si="111"/>
        <v>0</v>
      </c>
      <c r="AS42" s="225">
        <f t="shared" si="112"/>
        <v>9</v>
      </c>
      <c r="AT42" s="226" t="str">
        <f t="shared" si="113"/>
        <v/>
      </c>
      <c r="AW42" s="227">
        <f t="shared" si="114"/>
        <v>0</v>
      </c>
      <c r="AX42" s="226">
        <f t="shared" si="115"/>
        <v>-1</v>
      </c>
      <c r="AY42" s="195">
        <f t="shared" si="116"/>
        <v>0</v>
      </c>
      <c r="AZ42" s="195">
        <f t="shared" si="117"/>
        <v>0</v>
      </c>
      <c r="BA42" s="195">
        <f t="shared" si="118"/>
        <v>0</v>
      </c>
      <c r="BB42" s="195">
        <f t="shared" si="119"/>
        <v>0</v>
      </c>
      <c r="BC42" s="195">
        <f t="shared" si="120"/>
        <v>0</v>
      </c>
      <c r="BD42" s="195">
        <f t="shared" si="121"/>
        <v>0</v>
      </c>
      <c r="BE42" s="195">
        <f t="shared" si="122"/>
        <v>0</v>
      </c>
      <c r="BF42" s="195">
        <f t="shared" si="123"/>
        <v>0</v>
      </c>
      <c r="BG42" s="195">
        <f t="shared" si="124"/>
        <v>0</v>
      </c>
      <c r="BH42" s="195">
        <f t="shared" si="125"/>
        <v>0</v>
      </c>
      <c r="BI42" s="195">
        <f t="shared" si="126"/>
        <v>0</v>
      </c>
      <c r="BJ42" s="195">
        <f t="shared" si="127"/>
        <v>0</v>
      </c>
      <c r="BK42" s="195">
        <f t="shared" si="128"/>
        <v>0</v>
      </c>
      <c r="BL42" s="195">
        <f t="shared" si="129"/>
        <v>0</v>
      </c>
      <c r="BM42" s="195">
        <f t="shared" si="130"/>
        <v>0</v>
      </c>
      <c r="BN42" s="195">
        <f t="shared" si="131"/>
        <v>0</v>
      </c>
      <c r="BO42" s="195">
        <f t="shared" si="132"/>
        <v>0</v>
      </c>
      <c r="BP42" s="195">
        <f t="shared" si="133"/>
        <v>0</v>
      </c>
      <c r="BQ42" s="195">
        <f t="shared" si="134"/>
        <v>0</v>
      </c>
      <c r="BR42" s="195">
        <f t="shared" si="135"/>
        <v>0</v>
      </c>
      <c r="BS42" s="195">
        <f t="shared" si="136"/>
        <v>0</v>
      </c>
      <c r="BT42" s="195">
        <f t="shared" si="137"/>
        <v>0</v>
      </c>
      <c r="BU42" s="195">
        <f t="shared" si="138"/>
        <v>0</v>
      </c>
      <c r="BV42" s="195">
        <f t="shared" si="139"/>
        <v>0</v>
      </c>
      <c r="BW42" s="195">
        <f t="shared" si="140"/>
        <v>0</v>
      </c>
      <c r="BX42" s="195">
        <f t="shared" si="141"/>
        <v>0</v>
      </c>
      <c r="BY42" s="195">
        <f t="shared" si="142"/>
        <v>0</v>
      </c>
      <c r="BZ42" s="195">
        <f t="shared" si="143"/>
        <v>0</v>
      </c>
      <c r="CA42" s="195">
        <f t="shared" si="144"/>
        <v>0</v>
      </c>
      <c r="CB42" s="195">
        <f t="shared" si="145"/>
        <v>0</v>
      </c>
      <c r="CC42" s="195">
        <f t="shared" si="146"/>
        <v>0</v>
      </c>
      <c r="CD42" s="195">
        <f t="shared" si="147"/>
        <v>0</v>
      </c>
      <c r="CE42" s="195">
        <f t="shared" si="148"/>
        <v>0</v>
      </c>
      <c r="CF42" s="195">
        <f t="shared" si="149"/>
        <v>0</v>
      </c>
      <c r="CG42" s="195">
        <f t="shared" si="150"/>
        <v>0</v>
      </c>
      <c r="CH42" s="195">
        <f t="shared" si="151"/>
        <v>0</v>
      </c>
      <c r="CL42" s="195">
        <f t="shared" si="152"/>
        <v>0</v>
      </c>
      <c r="CM42" s="195">
        <f t="shared" si="153"/>
        <v>0</v>
      </c>
      <c r="CN42" s="195">
        <f t="shared" si="154"/>
        <v>0</v>
      </c>
      <c r="CO42" s="195">
        <f t="shared" si="155"/>
        <v>0</v>
      </c>
      <c r="CP42" s="195">
        <f t="shared" si="156"/>
        <v>0</v>
      </c>
      <c r="CQ42" s="195">
        <f t="shared" si="157"/>
        <v>0</v>
      </c>
      <c r="CR42" s="195">
        <f t="shared" si="158"/>
        <v>0</v>
      </c>
      <c r="CS42" s="195">
        <f t="shared" si="159"/>
        <v>0</v>
      </c>
      <c r="CT42" s="195">
        <f t="shared" si="160"/>
        <v>0</v>
      </c>
      <c r="CU42" s="195">
        <f t="shared" si="161"/>
        <v>0</v>
      </c>
      <c r="CV42" s="195">
        <f t="shared" si="162"/>
        <v>0</v>
      </c>
      <c r="CW42" s="195">
        <f t="shared" si="163"/>
        <v>0</v>
      </c>
      <c r="CY42" s="195">
        <f t="shared" si="164"/>
        <v>1</v>
      </c>
      <c r="CZ42" s="195">
        <f t="shared" si="165"/>
        <v>1</v>
      </c>
      <c r="DA42" s="195">
        <f t="shared" si="165"/>
        <v>1</v>
      </c>
      <c r="DB42" s="195">
        <f t="shared" si="165"/>
        <v>1</v>
      </c>
      <c r="DC42" s="195">
        <f t="shared" si="165"/>
        <v>1</v>
      </c>
      <c r="DD42" s="195">
        <f t="shared" si="165"/>
        <v>1</v>
      </c>
      <c r="DE42" s="195">
        <f t="shared" si="165"/>
        <v>1</v>
      </c>
      <c r="DF42" s="195">
        <f t="shared" si="165"/>
        <v>1</v>
      </c>
      <c r="DG42" s="195">
        <f t="shared" si="165"/>
        <v>1</v>
      </c>
      <c r="DH42" s="195">
        <f t="shared" si="165"/>
        <v>1</v>
      </c>
      <c r="DI42" s="195">
        <f t="shared" si="165"/>
        <v>1</v>
      </c>
      <c r="DJ42" s="195">
        <f t="shared" si="165"/>
        <v>1</v>
      </c>
      <c r="DK42" s="195">
        <f t="shared" si="165"/>
        <v>1</v>
      </c>
    </row>
    <row r="43" spans="1:115" hidden="1" x14ac:dyDescent="0.2">
      <c r="A43" s="218"/>
      <c r="B43" s="219"/>
      <c r="C43" s="219"/>
      <c r="D43" s="220"/>
      <c r="E43" s="221"/>
      <c r="F43" s="222"/>
      <c r="G43" s="223"/>
      <c r="H43" s="222"/>
      <c r="I43" s="222"/>
      <c r="J43" s="223"/>
      <c r="K43" s="222"/>
      <c r="L43" s="222"/>
      <c r="M43" s="223"/>
      <c r="N43" s="222"/>
      <c r="O43" s="222"/>
      <c r="P43" s="223"/>
      <c r="Q43" s="222"/>
      <c r="R43" s="222"/>
      <c r="S43" s="223"/>
      <c r="T43" s="222"/>
      <c r="U43" s="222"/>
      <c r="V43" s="223"/>
      <c r="W43" s="222"/>
      <c r="X43" s="222"/>
      <c r="Y43" s="223"/>
      <c r="Z43" s="222"/>
      <c r="AA43" s="222"/>
      <c r="AB43" s="223"/>
      <c r="AC43" s="222"/>
      <c r="AD43" s="222"/>
      <c r="AE43" s="223"/>
      <c r="AF43" s="222"/>
      <c r="AG43" s="222"/>
      <c r="AH43" s="223"/>
      <c r="AI43" s="222"/>
      <c r="AJ43" s="222"/>
      <c r="AK43" s="223"/>
      <c r="AL43" s="222"/>
      <c r="AM43" s="222"/>
      <c r="AN43" s="223"/>
      <c r="AO43" s="220"/>
      <c r="AP43" s="220"/>
      <c r="AQ43" s="231">
        <f>IF(ISNA(HLOOKUP("o",$AY43:$CH$58,59-ROW(),0)),0,HLOOKUP("o",$AY43:$CH$58,59-ROW(),0))</f>
        <v>0</v>
      </c>
      <c r="AR43" s="231">
        <f t="shared" si="111"/>
        <v>0</v>
      </c>
      <c r="AS43" s="225">
        <f t="shared" si="112"/>
        <v>9</v>
      </c>
      <c r="AT43" s="226" t="str">
        <f t="shared" si="113"/>
        <v/>
      </c>
      <c r="AW43" s="227">
        <f t="shared" si="114"/>
        <v>0</v>
      </c>
      <c r="AX43" s="226">
        <f t="shared" si="115"/>
        <v>-1</v>
      </c>
      <c r="AY43" s="195">
        <f t="shared" si="116"/>
        <v>0</v>
      </c>
      <c r="AZ43" s="195">
        <f t="shared" si="117"/>
        <v>0</v>
      </c>
      <c r="BA43" s="195">
        <f t="shared" si="118"/>
        <v>0</v>
      </c>
      <c r="BB43" s="195">
        <f t="shared" si="119"/>
        <v>0</v>
      </c>
      <c r="BC43" s="195">
        <f t="shared" si="120"/>
        <v>0</v>
      </c>
      <c r="BD43" s="195">
        <f t="shared" si="121"/>
        <v>0</v>
      </c>
      <c r="BE43" s="195">
        <f t="shared" si="122"/>
        <v>0</v>
      </c>
      <c r="BF43" s="195">
        <f t="shared" si="123"/>
        <v>0</v>
      </c>
      <c r="BG43" s="195">
        <f t="shared" si="124"/>
        <v>0</v>
      </c>
      <c r="BH43" s="195">
        <f t="shared" si="125"/>
        <v>0</v>
      </c>
      <c r="BI43" s="195">
        <f t="shared" si="126"/>
        <v>0</v>
      </c>
      <c r="BJ43" s="195">
        <f t="shared" si="127"/>
        <v>0</v>
      </c>
      <c r="BK43" s="195">
        <f t="shared" si="128"/>
        <v>0</v>
      </c>
      <c r="BL43" s="195">
        <f t="shared" si="129"/>
        <v>0</v>
      </c>
      <c r="BM43" s="195">
        <f t="shared" si="130"/>
        <v>0</v>
      </c>
      <c r="BN43" s="195">
        <f t="shared" si="131"/>
        <v>0</v>
      </c>
      <c r="BO43" s="195">
        <f t="shared" si="132"/>
        <v>0</v>
      </c>
      <c r="BP43" s="195">
        <f t="shared" si="133"/>
        <v>0</v>
      </c>
      <c r="BQ43" s="195">
        <f t="shared" si="134"/>
        <v>0</v>
      </c>
      <c r="BR43" s="195">
        <f t="shared" si="135"/>
        <v>0</v>
      </c>
      <c r="BS43" s="195">
        <f t="shared" si="136"/>
        <v>0</v>
      </c>
      <c r="BT43" s="195">
        <f t="shared" si="137"/>
        <v>0</v>
      </c>
      <c r="BU43" s="195">
        <f t="shared" si="138"/>
        <v>0</v>
      </c>
      <c r="BV43" s="195">
        <f t="shared" si="139"/>
        <v>0</v>
      </c>
      <c r="BW43" s="195">
        <f t="shared" si="140"/>
        <v>0</v>
      </c>
      <c r="BX43" s="195">
        <f t="shared" si="141"/>
        <v>0</v>
      </c>
      <c r="BY43" s="195">
        <f t="shared" si="142"/>
        <v>0</v>
      </c>
      <c r="BZ43" s="195">
        <f t="shared" si="143"/>
        <v>0</v>
      </c>
      <c r="CA43" s="195">
        <f t="shared" si="144"/>
        <v>0</v>
      </c>
      <c r="CB43" s="195">
        <f t="shared" si="145"/>
        <v>0</v>
      </c>
      <c r="CC43" s="195">
        <f t="shared" si="146"/>
        <v>0</v>
      </c>
      <c r="CD43" s="195">
        <f t="shared" si="147"/>
        <v>0</v>
      </c>
      <c r="CE43" s="195">
        <f t="shared" si="148"/>
        <v>0</v>
      </c>
      <c r="CF43" s="195">
        <f t="shared" si="149"/>
        <v>0</v>
      </c>
      <c r="CG43" s="195">
        <f t="shared" si="150"/>
        <v>0</v>
      </c>
      <c r="CH43" s="195">
        <f t="shared" si="151"/>
        <v>0</v>
      </c>
      <c r="CL43" s="195">
        <f t="shared" si="152"/>
        <v>0</v>
      </c>
      <c r="CM43" s="195">
        <f t="shared" si="153"/>
        <v>0</v>
      </c>
      <c r="CN43" s="195">
        <f t="shared" si="154"/>
        <v>0</v>
      </c>
      <c r="CO43" s="195">
        <f t="shared" si="155"/>
        <v>0</v>
      </c>
      <c r="CP43" s="195">
        <f t="shared" si="156"/>
        <v>0</v>
      </c>
      <c r="CQ43" s="195">
        <f t="shared" si="157"/>
        <v>0</v>
      </c>
      <c r="CR43" s="195">
        <f t="shared" si="158"/>
        <v>0</v>
      </c>
      <c r="CS43" s="195">
        <f t="shared" si="159"/>
        <v>0</v>
      </c>
      <c r="CT43" s="195">
        <f t="shared" si="160"/>
        <v>0</v>
      </c>
      <c r="CU43" s="195">
        <f t="shared" si="161"/>
        <v>0</v>
      </c>
      <c r="CV43" s="195">
        <f t="shared" si="162"/>
        <v>0</v>
      </c>
      <c r="CW43" s="195">
        <f t="shared" si="163"/>
        <v>0</v>
      </c>
      <c r="CY43" s="195">
        <f t="shared" si="164"/>
        <v>1</v>
      </c>
      <c r="CZ43" s="195">
        <f t="shared" si="165"/>
        <v>1</v>
      </c>
      <c r="DA43" s="195">
        <f t="shared" si="165"/>
        <v>1</v>
      </c>
      <c r="DB43" s="195">
        <f t="shared" si="165"/>
        <v>1</v>
      </c>
      <c r="DC43" s="195">
        <f t="shared" si="165"/>
        <v>1</v>
      </c>
      <c r="DD43" s="195">
        <f t="shared" si="165"/>
        <v>1</v>
      </c>
      <c r="DE43" s="195">
        <f t="shared" si="165"/>
        <v>1</v>
      </c>
      <c r="DF43" s="195">
        <f t="shared" si="165"/>
        <v>1</v>
      </c>
      <c r="DG43" s="195">
        <f t="shared" si="165"/>
        <v>1</v>
      </c>
      <c r="DH43" s="195">
        <f t="shared" si="165"/>
        <v>1</v>
      </c>
      <c r="DI43" s="195">
        <f t="shared" si="165"/>
        <v>1</v>
      </c>
      <c r="DJ43" s="195">
        <f t="shared" si="165"/>
        <v>1</v>
      </c>
      <c r="DK43" s="195">
        <f t="shared" si="165"/>
        <v>1</v>
      </c>
    </row>
    <row r="44" spans="1:115" hidden="1" x14ac:dyDescent="0.2">
      <c r="A44" s="218"/>
      <c r="B44" s="219"/>
      <c r="C44" s="219"/>
      <c r="D44" s="220"/>
      <c r="E44" s="221"/>
      <c r="F44" s="222"/>
      <c r="G44" s="223"/>
      <c r="H44" s="222"/>
      <c r="I44" s="222"/>
      <c r="J44" s="223"/>
      <c r="K44" s="222"/>
      <c r="L44" s="222"/>
      <c r="M44" s="223"/>
      <c r="N44" s="222"/>
      <c r="O44" s="222"/>
      <c r="P44" s="223"/>
      <c r="Q44" s="222"/>
      <c r="R44" s="222"/>
      <c r="S44" s="223"/>
      <c r="T44" s="222"/>
      <c r="U44" s="222"/>
      <c r="V44" s="223"/>
      <c r="W44" s="222"/>
      <c r="X44" s="222"/>
      <c r="Y44" s="223"/>
      <c r="Z44" s="222"/>
      <c r="AA44" s="222"/>
      <c r="AB44" s="223"/>
      <c r="AC44" s="222"/>
      <c r="AD44" s="222"/>
      <c r="AE44" s="223"/>
      <c r="AF44" s="222"/>
      <c r="AG44" s="222"/>
      <c r="AH44" s="223"/>
      <c r="AI44" s="222"/>
      <c r="AJ44" s="222"/>
      <c r="AK44" s="223"/>
      <c r="AL44" s="222"/>
      <c r="AM44" s="222"/>
      <c r="AN44" s="223"/>
      <c r="AO44" s="220"/>
      <c r="AP44" s="220"/>
      <c r="AQ44" s="231">
        <f>IF(ISNA(HLOOKUP("o",$AY44:$CH$58,59-ROW(),0)),0,HLOOKUP("o",$AY44:$CH$58,59-ROW(),0))</f>
        <v>0</v>
      </c>
      <c r="AR44" s="231">
        <f t="shared" si="111"/>
        <v>0</v>
      </c>
      <c r="AS44" s="225">
        <f t="shared" si="112"/>
        <v>9</v>
      </c>
      <c r="AT44" s="226" t="str">
        <f t="shared" si="113"/>
        <v/>
      </c>
      <c r="AW44" s="227">
        <f t="shared" si="114"/>
        <v>0</v>
      </c>
      <c r="AX44" s="226">
        <f t="shared" si="115"/>
        <v>-1</v>
      </c>
      <c r="AY44" s="195">
        <f t="shared" si="116"/>
        <v>0</v>
      </c>
      <c r="AZ44" s="195">
        <f t="shared" si="117"/>
        <v>0</v>
      </c>
      <c r="BA44" s="195">
        <f t="shared" si="118"/>
        <v>0</v>
      </c>
      <c r="BB44" s="195">
        <f t="shared" si="119"/>
        <v>0</v>
      </c>
      <c r="BC44" s="195">
        <f t="shared" si="120"/>
        <v>0</v>
      </c>
      <c r="BD44" s="195">
        <f t="shared" si="121"/>
        <v>0</v>
      </c>
      <c r="BE44" s="195">
        <f t="shared" si="122"/>
        <v>0</v>
      </c>
      <c r="BF44" s="195">
        <f t="shared" si="123"/>
        <v>0</v>
      </c>
      <c r="BG44" s="195">
        <f t="shared" si="124"/>
        <v>0</v>
      </c>
      <c r="BH44" s="195">
        <f t="shared" si="125"/>
        <v>0</v>
      </c>
      <c r="BI44" s="195">
        <f t="shared" si="126"/>
        <v>0</v>
      </c>
      <c r="BJ44" s="195">
        <f t="shared" si="127"/>
        <v>0</v>
      </c>
      <c r="BK44" s="195">
        <f t="shared" si="128"/>
        <v>0</v>
      </c>
      <c r="BL44" s="195">
        <f t="shared" si="129"/>
        <v>0</v>
      </c>
      <c r="BM44" s="195">
        <f t="shared" si="130"/>
        <v>0</v>
      </c>
      <c r="BN44" s="195">
        <f t="shared" si="131"/>
        <v>0</v>
      </c>
      <c r="BO44" s="195">
        <f t="shared" si="132"/>
        <v>0</v>
      </c>
      <c r="BP44" s="195">
        <f t="shared" si="133"/>
        <v>0</v>
      </c>
      <c r="BQ44" s="195">
        <f t="shared" si="134"/>
        <v>0</v>
      </c>
      <c r="BR44" s="195">
        <f t="shared" si="135"/>
        <v>0</v>
      </c>
      <c r="BS44" s="195">
        <f t="shared" si="136"/>
        <v>0</v>
      </c>
      <c r="BT44" s="195">
        <f t="shared" si="137"/>
        <v>0</v>
      </c>
      <c r="BU44" s="195">
        <f t="shared" si="138"/>
        <v>0</v>
      </c>
      <c r="BV44" s="195">
        <f t="shared" si="139"/>
        <v>0</v>
      </c>
      <c r="BW44" s="195">
        <f t="shared" si="140"/>
        <v>0</v>
      </c>
      <c r="BX44" s="195">
        <f t="shared" si="141"/>
        <v>0</v>
      </c>
      <c r="BY44" s="195">
        <f t="shared" si="142"/>
        <v>0</v>
      </c>
      <c r="BZ44" s="195">
        <f t="shared" si="143"/>
        <v>0</v>
      </c>
      <c r="CA44" s="195">
        <f t="shared" si="144"/>
        <v>0</v>
      </c>
      <c r="CB44" s="195">
        <f t="shared" si="145"/>
        <v>0</v>
      </c>
      <c r="CC44" s="195">
        <f t="shared" si="146"/>
        <v>0</v>
      </c>
      <c r="CD44" s="195">
        <f t="shared" si="147"/>
        <v>0</v>
      </c>
      <c r="CE44" s="195">
        <f t="shared" si="148"/>
        <v>0</v>
      </c>
      <c r="CF44" s="195">
        <f t="shared" si="149"/>
        <v>0</v>
      </c>
      <c r="CG44" s="195">
        <f t="shared" si="150"/>
        <v>0</v>
      </c>
      <c r="CH44" s="195">
        <f t="shared" si="151"/>
        <v>0</v>
      </c>
      <c r="CL44" s="195">
        <f t="shared" si="152"/>
        <v>0</v>
      </c>
      <c r="CM44" s="195">
        <f t="shared" si="153"/>
        <v>0</v>
      </c>
      <c r="CN44" s="195">
        <f t="shared" si="154"/>
        <v>0</v>
      </c>
      <c r="CO44" s="195">
        <f t="shared" si="155"/>
        <v>0</v>
      </c>
      <c r="CP44" s="195">
        <f t="shared" si="156"/>
        <v>0</v>
      </c>
      <c r="CQ44" s="195">
        <f t="shared" si="157"/>
        <v>0</v>
      </c>
      <c r="CR44" s="195">
        <f t="shared" si="158"/>
        <v>0</v>
      </c>
      <c r="CS44" s="195">
        <f t="shared" si="159"/>
        <v>0</v>
      </c>
      <c r="CT44" s="195">
        <f t="shared" si="160"/>
        <v>0</v>
      </c>
      <c r="CU44" s="195">
        <f t="shared" si="161"/>
        <v>0</v>
      </c>
      <c r="CV44" s="195">
        <f t="shared" si="162"/>
        <v>0</v>
      </c>
      <c r="CW44" s="195">
        <f t="shared" si="163"/>
        <v>0</v>
      </c>
      <c r="CY44" s="195">
        <f t="shared" si="164"/>
        <v>1</v>
      </c>
      <c r="CZ44" s="195">
        <f t="shared" si="165"/>
        <v>1</v>
      </c>
      <c r="DA44" s="195">
        <f t="shared" si="165"/>
        <v>1</v>
      </c>
      <c r="DB44" s="195">
        <f t="shared" si="165"/>
        <v>1</v>
      </c>
      <c r="DC44" s="195">
        <f t="shared" si="165"/>
        <v>1</v>
      </c>
      <c r="DD44" s="195">
        <f t="shared" si="165"/>
        <v>1</v>
      </c>
      <c r="DE44" s="195">
        <f t="shared" si="165"/>
        <v>1</v>
      </c>
      <c r="DF44" s="195">
        <f t="shared" si="165"/>
        <v>1</v>
      </c>
      <c r="DG44" s="195">
        <f t="shared" si="165"/>
        <v>1</v>
      </c>
      <c r="DH44" s="195">
        <f t="shared" si="165"/>
        <v>1</v>
      </c>
      <c r="DI44" s="195">
        <f t="shared" si="165"/>
        <v>1</v>
      </c>
      <c r="DJ44" s="195">
        <f t="shared" si="165"/>
        <v>1</v>
      </c>
      <c r="DK44" s="195">
        <f t="shared" si="165"/>
        <v>1</v>
      </c>
    </row>
    <row r="45" spans="1:115" hidden="1" x14ac:dyDescent="0.2">
      <c r="A45" s="218"/>
      <c r="B45" s="219"/>
      <c r="C45" s="219"/>
      <c r="D45" s="220"/>
      <c r="E45" s="221"/>
      <c r="F45" s="222"/>
      <c r="G45" s="223"/>
      <c r="H45" s="222"/>
      <c r="I45" s="222"/>
      <c r="J45" s="223"/>
      <c r="K45" s="222"/>
      <c r="L45" s="222"/>
      <c r="M45" s="223"/>
      <c r="N45" s="222"/>
      <c r="O45" s="222"/>
      <c r="P45" s="223"/>
      <c r="Q45" s="222"/>
      <c r="R45" s="222"/>
      <c r="S45" s="223"/>
      <c r="T45" s="222"/>
      <c r="U45" s="222"/>
      <c r="V45" s="223"/>
      <c r="W45" s="222"/>
      <c r="X45" s="222"/>
      <c r="Y45" s="223"/>
      <c r="Z45" s="222"/>
      <c r="AA45" s="222"/>
      <c r="AB45" s="223"/>
      <c r="AC45" s="222"/>
      <c r="AD45" s="222"/>
      <c r="AE45" s="223"/>
      <c r="AF45" s="222"/>
      <c r="AG45" s="222"/>
      <c r="AH45" s="223"/>
      <c r="AI45" s="222"/>
      <c r="AJ45" s="222"/>
      <c r="AK45" s="223"/>
      <c r="AL45" s="222"/>
      <c r="AM45" s="222"/>
      <c r="AN45" s="223"/>
      <c r="AO45" s="220"/>
      <c r="AP45" s="220"/>
      <c r="AQ45" s="231">
        <f>IF(ISNA(HLOOKUP("o",$AY45:$CH$58,59-ROW(),0)),0,HLOOKUP("o",$AY45:$CH$58,59-ROW(),0))</f>
        <v>0</v>
      </c>
      <c r="AR45" s="231">
        <f t="shared" si="111"/>
        <v>0</v>
      </c>
      <c r="AS45" s="225">
        <f t="shared" si="112"/>
        <v>9</v>
      </c>
      <c r="AT45" s="226" t="str">
        <f t="shared" si="113"/>
        <v/>
      </c>
      <c r="AW45" s="227">
        <f t="shared" si="114"/>
        <v>0</v>
      </c>
      <c r="AX45" s="226">
        <f t="shared" si="115"/>
        <v>-1</v>
      </c>
      <c r="AY45" s="195">
        <f t="shared" si="116"/>
        <v>0</v>
      </c>
      <c r="AZ45" s="195">
        <f t="shared" si="117"/>
        <v>0</v>
      </c>
      <c r="BA45" s="195">
        <f t="shared" si="118"/>
        <v>0</v>
      </c>
      <c r="BB45" s="195">
        <f t="shared" si="119"/>
        <v>0</v>
      </c>
      <c r="BC45" s="195">
        <f t="shared" si="120"/>
        <v>0</v>
      </c>
      <c r="BD45" s="195">
        <f t="shared" si="121"/>
        <v>0</v>
      </c>
      <c r="BE45" s="195">
        <f t="shared" si="122"/>
        <v>0</v>
      </c>
      <c r="BF45" s="195">
        <f t="shared" si="123"/>
        <v>0</v>
      </c>
      <c r="BG45" s="195">
        <f t="shared" si="124"/>
        <v>0</v>
      </c>
      <c r="BH45" s="195">
        <f t="shared" si="125"/>
        <v>0</v>
      </c>
      <c r="BI45" s="195">
        <f t="shared" si="126"/>
        <v>0</v>
      </c>
      <c r="BJ45" s="195">
        <f t="shared" si="127"/>
        <v>0</v>
      </c>
      <c r="BK45" s="195">
        <f t="shared" si="128"/>
        <v>0</v>
      </c>
      <c r="BL45" s="195">
        <f t="shared" si="129"/>
        <v>0</v>
      </c>
      <c r="BM45" s="195">
        <f t="shared" si="130"/>
        <v>0</v>
      </c>
      <c r="BN45" s="195">
        <f t="shared" si="131"/>
        <v>0</v>
      </c>
      <c r="BO45" s="195">
        <f t="shared" si="132"/>
        <v>0</v>
      </c>
      <c r="BP45" s="195">
        <f t="shared" si="133"/>
        <v>0</v>
      </c>
      <c r="BQ45" s="195">
        <f t="shared" si="134"/>
        <v>0</v>
      </c>
      <c r="BR45" s="195">
        <f t="shared" si="135"/>
        <v>0</v>
      </c>
      <c r="BS45" s="195">
        <f t="shared" si="136"/>
        <v>0</v>
      </c>
      <c r="BT45" s="195">
        <f t="shared" si="137"/>
        <v>0</v>
      </c>
      <c r="BU45" s="195">
        <f t="shared" si="138"/>
        <v>0</v>
      </c>
      <c r="BV45" s="195">
        <f t="shared" si="139"/>
        <v>0</v>
      </c>
      <c r="BW45" s="195">
        <f t="shared" si="140"/>
        <v>0</v>
      </c>
      <c r="BX45" s="195">
        <f t="shared" si="141"/>
        <v>0</v>
      </c>
      <c r="BY45" s="195">
        <f t="shared" si="142"/>
        <v>0</v>
      </c>
      <c r="BZ45" s="195">
        <f t="shared" si="143"/>
        <v>0</v>
      </c>
      <c r="CA45" s="195">
        <f t="shared" si="144"/>
        <v>0</v>
      </c>
      <c r="CB45" s="195">
        <f t="shared" si="145"/>
        <v>0</v>
      </c>
      <c r="CC45" s="195">
        <f t="shared" si="146"/>
        <v>0</v>
      </c>
      <c r="CD45" s="195">
        <f t="shared" si="147"/>
        <v>0</v>
      </c>
      <c r="CE45" s="195">
        <f t="shared" si="148"/>
        <v>0</v>
      </c>
      <c r="CF45" s="195">
        <f t="shared" si="149"/>
        <v>0</v>
      </c>
      <c r="CG45" s="195">
        <f t="shared" si="150"/>
        <v>0</v>
      </c>
      <c r="CH45" s="195">
        <f t="shared" si="151"/>
        <v>0</v>
      </c>
      <c r="CL45" s="195">
        <f t="shared" si="152"/>
        <v>0</v>
      </c>
      <c r="CM45" s="195">
        <f t="shared" si="153"/>
        <v>0</v>
      </c>
      <c r="CN45" s="195">
        <f t="shared" si="154"/>
        <v>0</v>
      </c>
      <c r="CO45" s="195">
        <f t="shared" si="155"/>
        <v>0</v>
      </c>
      <c r="CP45" s="195">
        <f t="shared" si="156"/>
        <v>0</v>
      </c>
      <c r="CQ45" s="195">
        <f t="shared" si="157"/>
        <v>0</v>
      </c>
      <c r="CR45" s="195">
        <f t="shared" si="158"/>
        <v>0</v>
      </c>
      <c r="CS45" s="195">
        <f t="shared" si="159"/>
        <v>0</v>
      </c>
      <c r="CT45" s="195">
        <f t="shared" si="160"/>
        <v>0</v>
      </c>
      <c r="CU45" s="195">
        <f t="shared" si="161"/>
        <v>0</v>
      </c>
      <c r="CV45" s="195">
        <f t="shared" si="162"/>
        <v>0</v>
      </c>
      <c r="CW45" s="195">
        <f t="shared" si="163"/>
        <v>0</v>
      </c>
      <c r="CY45" s="195">
        <f t="shared" si="164"/>
        <v>1</v>
      </c>
      <c r="CZ45" s="195">
        <f t="shared" si="165"/>
        <v>1</v>
      </c>
      <c r="DA45" s="195">
        <f t="shared" si="165"/>
        <v>1</v>
      </c>
      <c r="DB45" s="195">
        <f t="shared" si="165"/>
        <v>1</v>
      </c>
      <c r="DC45" s="195">
        <f t="shared" si="165"/>
        <v>1</v>
      </c>
      <c r="DD45" s="195">
        <f t="shared" si="165"/>
        <v>1</v>
      </c>
      <c r="DE45" s="195">
        <f t="shared" si="165"/>
        <v>1</v>
      </c>
      <c r="DF45" s="195">
        <f t="shared" si="165"/>
        <v>1</v>
      </c>
      <c r="DG45" s="195">
        <f t="shared" si="165"/>
        <v>1</v>
      </c>
      <c r="DH45" s="195">
        <f t="shared" si="165"/>
        <v>1</v>
      </c>
      <c r="DI45" s="195">
        <f t="shared" si="165"/>
        <v>1</v>
      </c>
      <c r="DJ45" s="195">
        <f t="shared" si="165"/>
        <v>1</v>
      </c>
      <c r="DK45" s="195">
        <f t="shared" si="165"/>
        <v>1</v>
      </c>
    </row>
    <row r="46" spans="1:115" hidden="1" x14ac:dyDescent="0.2">
      <c r="A46" s="218"/>
      <c r="B46" s="219"/>
      <c r="C46" s="219"/>
      <c r="D46" s="220"/>
      <c r="E46" s="221"/>
      <c r="F46" s="222"/>
      <c r="G46" s="223"/>
      <c r="H46" s="222"/>
      <c r="I46" s="222"/>
      <c r="J46" s="223"/>
      <c r="K46" s="222"/>
      <c r="L46" s="222"/>
      <c r="M46" s="223"/>
      <c r="N46" s="222"/>
      <c r="O46" s="222"/>
      <c r="P46" s="223"/>
      <c r="Q46" s="222"/>
      <c r="R46" s="222"/>
      <c r="S46" s="223"/>
      <c r="T46" s="222"/>
      <c r="U46" s="222"/>
      <c r="V46" s="223"/>
      <c r="W46" s="222"/>
      <c r="X46" s="222"/>
      <c r="Y46" s="223"/>
      <c r="Z46" s="222"/>
      <c r="AA46" s="222"/>
      <c r="AB46" s="223"/>
      <c r="AC46" s="222"/>
      <c r="AD46" s="222"/>
      <c r="AE46" s="223"/>
      <c r="AF46" s="222"/>
      <c r="AG46" s="222"/>
      <c r="AH46" s="223"/>
      <c r="AI46" s="222"/>
      <c r="AJ46" s="222"/>
      <c r="AK46" s="223"/>
      <c r="AL46" s="222"/>
      <c r="AM46" s="222"/>
      <c r="AN46" s="223"/>
      <c r="AO46" s="220"/>
      <c r="AP46" s="220"/>
      <c r="AQ46" s="231">
        <f>IF(ISNA(HLOOKUP("o",$AY46:$CH$58,59-ROW(),0)),0,HLOOKUP("o",$AY46:$CH$58,59-ROW(),0))</f>
        <v>0</v>
      </c>
      <c r="AR46" s="231">
        <f t="shared" si="111"/>
        <v>0</v>
      </c>
      <c r="AS46" s="225">
        <f t="shared" si="112"/>
        <v>9</v>
      </c>
      <c r="AT46" s="226" t="str">
        <f t="shared" si="113"/>
        <v/>
      </c>
      <c r="AW46" s="227">
        <f t="shared" si="114"/>
        <v>0</v>
      </c>
      <c r="AX46" s="226">
        <f t="shared" si="115"/>
        <v>-1</v>
      </c>
      <c r="AY46" s="195">
        <f t="shared" si="116"/>
        <v>0</v>
      </c>
      <c r="AZ46" s="195">
        <f t="shared" si="117"/>
        <v>0</v>
      </c>
      <c r="BA46" s="195">
        <f t="shared" si="118"/>
        <v>0</v>
      </c>
      <c r="BB46" s="195">
        <f t="shared" si="119"/>
        <v>0</v>
      </c>
      <c r="BC46" s="195">
        <f t="shared" si="120"/>
        <v>0</v>
      </c>
      <c r="BD46" s="195">
        <f t="shared" si="121"/>
        <v>0</v>
      </c>
      <c r="BE46" s="195">
        <f t="shared" si="122"/>
        <v>0</v>
      </c>
      <c r="BF46" s="195">
        <f t="shared" si="123"/>
        <v>0</v>
      </c>
      <c r="BG46" s="195">
        <f t="shared" si="124"/>
        <v>0</v>
      </c>
      <c r="BH46" s="195">
        <f t="shared" si="125"/>
        <v>0</v>
      </c>
      <c r="BI46" s="195">
        <f t="shared" si="126"/>
        <v>0</v>
      </c>
      <c r="BJ46" s="195">
        <f t="shared" si="127"/>
        <v>0</v>
      </c>
      <c r="BK46" s="195">
        <f t="shared" si="128"/>
        <v>0</v>
      </c>
      <c r="BL46" s="195">
        <f t="shared" si="129"/>
        <v>0</v>
      </c>
      <c r="BM46" s="195">
        <f t="shared" si="130"/>
        <v>0</v>
      </c>
      <c r="BN46" s="195">
        <f t="shared" si="131"/>
        <v>0</v>
      </c>
      <c r="BO46" s="195">
        <f t="shared" si="132"/>
        <v>0</v>
      </c>
      <c r="BP46" s="195">
        <f t="shared" si="133"/>
        <v>0</v>
      </c>
      <c r="BQ46" s="195">
        <f t="shared" si="134"/>
        <v>0</v>
      </c>
      <c r="BR46" s="195">
        <f t="shared" si="135"/>
        <v>0</v>
      </c>
      <c r="BS46" s="195">
        <f t="shared" si="136"/>
        <v>0</v>
      </c>
      <c r="BT46" s="195">
        <f t="shared" si="137"/>
        <v>0</v>
      </c>
      <c r="BU46" s="195">
        <f t="shared" si="138"/>
        <v>0</v>
      </c>
      <c r="BV46" s="195">
        <f t="shared" si="139"/>
        <v>0</v>
      </c>
      <c r="BW46" s="195">
        <f t="shared" si="140"/>
        <v>0</v>
      </c>
      <c r="BX46" s="195">
        <f t="shared" si="141"/>
        <v>0</v>
      </c>
      <c r="BY46" s="195">
        <f t="shared" si="142"/>
        <v>0</v>
      </c>
      <c r="BZ46" s="195">
        <f t="shared" si="143"/>
        <v>0</v>
      </c>
      <c r="CA46" s="195">
        <f t="shared" si="144"/>
        <v>0</v>
      </c>
      <c r="CB46" s="195">
        <f t="shared" si="145"/>
        <v>0</v>
      </c>
      <c r="CC46" s="195">
        <f t="shared" si="146"/>
        <v>0</v>
      </c>
      <c r="CD46" s="195">
        <f t="shared" si="147"/>
        <v>0</v>
      </c>
      <c r="CE46" s="195">
        <f t="shared" si="148"/>
        <v>0</v>
      </c>
      <c r="CF46" s="195">
        <f t="shared" si="149"/>
        <v>0</v>
      </c>
      <c r="CG46" s="195">
        <f t="shared" si="150"/>
        <v>0</v>
      </c>
      <c r="CH46" s="195">
        <f t="shared" si="151"/>
        <v>0</v>
      </c>
      <c r="CL46" s="195">
        <f t="shared" si="152"/>
        <v>0</v>
      </c>
      <c r="CM46" s="195">
        <f t="shared" si="153"/>
        <v>0</v>
      </c>
      <c r="CN46" s="195">
        <f t="shared" si="154"/>
        <v>0</v>
      </c>
      <c r="CO46" s="195">
        <f t="shared" si="155"/>
        <v>0</v>
      </c>
      <c r="CP46" s="195">
        <f t="shared" si="156"/>
        <v>0</v>
      </c>
      <c r="CQ46" s="195">
        <f t="shared" si="157"/>
        <v>0</v>
      </c>
      <c r="CR46" s="195">
        <f t="shared" si="158"/>
        <v>0</v>
      </c>
      <c r="CS46" s="195">
        <f t="shared" si="159"/>
        <v>0</v>
      </c>
      <c r="CT46" s="195">
        <f t="shared" si="160"/>
        <v>0</v>
      </c>
      <c r="CU46" s="195">
        <f t="shared" si="161"/>
        <v>0</v>
      </c>
      <c r="CV46" s="195">
        <f t="shared" si="162"/>
        <v>0</v>
      </c>
      <c r="CW46" s="195">
        <f t="shared" si="163"/>
        <v>0</v>
      </c>
      <c r="CY46" s="195">
        <f t="shared" si="164"/>
        <v>1</v>
      </c>
      <c r="CZ46" s="195">
        <f t="shared" si="165"/>
        <v>1</v>
      </c>
      <c r="DA46" s="195">
        <f t="shared" si="165"/>
        <v>1</v>
      </c>
      <c r="DB46" s="195">
        <f t="shared" si="165"/>
        <v>1</v>
      </c>
      <c r="DC46" s="195">
        <f t="shared" ref="DC46:DK56" si="166">IF(OR(DB46=1,AND(CO46=CO$24,OR(CP$23&lt;&gt;0,CO$23=1))),1,0)</f>
        <v>1</v>
      </c>
      <c r="DD46" s="195">
        <f t="shared" si="166"/>
        <v>1</v>
      </c>
      <c r="DE46" s="195">
        <f t="shared" si="166"/>
        <v>1</v>
      </c>
      <c r="DF46" s="195">
        <f t="shared" si="166"/>
        <v>1</v>
      </c>
      <c r="DG46" s="195">
        <f t="shared" si="166"/>
        <v>1</v>
      </c>
      <c r="DH46" s="195">
        <f t="shared" si="166"/>
        <v>1</v>
      </c>
      <c r="DI46" s="195">
        <f t="shared" si="166"/>
        <v>1</v>
      </c>
      <c r="DJ46" s="195">
        <f t="shared" si="166"/>
        <v>1</v>
      </c>
      <c r="DK46" s="195">
        <f t="shared" si="166"/>
        <v>1</v>
      </c>
    </row>
    <row r="47" spans="1:115" hidden="1" x14ac:dyDescent="0.2">
      <c r="A47" s="218"/>
      <c r="B47" s="219"/>
      <c r="C47" s="219"/>
      <c r="D47" s="220"/>
      <c r="E47" s="221"/>
      <c r="F47" s="222"/>
      <c r="G47" s="223"/>
      <c r="H47" s="222"/>
      <c r="I47" s="222"/>
      <c r="J47" s="223"/>
      <c r="K47" s="222"/>
      <c r="L47" s="222"/>
      <c r="M47" s="223"/>
      <c r="N47" s="222"/>
      <c r="O47" s="222"/>
      <c r="P47" s="223"/>
      <c r="Q47" s="222"/>
      <c r="R47" s="222"/>
      <c r="S47" s="223"/>
      <c r="T47" s="222"/>
      <c r="U47" s="222"/>
      <c r="V47" s="223"/>
      <c r="W47" s="222"/>
      <c r="X47" s="222"/>
      <c r="Y47" s="223"/>
      <c r="Z47" s="222"/>
      <c r="AA47" s="222"/>
      <c r="AB47" s="223"/>
      <c r="AC47" s="222"/>
      <c r="AD47" s="222"/>
      <c r="AE47" s="223"/>
      <c r="AF47" s="222"/>
      <c r="AG47" s="222"/>
      <c r="AH47" s="223"/>
      <c r="AI47" s="222"/>
      <c r="AJ47" s="222"/>
      <c r="AK47" s="223"/>
      <c r="AL47" s="222"/>
      <c r="AM47" s="222"/>
      <c r="AN47" s="223"/>
      <c r="AO47" s="220"/>
      <c r="AP47" s="220"/>
      <c r="AQ47" s="231">
        <f>IF(ISNA(HLOOKUP("o",$AY47:$CH$58,59-ROW(),0)),0,HLOOKUP("o",$AY47:$CH$58,59-ROW(),0))</f>
        <v>0</v>
      </c>
      <c r="AR47" s="231">
        <f t="shared" si="111"/>
        <v>0</v>
      </c>
      <c r="AS47" s="225">
        <f t="shared" si="112"/>
        <v>9</v>
      </c>
      <c r="AT47" s="226" t="str">
        <f t="shared" si="113"/>
        <v/>
      </c>
      <c r="AW47" s="227">
        <f t="shared" si="114"/>
        <v>0</v>
      </c>
      <c r="AX47" s="226">
        <f t="shared" si="115"/>
        <v>-1</v>
      </c>
      <c r="AY47" s="195">
        <f t="shared" si="116"/>
        <v>0</v>
      </c>
      <c r="AZ47" s="195">
        <f t="shared" si="117"/>
        <v>0</v>
      </c>
      <c r="BA47" s="195">
        <f t="shared" si="118"/>
        <v>0</v>
      </c>
      <c r="BB47" s="195">
        <f t="shared" si="119"/>
        <v>0</v>
      </c>
      <c r="BC47" s="195">
        <f t="shared" si="120"/>
        <v>0</v>
      </c>
      <c r="BD47" s="195">
        <f t="shared" si="121"/>
        <v>0</v>
      </c>
      <c r="BE47" s="195">
        <f t="shared" si="122"/>
        <v>0</v>
      </c>
      <c r="BF47" s="195">
        <f t="shared" si="123"/>
        <v>0</v>
      </c>
      <c r="BG47" s="195">
        <f t="shared" si="124"/>
        <v>0</v>
      </c>
      <c r="BH47" s="195">
        <f t="shared" si="125"/>
        <v>0</v>
      </c>
      <c r="BI47" s="195">
        <f t="shared" si="126"/>
        <v>0</v>
      </c>
      <c r="BJ47" s="195">
        <f t="shared" si="127"/>
        <v>0</v>
      </c>
      <c r="BK47" s="195">
        <f t="shared" si="128"/>
        <v>0</v>
      </c>
      <c r="BL47" s="195">
        <f t="shared" si="129"/>
        <v>0</v>
      </c>
      <c r="BM47" s="195">
        <f t="shared" si="130"/>
        <v>0</v>
      </c>
      <c r="BN47" s="195">
        <f t="shared" si="131"/>
        <v>0</v>
      </c>
      <c r="BO47" s="195">
        <f t="shared" si="132"/>
        <v>0</v>
      </c>
      <c r="BP47" s="195">
        <f t="shared" si="133"/>
        <v>0</v>
      </c>
      <c r="BQ47" s="195">
        <f t="shared" si="134"/>
        <v>0</v>
      </c>
      <c r="BR47" s="195">
        <f t="shared" si="135"/>
        <v>0</v>
      </c>
      <c r="BS47" s="195">
        <f t="shared" si="136"/>
        <v>0</v>
      </c>
      <c r="BT47" s="195">
        <f t="shared" si="137"/>
        <v>0</v>
      </c>
      <c r="BU47" s="195">
        <f t="shared" si="138"/>
        <v>0</v>
      </c>
      <c r="BV47" s="195">
        <f t="shared" si="139"/>
        <v>0</v>
      </c>
      <c r="BW47" s="195">
        <f t="shared" si="140"/>
        <v>0</v>
      </c>
      <c r="BX47" s="195">
        <f t="shared" si="141"/>
        <v>0</v>
      </c>
      <c r="BY47" s="195">
        <f t="shared" si="142"/>
        <v>0</v>
      </c>
      <c r="BZ47" s="195">
        <f t="shared" si="143"/>
        <v>0</v>
      </c>
      <c r="CA47" s="195">
        <f t="shared" si="144"/>
        <v>0</v>
      </c>
      <c r="CB47" s="195">
        <f t="shared" si="145"/>
        <v>0</v>
      </c>
      <c r="CC47" s="195">
        <f t="shared" si="146"/>
        <v>0</v>
      </c>
      <c r="CD47" s="195">
        <f t="shared" si="147"/>
        <v>0</v>
      </c>
      <c r="CE47" s="195">
        <f t="shared" si="148"/>
        <v>0</v>
      </c>
      <c r="CF47" s="195">
        <f t="shared" si="149"/>
        <v>0</v>
      </c>
      <c r="CG47" s="195">
        <f t="shared" si="150"/>
        <v>0</v>
      </c>
      <c r="CH47" s="195">
        <f t="shared" si="151"/>
        <v>0</v>
      </c>
      <c r="CL47" s="195">
        <f t="shared" si="152"/>
        <v>0</v>
      </c>
      <c r="CM47" s="195">
        <f t="shared" si="153"/>
        <v>0</v>
      </c>
      <c r="CN47" s="195">
        <f t="shared" si="154"/>
        <v>0</v>
      </c>
      <c r="CO47" s="195">
        <f t="shared" si="155"/>
        <v>0</v>
      </c>
      <c r="CP47" s="195">
        <f t="shared" si="156"/>
        <v>0</v>
      </c>
      <c r="CQ47" s="195">
        <f t="shared" si="157"/>
        <v>0</v>
      </c>
      <c r="CR47" s="195">
        <f t="shared" si="158"/>
        <v>0</v>
      </c>
      <c r="CS47" s="195">
        <f t="shared" si="159"/>
        <v>0</v>
      </c>
      <c r="CT47" s="195">
        <f t="shared" si="160"/>
        <v>0</v>
      </c>
      <c r="CU47" s="195">
        <f t="shared" si="161"/>
        <v>0</v>
      </c>
      <c r="CV47" s="195">
        <f t="shared" si="162"/>
        <v>0</v>
      </c>
      <c r="CW47" s="195">
        <f t="shared" si="163"/>
        <v>0</v>
      </c>
      <c r="CY47" s="195">
        <f t="shared" si="164"/>
        <v>1</v>
      </c>
      <c r="CZ47" s="195">
        <f t="shared" ref="CZ47:DB56" si="167">IF(OR(CY47=1,AND(CL47=CL$24,OR(CM$23&lt;&gt;0,CL$23=1))),1,0)</f>
        <v>1</v>
      </c>
      <c r="DA47" s="195">
        <f t="shared" si="167"/>
        <v>1</v>
      </c>
      <c r="DB47" s="195">
        <f t="shared" si="167"/>
        <v>1</v>
      </c>
      <c r="DC47" s="195">
        <f t="shared" si="166"/>
        <v>1</v>
      </c>
      <c r="DD47" s="195">
        <f t="shared" si="166"/>
        <v>1</v>
      </c>
      <c r="DE47" s="195">
        <f t="shared" si="166"/>
        <v>1</v>
      </c>
      <c r="DF47" s="195">
        <f t="shared" si="166"/>
        <v>1</v>
      </c>
      <c r="DG47" s="195">
        <f t="shared" si="166"/>
        <v>1</v>
      </c>
      <c r="DH47" s="195">
        <f t="shared" si="166"/>
        <v>1</v>
      </c>
      <c r="DI47" s="195">
        <f t="shared" si="166"/>
        <v>1</v>
      </c>
      <c r="DJ47" s="195">
        <f t="shared" si="166"/>
        <v>1</v>
      </c>
      <c r="DK47" s="195">
        <f t="shared" si="166"/>
        <v>1</v>
      </c>
    </row>
    <row r="48" spans="1:115" hidden="1" x14ac:dyDescent="0.2">
      <c r="A48" s="218"/>
      <c r="B48" s="219"/>
      <c r="C48" s="219"/>
      <c r="D48" s="220"/>
      <c r="E48" s="221"/>
      <c r="F48" s="222"/>
      <c r="G48" s="223"/>
      <c r="H48" s="222"/>
      <c r="I48" s="222"/>
      <c r="J48" s="223"/>
      <c r="K48" s="222"/>
      <c r="L48" s="222"/>
      <c r="M48" s="223"/>
      <c r="N48" s="222"/>
      <c r="O48" s="222"/>
      <c r="P48" s="223"/>
      <c r="Q48" s="222"/>
      <c r="R48" s="222"/>
      <c r="S48" s="223"/>
      <c r="T48" s="222"/>
      <c r="U48" s="222"/>
      <c r="V48" s="223"/>
      <c r="W48" s="222"/>
      <c r="X48" s="222"/>
      <c r="Y48" s="223"/>
      <c r="Z48" s="222"/>
      <c r="AA48" s="222"/>
      <c r="AB48" s="223"/>
      <c r="AC48" s="222"/>
      <c r="AD48" s="222"/>
      <c r="AE48" s="223"/>
      <c r="AF48" s="222"/>
      <c r="AG48" s="222"/>
      <c r="AH48" s="223"/>
      <c r="AI48" s="222"/>
      <c r="AJ48" s="222"/>
      <c r="AK48" s="223"/>
      <c r="AL48" s="222"/>
      <c r="AM48" s="222"/>
      <c r="AN48" s="223"/>
      <c r="AO48" s="220"/>
      <c r="AP48" s="220"/>
      <c r="AQ48" s="231">
        <f>IF(ISNA(HLOOKUP("o",$AY48:$CH$58,59-ROW(),0)),0,HLOOKUP("o",$AY48:$CH$58,59-ROW(),0))</f>
        <v>0</v>
      </c>
      <c r="AR48" s="231">
        <f t="shared" si="111"/>
        <v>0</v>
      </c>
      <c r="AS48" s="225">
        <f t="shared" si="112"/>
        <v>9</v>
      </c>
      <c r="AT48" s="226" t="str">
        <f t="shared" si="113"/>
        <v/>
      </c>
      <c r="AW48" s="227">
        <f t="shared" si="114"/>
        <v>0</v>
      </c>
      <c r="AX48" s="226">
        <f t="shared" si="115"/>
        <v>-1</v>
      </c>
      <c r="AY48" s="195">
        <f t="shared" si="116"/>
        <v>0</v>
      </c>
      <c r="AZ48" s="195">
        <f t="shared" si="117"/>
        <v>0</v>
      </c>
      <c r="BA48" s="195">
        <f t="shared" si="118"/>
        <v>0</v>
      </c>
      <c r="BB48" s="195">
        <f t="shared" si="119"/>
        <v>0</v>
      </c>
      <c r="BC48" s="195">
        <f t="shared" si="120"/>
        <v>0</v>
      </c>
      <c r="BD48" s="195">
        <f t="shared" si="121"/>
        <v>0</v>
      </c>
      <c r="BE48" s="195">
        <f t="shared" si="122"/>
        <v>0</v>
      </c>
      <c r="BF48" s="195">
        <f t="shared" si="123"/>
        <v>0</v>
      </c>
      <c r="BG48" s="195">
        <f t="shared" si="124"/>
        <v>0</v>
      </c>
      <c r="BH48" s="195">
        <f t="shared" si="125"/>
        <v>0</v>
      </c>
      <c r="BI48" s="195">
        <f t="shared" si="126"/>
        <v>0</v>
      </c>
      <c r="BJ48" s="195">
        <f t="shared" si="127"/>
        <v>0</v>
      </c>
      <c r="BK48" s="195">
        <f t="shared" si="128"/>
        <v>0</v>
      </c>
      <c r="BL48" s="195">
        <f t="shared" si="129"/>
        <v>0</v>
      </c>
      <c r="BM48" s="195">
        <f t="shared" si="130"/>
        <v>0</v>
      </c>
      <c r="BN48" s="195">
        <f t="shared" si="131"/>
        <v>0</v>
      </c>
      <c r="BO48" s="195">
        <f t="shared" si="132"/>
        <v>0</v>
      </c>
      <c r="BP48" s="195">
        <f t="shared" si="133"/>
        <v>0</v>
      </c>
      <c r="BQ48" s="195">
        <f t="shared" si="134"/>
        <v>0</v>
      </c>
      <c r="BR48" s="195">
        <f t="shared" si="135"/>
        <v>0</v>
      </c>
      <c r="BS48" s="195">
        <f t="shared" si="136"/>
        <v>0</v>
      </c>
      <c r="BT48" s="195">
        <f t="shared" si="137"/>
        <v>0</v>
      </c>
      <c r="BU48" s="195">
        <f t="shared" si="138"/>
        <v>0</v>
      </c>
      <c r="BV48" s="195">
        <f t="shared" si="139"/>
        <v>0</v>
      </c>
      <c r="BW48" s="195">
        <f t="shared" si="140"/>
        <v>0</v>
      </c>
      <c r="BX48" s="195">
        <f t="shared" si="141"/>
        <v>0</v>
      </c>
      <c r="BY48" s="195">
        <f t="shared" si="142"/>
        <v>0</v>
      </c>
      <c r="BZ48" s="195">
        <f t="shared" si="143"/>
        <v>0</v>
      </c>
      <c r="CA48" s="195">
        <f t="shared" si="144"/>
        <v>0</v>
      </c>
      <c r="CB48" s="195">
        <f t="shared" si="145"/>
        <v>0</v>
      </c>
      <c r="CC48" s="195">
        <f t="shared" si="146"/>
        <v>0</v>
      </c>
      <c r="CD48" s="195">
        <f t="shared" si="147"/>
        <v>0</v>
      </c>
      <c r="CE48" s="195">
        <f t="shared" si="148"/>
        <v>0</v>
      </c>
      <c r="CF48" s="195">
        <f t="shared" si="149"/>
        <v>0</v>
      </c>
      <c r="CG48" s="195">
        <f t="shared" si="150"/>
        <v>0</v>
      </c>
      <c r="CH48" s="195">
        <f t="shared" si="151"/>
        <v>0</v>
      </c>
      <c r="CL48" s="195">
        <f t="shared" si="152"/>
        <v>0</v>
      </c>
      <c r="CM48" s="195">
        <f t="shared" si="153"/>
        <v>0</v>
      </c>
      <c r="CN48" s="195">
        <f t="shared" si="154"/>
        <v>0</v>
      </c>
      <c r="CO48" s="195">
        <f t="shared" si="155"/>
        <v>0</v>
      </c>
      <c r="CP48" s="195">
        <f t="shared" si="156"/>
        <v>0</v>
      </c>
      <c r="CQ48" s="195">
        <f t="shared" si="157"/>
        <v>0</v>
      </c>
      <c r="CR48" s="195">
        <f t="shared" si="158"/>
        <v>0</v>
      </c>
      <c r="CS48" s="195">
        <f t="shared" si="159"/>
        <v>0</v>
      </c>
      <c r="CT48" s="195">
        <f t="shared" si="160"/>
        <v>0</v>
      </c>
      <c r="CU48" s="195">
        <f t="shared" si="161"/>
        <v>0</v>
      </c>
      <c r="CV48" s="195">
        <f t="shared" si="162"/>
        <v>0</v>
      </c>
      <c r="CW48" s="195">
        <f t="shared" si="163"/>
        <v>0</v>
      </c>
      <c r="CY48" s="195">
        <f t="shared" si="164"/>
        <v>1</v>
      </c>
      <c r="CZ48" s="195">
        <f t="shared" si="167"/>
        <v>1</v>
      </c>
      <c r="DA48" s="195">
        <f t="shared" si="167"/>
        <v>1</v>
      </c>
      <c r="DB48" s="195">
        <f t="shared" si="167"/>
        <v>1</v>
      </c>
      <c r="DC48" s="195">
        <f t="shared" si="166"/>
        <v>1</v>
      </c>
      <c r="DD48" s="195">
        <f t="shared" si="166"/>
        <v>1</v>
      </c>
      <c r="DE48" s="195">
        <f t="shared" si="166"/>
        <v>1</v>
      </c>
      <c r="DF48" s="195">
        <f t="shared" si="166"/>
        <v>1</v>
      </c>
      <c r="DG48" s="195">
        <f t="shared" si="166"/>
        <v>1</v>
      </c>
      <c r="DH48" s="195">
        <f t="shared" si="166"/>
        <v>1</v>
      </c>
      <c r="DI48" s="195">
        <f t="shared" si="166"/>
        <v>1</v>
      </c>
      <c r="DJ48" s="195">
        <f t="shared" si="166"/>
        <v>1</v>
      </c>
      <c r="DK48" s="195">
        <f t="shared" si="166"/>
        <v>1</v>
      </c>
    </row>
    <row r="49" spans="1:115" hidden="1" x14ac:dyDescent="0.2">
      <c r="A49" s="218"/>
      <c r="B49" s="219"/>
      <c r="C49" s="219"/>
      <c r="D49" s="220"/>
      <c r="E49" s="221"/>
      <c r="F49" s="222"/>
      <c r="G49" s="223"/>
      <c r="H49" s="222"/>
      <c r="I49" s="222"/>
      <c r="J49" s="223"/>
      <c r="K49" s="222"/>
      <c r="L49" s="222"/>
      <c r="M49" s="223"/>
      <c r="N49" s="222"/>
      <c r="O49" s="222"/>
      <c r="P49" s="223"/>
      <c r="Q49" s="222"/>
      <c r="R49" s="222"/>
      <c r="S49" s="223"/>
      <c r="T49" s="222"/>
      <c r="U49" s="222"/>
      <c r="V49" s="223"/>
      <c r="W49" s="222"/>
      <c r="X49" s="222"/>
      <c r="Y49" s="223"/>
      <c r="Z49" s="222"/>
      <c r="AA49" s="222"/>
      <c r="AB49" s="223"/>
      <c r="AC49" s="222"/>
      <c r="AD49" s="222"/>
      <c r="AE49" s="223"/>
      <c r="AF49" s="222"/>
      <c r="AG49" s="222"/>
      <c r="AH49" s="223"/>
      <c r="AI49" s="222"/>
      <c r="AJ49" s="222"/>
      <c r="AK49" s="223"/>
      <c r="AL49" s="222"/>
      <c r="AM49" s="222"/>
      <c r="AN49" s="223"/>
      <c r="AO49" s="220"/>
      <c r="AP49" s="220"/>
      <c r="AQ49" s="231">
        <f>IF(ISNA(HLOOKUP("o",$AY49:$CH$58,59-ROW(),0)),0,HLOOKUP("o",$AY49:$CH$58,59-ROW(),0))</f>
        <v>0</v>
      </c>
      <c r="AR49" s="231">
        <f t="shared" si="111"/>
        <v>0</v>
      </c>
      <c r="AS49" s="225">
        <f t="shared" si="112"/>
        <v>9</v>
      </c>
      <c r="AT49" s="226" t="str">
        <f t="shared" si="113"/>
        <v/>
      </c>
      <c r="AW49" s="227">
        <f t="shared" si="114"/>
        <v>0</v>
      </c>
      <c r="AX49" s="226">
        <f t="shared" si="115"/>
        <v>-1</v>
      </c>
      <c r="AY49" s="195">
        <f t="shared" si="116"/>
        <v>0</v>
      </c>
      <c r="AZ49" s="195">
        <f t="shared" si="117"/>
        <v>0</v>
      </c>
      <c r="BA49" s="195">
        <f t="shared" si="118"/>
        <v>0</v>
      </c>
      <c r="BB49" s="195">
        <f t="shared" si="119"/>
        <v>0</v>
      </c>
      <c r="BC49" s="195">
        <f t="shared" si="120"/>
        <v>0</v>
      </c>
      <c r="BD49" s="195">
        <f t="shared" si="121"/>
        <v>0</v>
      </c>
      <c r="BE49" s="195">
        <f t="shared" si="122"/>
        <v>0</v>
      </c>
      <c r="BF49" s="195">
        <f t="shared" si="123"/>
        <v>0</v>
      </c>
      <c r="BG49" s="195">
        <f t="shared" si="124"/>
        <v>0</v>
      </c>
      <c r="BH49" s="195">
        <f t="shared" si="125"/>
        <v>0</v>
      </c>
      <c r="BI49" s="195">
        <f t="shared" si="126"/>
        <v>0</v>
      </c>
      <c r="BJ49" s="195">
        <f t="shared" si="127"/>
        <v>0</v>
      </c>
      <c r="BK49" s="195">
        <f t="shared" si="128"/>
        <v>0</v>
      </c>
      <c r="BL49" s="195">
        <f t="shared" si="129"/>
        <v>0</v>
      </c>
      <c r="BM49" s="195">
        <f t="shared" si="130"/>
        <v>0</v>
      </c>
      <c r="BN49" s="195">
        <f t="shared" si="131"/>
        <v>0</v>
      </c>
      <c r="BO49" s="195">
        <f t="shared" si="132"/>
        <v>0</v>
      </c>
      <c r="BP49" s="195">
        <f t="shared" si="133"/>
        <v>0</v>
      </c>
      <c r="BQ49" s="195">
        <f t="shared" si="134"/>
        <v>0</v>
      </c>
      <c r="BR49" s="195">
        <f t="shared" si="135"/>
        <v>0</v>
      </c>
      <c r="BS49" s="195">
        <f t="shared" si="136"/>
        <v>0</v>
      </c>
      <c r="BT49" s="195">
        <f t="shared" si="137"/>
        <v>0</v>
      </c>
      <c r="BU49" s="195">
        <f t="shared" si="138"/>
        <v>0</v>
      </c>
      <c r="BV49" s="195">
        <f t="shared" si="139"/>
        <v>0</v>
      </c>
      <c r="BW49" s="195">
        <f t="shared" si="140"/>
        <v>0</v>
      </c>
      <c r="BX49" s="195">
        <f t="shared" si="141"/>
        <v>0</v>
      </c>
      <c r="BY49" s="195">
        <f t="shared" si="142"/>
        <v>0</v>
      </c>
      <c r="BZ49" s="195">
        <f t="shared" si="143"/>
        <v>0</v>
      </c>
      <c r="CA49" s="195">
        <f t="shared" si="144"/>
        <v>0</v>
      </c>
      <c r="CB49" s="195">
        <f t="shared" si="145"/>
        <v>0</v>
      </c>
      <c r="CC49" s="195">
        <f t="shared" si="146"/>
        <v>0</v>
      </c>
      <c r="CD49" s="195">
        <f t="shared" si="147"/>
        <v>0</v>
      </c>
      <c r="CE49" s="195">
        <f t="shared" si="148"/>
        <v>0</v>
      </c>
      <c r="CF49" s="195">
        <f t="shared" si="149"/>
        <v>0</v>
      </c>
      <c r="CG49" s="195">
        <f t="shared" si="150"/>
        <v>0</v>
      </c>
      <c r="CH49" s="195">
        <f t="shared" si="151"/>
        <v>0</v>
      </c>
      <c r="CL49" s="195">
        <f t="shared" si="152"/>
        <v>0</v>
      </c>
      <c r="CM49" s="195">
        <f t="shared" si="153"/>
        <v>0</v>
      </c>
      <c r="CN49" s="195">
        <f t="shared" si="154"/>
        <v>0</v>
      </c>
      <c r="CO49" s="195">
        <f t="shared" si="155"/>
        <v>0</v>
      </c>
      <c r="CP49" s="195">
        <f t="shared" si="156"/>
        <v>0</v>
      </c>
      <c r="CQ49" s="195">
        <f t="shared" si="157"/>
        <v>0</v>
      </c>
      <c r="CR49" s="195">
        <f t="shared" si="158"/>
        <v>0</v>
      </c>
      <c r="CS49" s="195">
        <f t="shared" si="159"/>
        <v>0</v>
      </c>
      <c r="CT49" s="195">
        <f t="shared" si="160"/>
        <v>0</v>
      </c>
      <c r="CU49" s="195">
        <f t="shared" si="161"/>
        <v>0</v>
      </c>
      <c r="CV49" s="195">
        <f t="shared" si="162"/>
        <v>0</v>
      </c>
      <c r="CW49" s="195">
        <f t="shared" si="163"/>
        <v>0</v>
      </c>
      <c r="CY49" s="195">
        <f t="shared" si="164"/>
        <v>1</v>
      </c>
      <c r="CZ49" s="195">
        <f t="shared" si="167"/>
        <v>1</v>
      </c>
      <c r="DA49" s="195">
        <f t="shared" si="167"/>
        <v>1</v>
      </c>
      <c r="DB49" s="195">
        <f t="shared" si="167"/>
        <v>1</v>
      </c>
      <c r="DC49" s="195">
        <f t="shared" si="166"/>
        <v>1</v>
      </c>
      <c r="DD49" s="195">
        <f t="shared" si="166"/>
        <v>1</v>
      </c>
      <c r="DE49" s="195">
        <f t="shared" si="166"/>
        <v>1</v>
      </c>
      <c r="DF49" s="195">
        <f t="shared" si="166"/>
        <v>1</v>
      </c>
      <c r="DG49" s="195">
        <f t="shared" si="166"/>
        <v>1</v>
      </c>
      <c r="DH49" s="195">
        <f t="shared" si="166"/>
        <v>1</v>
      </c>
      <c r="DI49" s="195">
        <f t="shared" si="166"/>
        <v>1</v>
      </c>
      <c r="DJ49" s="195">
        <f t="shared" si="166"/>
        <v>1</v>
      </c>
      <c r="DK49" s="195">
        <f t="shared" si="166"/>
        <v>1</v>
      </c>
    </row>
    <row r="50" spans="1:115" hidden="1" x14ac:dyDescent="0.2">
      <c r="A50" s="218"/>
      <c r="B50" s="219"/>
      <c r="C50" s="219"/>
      <c r="D50" s="220"/>
      <c r="E50" s="221"/>
      <c r="F50" s="222"/>
      <c r="G50" s="223"/>
      <c r="H50" s="222"/>
      <c r="I50" s="222"/>
      <c r="J50" s="223"/>
      <c r="K50" s="222"/>
      <c r="L50" s="222"/>
      <c r="M50" s="223"/>
      <c r="N50" s="222"/>
      <c r="O50" s="222"/>
      <c r="P50" s="223"/>
      <c r="Q50" s="222"/>
      <c r="R50" s="222"/>
      <c r="S50" s="223"/>
      <c r="T50" s="222"/>
      <c r="U50" s="222"/>
      <c r="V50" s="223"/>
      <c r="W50" s="222"/>
      <c r="X50" s="222"/>
      <c r="Y50" s="223"/>
      <c r="Z50" s="222"/>
      <c r="AA50" s="222"/>
      <c r="AB50" s="223"/>
      <c r="AC50" s="222"/>
      <c r="AD50" s="222"/>
      <c r="AE50" s="223"/>
      <c r="AF50" s="222"/>
      <c r="AG50" s="222"/>
      <c r="AH50" s="223"/>
      <c r="AI50" s="222"/>
      <c r="AJ50" s="222"/>
      <c r="AK50" s="223"/>
      <c r="AL50" s="222"/>
      <c r="AM50" s="222"/>
      <c r="AN50" s="223"/>
      <c r="AO50" s="220"/>
      <c r="AP50" s="220"/>
      <c r="AQ50" s="231">
        <f>IF(ISNA(HLOOKUP("o",$AY50:$CH$58,59-ROW(),0)),0,HLOOKUP("o",$AY50:$CH$58,59-ROW(),0))</f>
        <v>0</v>
      </c>
      <c r="AR50" s="231">
        <f t="shared" si="111"/>
        <v>0</v>
      </c>
      <c r="AS50" s="225">
        <f t="shared" si="112"/>
        <v>9</v>
      </c>
      <c r="AT50" s="226" t="str">
        <f t="shared" si="113"/>
        <v/>
      </c>
      <c r="AW50" s="227">
        <f t="shared" si="114"/>
        <v>0</v>
      </c>
      <c r="AX50" s="226">
        <f t="shared" si="115"/>
        <v>-1</v>
      </c>
      <c r="AY50" s="195">
        <f t="shared" si="116"/>
        <v>0</v>
      </c>
      <c r="AZ50" s="195">
        <f t="shared" si="117"/>
        <v>0</v>
      </c>
      <c r="BA50" s="195">
        <f t="shared" si="118"/>
        <v>0</v>
      </c>
      <c r="BB50" s="195">
        <f t="shared" si="119"/>
        <v>0</v>
      </c>
      <c r="BC50" s="195">
        <f t="shared" si="120"/>
        <v>0</v>
      </c>
      <c r="BD50" s="195">
        <f t="shared" si="121"/>
        <v>0</v>
      </c>
      <c r="BE50" s="195">
        <f t="shared" si="122"/>
        <v>0</v>
      </c>
      <c r="BF50" s="195">
        <f t="shared" si="123"/>
        <v>0</v>
      </c>
      <c r="BG50" s="195">
        <f t="shared" si="124"/>
        <v>0</v>
      </c>
      <c r="BH50" s="195">
        <f t="shared" si="125"/>
        <v>0</v>
      </c>
      <c r="BI50" s="195">
        <f t="shared" si="126"/>
        <v>0</v>
      </c>
      <c r="BJ50" s="195">
        <f t="shared" si="127"/>
        <v>0</v>
      </c>
      <c r="BK50" s="195">
        <f t="shared" si="128"/>
        <v>0</v>
      </c>
      <c r="BL50" s="195">
        <f t="shared" si="129"/>
        <v>0</v>
      </c>
      <c r="BM50" s="195">
        <f t="shared" si="130"/>
        <v>0</v>
      </c>
      <c r="BN50" s="195">
        <f t="shared" si="131"/>
        <v>0</v>
      </c>
      <c r="BO50" s="195">
        <f t="shared" si="132"/>
        <v>0</v>
      </c>
      <c r="BP50" s="195">
        <f t="shared" si="133"/>
        <v>0</v>
      </c>
      <c r="BQ50" s="195">
        <f t="shared" si="134"/>
        <v>0</v>
      </c>
      <c r="BR50" s="195">
        <f t="shared" si="135"/>
        <v>0</v>
      </c>
      <c r="BS50" s="195">
        <f t="shared" si="136"/>
        <v>0</v>
      </c>
      <c r="BT50" s="195">
        <f t="shared" si="137"/>
        <v>0</v>
      </c>
      <c r="BU50" s="195">
        <f t="shared" si="138"/>
        <v>0</v>
      </c>
      <c r="BV50" s="195">
        <f t="shared" si="139"/>
        <v>0</v>
      </c>
      <c r="BW50" s="195">
        <f t="shared" si="140"/>
        <v>0</v>
      </c>
      <c r="BX50" s="195">
        <f t="shared" si="141"/>
        <v>0</v>
      </c>
      <c r="BY50" s="195">
        <f t="shared" si="142"/>
        <v>0</v>
      </c>
      <c r="BZ50" s="195">
        <f t="shared" si="143"/>
        <v>0</v>
      </c>
      <c r="CA50" s="195">
        <f t="shared" si="144"/>
        <v>0</v>
      </c>
      <c r="CB50" s="195">
        <f t="shared" si="145"/>
        <v>0</v>
      </c>
      <c r="CC50" s="195">
        <f t="shared" si="146"/>
        <v>0</v>
      </c>
      <c r="CD50" s="195">
        <f t="shared" si="147"/>
        <v>0</v>
      </c>
      <c r="CE50" s="195">
        <f t="shared" si="148"/>
        <v>0</v>
      </c>
      <c r="CF50" s="195">
        <f t="shared" si="149"/>
        <v>0</v>
      </c>
      <c r="CG50" s="195">
        <f t="shared" si="150"/>
        <v>0</v>
      </c>
      <c r="CH50" s="195">
        <f t="shared" si="151"/>
        <v>0</v>
      </c>
      <c r="CL50" s="195">
        <f t="shared" si="152"/>
        <v>0</v>
      </c>
      <c r="CM50" s="195">
        <f t="shared" si="153"/>
        <v>0</v>
      </c>
      <c r="CN50" s="195">
        <f t="shared" si="154"/>
        <v>0</v>
      </c>
      <c r="CO50" s="195">
        <f t="shared" si="155"/>
        <v>0</v>
      </c>
      <c r="CP50" s="195">
        <f t="shared" si="156"/>
        <v>0</v>
      </c>
      <c r="CQ50" s="195">
        <f t="shared" si="157"/>
        <v>0</v>
      </c>
      <c r="CR50" s="195">
        <f t="shared" si="158"/>
        <v>0</v>
      </c>
      <c r="CS50" s="195">
        <f t="shared" si="159"/>
        <v>0</v>
      </c>
      <c r="CT50" s="195">
        <f t="shared" si="160"/>
        <v>0</v>
      </c>
      <c r="CU50" s="195">
        <f t="shared" si="161"/>
        <v>0</v>
      </c>
      <c r="CV50" s="195">
        <f t="shared" si="162"/>
        <v>0</v>
      </c>
      <c r="CW50" s="195">
        <f t="shared" si="163"/>
        <v>0</v>
      </c>
      <c r="CY50" s="195">
        <f t="shared" si="164"/>
        <v>1</v>
      </c>
      <c r="CZ50" s="195">
        <f t="shared" si="167"/>
        <v>1</v>
      </c>
      <c r="DA50" s="195">
        <f t="shared" si="167"/>
        <v>1</v>
      </c>
      <c r="DB50" s="195">
        <f t="shared" si="167"/>
        <v>1</v>
      </c>
      <c r="DC50" s="195">
        <f t="shared" si="166"/>
        <v>1</v>
      </c>
      <c r="DD50" s="195">
        <f t="shared" si="166"/>
        <v>1</v>
      </c>
      <c r="DE50" s="195">
        <f t="shared" si="166"/>
        <v>1</v>
      </c>
      <c r="DF50" s="195">
        <f t="shared" si="166"/>
        <v>1</v>
      </c>
      <c r="DG50" s="195">
        <f t="shared" si="166"/>
        <v>1</v>
      </c>
      <c r="DH50" s="195">
        <f t="shared" si="166"/>
        <v>1</v>
      </c>
      <c r="DI50" s="195">
        <f t="shared" si="166"/>
        <v>1</v>
      </c>
      <c r="DJ50" s="195">
        <f t="shared" si="166"/>
        <v>1</v>
      </c>
      <c r="DK50" s="195">
        <f t="shared" si="166"/>
        <v>1</v>
      </c>
    </row>
    <row r="51" spans="1:115" hidden="1" x14ac:dyDescent="0.2">
      <c r="A51" s="218"/>
      <c r="B51" s="219"/>
      <c r="C51" s="219"/>
      <c r="D51" s="220"/>
      <c r="E51" s="221"/>
      <c r="F51" s="222"/>
      <c r="G51" s="223"/>
      <c r="H51" s="222"/>
      <c r="I51" s="222"/>
      <c r="J51" s="223"/>
      <c r="K51" s="222"/>
      <c r="L51" s="222"/>
      <c r="M51" s="223"/>
      <c r="N51" s="222"/>
      <c r="O51" s="222"/>
      <c r="P51" s="223"/>
      <c r="Q51" s="222"/>
      <c r="R51" s="222"/>
      <c r="S51" s="223"/>
      <c r="T51" s="222"/>
      <c r="U51" s="222"/>
      <c r="V51" s="223"/>
      <c r="W51" s="222"/>
      <c r="X51" s="222"/>
      <c r="Y51" s="223"/>
      <c r="Z51" s="222"/>
      <c r="AA51" s="222"/>
      <c r="AB51" s="223"/>
      <c r="AC51" s="222"/>
      <c r="AD51" s="222"/>
      <c r="AE51" s="223"/>
      <c r="AF51" s="222"/>
      <c r="AG51" s="222"/>
      <c r="AH51" s="223"/>
      <c r="AI51" s="222"/>
      <c r="AJ51" s="222"/>
      <c r="AK51" s="223"/>
      <c r="AL51" s="222"/>
      <c r="AM51" s="222"/>
      <c r="AN51" s="223"/>
      <c r="AO51" s="220"/>
      <c r="AP51" s="220"/>
      <c r="AQ51" s="231">
        <f>IF(ISNA(HLOOKUP("o",$AY51:$CH$58,59-ROW(),0)),0,HLOOKUP("o",$AY51:$CH$58,59-ROW(),0))</f>
        <v>0</v>
      </c>
      <c r="AR51" s="231">
        <f t="shared" si="111"/>
        <v>0</v>
      </c>
      <c r="AS51" s="225">
        <f t="shared" si="112"/>
        <v>9</v>
      </c>
      <c r="AT51" s="226" t="str">
        <f t="shared" si="113"/>
        <v/>
      </c>
      <c r="AW51" s="227">
        <f t="shared" si="114"/>
        <v>0</v>
      </c>
      <c r="AX51" s="226">
        <f t="shared" si="115"/>
        <v>-1</v>
      </c>
      <c r="AY51" s="195">
        <f t="shared" si="116"/>
        <v>0</v>
      </c>
      <c r="AZ51" s="195">
        <f t="shared" si="117"/>
        <v>0</v>
      </c>
      <c r="BA51" s="195">
        <f t="shared" si="118"/>
        <v>0</v>
      </c>
      <c r="BB51" s="195">
        <f t="shared" si="119"/>
        <v>0</v>
      </c>
      <c r="BC51" s="195">
        <f t="shared" si="120"/>
        <v>0</v>
      </c>
      <c r="BD51" s="195">
        <f t="shared" si="121"/>
        <v>0</v>
      </c>
      <c r="BE51" s="195">
        <f t="shared" si="122"/>
        <v>0</v>
      </c>
      <c r="BF51" s="195">
        <f t="shared" si="123"/>
        <v>0</v>
      </c>
      <c r="BG51" s="195">
        <f t="shared" si="124"/>
        <v>0</v>
      </c>
      <c r="BH51" s="195">
        <f t="shared" si="125"/>
        <v>0</v>
      </c>
      <c r="BI51" s="195">
        <f t="shared" si="126"/>
        <v>0</v>
      </c>
      <c r="BJ51" s="195">
        <f t="shared" si="127"/>
        <v>0</v>
      </c>
      <c r="BK51" s="195">
        <f t="shared" si="128"/>
        <v>0</v>
      </c>
      <c r="BL51" s="195">
        <f t="shared" si="129"/>
        <v>0</v>
      </c>
      <c r="BM51" s="195">
        <f t="shared" si="130"/>
        <v>0</v>
      </c>
      <c r="BN51" s="195">
        <f t="shared" si="131"/>
        <v>0</v>
      </c>
      <c r="BO51" s="195">
        <f t="shared" si="132"/>
        <v>0</v>
      </c>
      <c r="BP51" s="195">
        <f t="shared" si="133"/>
        <v>0</v>
      </c>
      <c r="BQ51" s="195">
        <f t="shared" si="134"/>
        <v>0</v>
      </c>
      <c r="BR51" s="195">
        <f t="shared" si="135"/>
        <v>0</v>
      </c>
      <c r="BS51" s="195">
        <f t="shared" si="136"/>
        <v>0</v>
      </c>
      <c r="BT51" s="195">
        <f t="shared" si="137"/>
        <v>0</v>
      </c>
      <c r="BU51" s="195">
        <f t="shared" si="138"/>
        <v>0</v>
      </c>
      <c r="BV51" s="195">
        <f t="shared" si="139"/>
        <v>0</v>
      </c>
      <c r="BW51" s="195">
        <f t="shared" si="140"/>
        <v>0</v>
      </c>
      <c r="BX51" s="195">
        <f t="shared" si="141"/>
        <v>0</v>
      </c>
      <c r="BY51" s="195">
        <f t="shared" si="142"/>
        <v>0</v>
      </c>
      <c r="BZ51" s="195">
        <f t="shared" si="143"/>
        <v>0</v>
      </c>
      <c r="CA51" s="195">
        <f t="shared" si="144"/>
        <v>0</v>
      </c>
      <c r="CB51" s="195">
        <f t="shared" si="145"/>
        <v>0</v>
      </c>
      <c r="CC51" s="195">
        <f t="shared" si="146"/>
        <v>0</v>
      </c>
      <c r="CD51" s="195">
        <f t="shared" si="147"/>
        <v>0</v>
      </c>
      <c r="CE51" s="195">
        <f t="shared" si="148"/>
        <v>0</v>
      </c>
      <c r="CF51" s="195">
        <f t="shared" si="149"/>
        <v>0</v>
      </c>
      <c r="CG51" s="195">
        <f t="shared" si="150"/>
        <v>0</v>
      </c>
      <c r="CH51" s="195">
        <f t="shared" si="151"/>
        <v>0</v>
      </c>
      <c r="CL51" s="195">
        <f t="shared" si="152"/>
        <v>0</v>
      </c>
      <c r="CM51" s="195">
        <f t="shared" si="153"/>
        <v>0</v>
      </c>
      <c r="CN51" s="195">
        <f t="shared" si="154"/>
        <v>0</v>
      </c>
      <c r="CO51" s="195">
        <f t="shared" si="155"/>
        <v>0</v>
      </c>
      <c r="CP51" s="195">
        <f t="shared" si="156"/>
        <v>0</v>
      </c>
      <c r="CQ51" s="195">
        <f t="shared" si="157"/>
        <v>0</v>
      </c>
      <c r="CR51" s="195">
        <f t="shared" si="158"/>
        <v>0</v>
      </c>
      <c r="CS51" s="195">
        <f t="shared" si="159"/>
        <v>0</v>
      </c>
      <c r="CT51" s="195">
        <f t="shared" si="160"/>
        <v>0</v>
      </c>
      <c r="CU51" s="195">
        <f t="shared" si="161"/>
        <v>0</v>
      </c>
      <c r="CV51" s="195">
        <f t="shared" si="162"/>
        <v>0</v>
      </c>
      <c r="CW51" s="195">
        <f t="shared" si="163"/>
        <v>0</v>
      </c>
      <c r="CY51" s="195">
        <f t="shared" si="164"/>
        <v>1</v>
      </c>
      <c r="CZ51" s="195">
        <f t="shared" si="167"/>
        <v>1</v>
      </c>
      <c r="DA51" s="195">
        <f t="shared" si="167"/>
        <v>1</v>
      </c>
      <c r="DB51" s="195">
        <f t="shared" si="167"/>
        <v>1</v>
      </c>
      <c r="DC51" s="195">
        <f t="shared" si="166"/>
        <v>1</v>
      </c>
      <c r="DD51" s="195">
        <f t="shared" si="166"/>
        <v>1</v>
      </c>
      <c r="DE51" s="195">
        <f t="shared" si="166"/>
        <v>1</v>
      </c>
      <c r="DF51" s="195">
        <f t="shared" si="166"/>
        <v>1</v>
      </c>
      <c r="DG51" s="195">
        <f t="shared" si="166"/>
        <v>1</v>
      </c>
      <c r="DH51" s="195">
        <f t="shared" si="166"/>
        <v>1</v>
      </c>
      <c r="DI51" s="195">
        <f t="shared" si="166"/>
        <v>1</v>
      </c>
      <c r="DJ51" s="195">
        <f t="shared" si="166"/>
        <v>1</v>
      </c>
      <c r="DK51" s="195">
        <f t="shared" si="166"/>
        <v>1</v>
      </c>
    </row>
    <row r="52" spans="1:115" hidden="1" x14ac:dyDescent="0.2">
      <c r="A52" s="218"/>
      <c r="B52" s="219"/>
      <c r="C52" s="219"/>
      <c r="D52" s="220"/>
      <c r="E52" s="221"/>
      <c r="F52" s="222"/>
      <c r="G52" s="223"/>
      <c r="H52" s="222"/>
      <c r="I52" s="222"/>
      <c r="J52" s="223"/>
      <c r="K52" s="222"/>
      <c r="L52" s="222"/>
      <c r="M52" s="223"/>
      <c r="N52" s="222"/>
      <c r="O52" s="222"/>
      <c r="P52" s="223"/>
      <c r="Q52" s="222"/>
      <c r="R52" s="222"/>
      <c r="S52" s="223"/>
      <c r="T52" s="222"/>
      <c r="U52" s="222"/>
      <c r="V52" s="223"/>
      <c r="W52" s="222"/>
      <c r="X52" s="222"/>
      <c r="Y52" s="223"/>
      <c r="Z52" s="222"/>
      <c r="AA52" s="222"/>
      <c r="AB52" s="223"/>
      <c r="AC52" s="222"/>
      <c r="AD52" s="222"/>
      <c r="AE52" s="223"/>
      <c r="AF52" s="222"/>
      <c r="AG52" s="222"/>
      <c r="AH52" s="223"/>
      <c r="AI52" s="222"/>
      <c r="AJ52" s="222"/>
      <c r="AK52" s="223"/>
      <c r="AL52" s="222"/>
      <c r="AM52" s="222"/>
      <c r="AN52" s="223"/>
      <c r="AO52" s="220"/>
      <c r="AP52" s="220"/>
      <c r="AQ52" s="231">
        <f>IF(ISNA(HLOOKUP("o",$AY52:$CH$58,59-ROW(),0)),0,HLOOKUP("o",$AY52:$CH$58,59-ROW(),0))</f>
        <v>0</v>
      </c>
      <c r="AR52" s="231">
        <f t="shared" si="111"/>
        <v>0</v>
      </c>
      <c r="AS52" s="225">
        <f t="shared" si="112"/>
        <v>9</v>
      </c>
      <c r="AT52" s="226" t="str">
        <f t="shared" si="113"/>
        <v/>
      </c>
      <c r="AW52" s="227">
        <f t="shared" si="114"/>
        <v>0</v>
      </c>
      <c r="AX52" s="226">
        <f t="shared" si="115"/>
        <v>-1</v>
      </c>
      <c r="AY52" s="195">
        <f t="shared" si="116"/>
        <v>0</v>
      </c>
      <c r="AZ52" s="195">
        <f t="shared" si="117"/>
        <v>0</v>
      </c>
      <c r="BA52" s="195">
        <f t="shared" si="118"/>
        <v>0</v>
      </c>
      <c r="BB52" s="195">
        <f t="shared" si="119"/>
        <v>0</v>
      </c>
      <c r="BC52" s="195">
        <f t="shared" si="120"/>
        <v>0</v>
      </c>
      <c r="BD52" s="195">
        <f t="shared" si="121"/>
        <v>0</v>
      </c>
      <c r="BE52" s="195">
        <f t="shared" si="122"/>
        <v>0</v>
      </c>
      <c r="BF52" s="195">
        <f t="shared" si="123"/>
        <v>0</v>
      </c>
      <c r="BG52" s="195">
        <f t="shared" si="124"/>
        <v>0</v>
      </c>
      <c r="BH52" s="195">
        <f t="shared" si="125"/>
        <v>0</v>
      </c>
      <c r="BI52" s="195">
        <f t="shared" si="126"/>
        <v>0</v>
      </c>
      <c r="BJ52" s="195">
        <f t="shared" si="127"/>
        <v>0</v>
      </c>
      <c r="BK52" s="195">
        <f t="shared" si="128"/>
        <v>0</v>
      </c>
      <c r="BL52" s="195">
        <f t="shared" si="129"/>
        <v>0</v>
      </c>
      <c r="BM52" s="195">
        <f t="shared" si="130"/>
        <v>0</v>
      </c>
      <c r="BN52" s="195">
        <f t="shared" si="131"/>
        <v>0</v>
      </c>
      <c r="BO52" s="195">
        <f t="shared" si="132"/>
        <v>0</v>
      </c>
      <c r="BP52" s="195">
        <f t="shared" si="133"/>
        <v>0</v>
      </c>
      <c r="BQ52" s="195">
        <f t="shared" si="134"/>
        <v>0</v>
      </c>
      <c r="BR52" s="195">
        <f t="shared" si="135"/>
        <v>0</v>
      </c>
      <c r="BS52" s="195">
        <f t="shared" si="136"/>
        <v>0</v>
      </c>
      <c r="BT52" s="195">
        <f t="shared" si="137"/>
        <v>0</v>
      </c>
      <c r="BU52" s="195">
        <f t="shared" si="138"/>
        <v>0</v>
      </c>
      <c r="BV52" s="195">
        <f t="shared" si="139"/>
        <v>0</v>
      </c>
      <c r="BW52" s="195">
        <f t="shared" si="140"/>
        <v>0</v>
      </c>
      <c r="BX52" s="195">
        <f t="shared" si="141"/>
        <v>0</v>
      </c>
      <c r="BY52" s="195">
        <f t="shared" si="142"/>
        <v>0</v>
      </c>
      <c r="BZ52" s="195">
        <f t="shared" si="143"/>
        <v>0</v>
      </c>
      <c r="CA52" s="195">
        <f t="shared" si="144"/>
        <v>0</v>
      </c>
      <c r="CB52" s="195">
        <f t="shared" si="145"/>
        <v>0</v>
      </c>
      <c r="CC52" s="195">
        <f t="shared" si="146"/>
        <v>0</v>
      </c>
      <c r="CD52" s="195">
        <f t="shared" si="147"/>
        <v>0</v>
      </c>
      <c r="CE52" s="195">
        <f t="shared" si="148"/>
        <v>0</v>
      </c>
      <c r="CF52" s="195">
        <f t="shared" si="149"/>
        <v>0</v>
      </c>
      <c r="CG52" s="195">
        <f t="shared" si="150"/>
        <v>0</v>
      </c>
      <c r="CH52" s="195">
        <f t="shared" si="151"/>
        <v>0</v>
      </c>
      <c r="CL52" s="195">
        <f t="shared" si="152"/>
        <v>0</v>
      </c>
      <c r="CM52" s="195">
        <f t="shared" si="153"/>
        <v>0</v>
      </c>
      <c r="CN52" s="195">
        <f t="shared" si="154"/>
        <v>0</v>
      </c>
      <c r="CO52" s="195">
        <f t="shared" si="155"/>
        <v>0</v>
      </c>
      <c r="CP52" s="195">
        <f t="shared" si="156"/>
        <v>0</v>
      </c>
      <c r="CQ52" s="195">
        <f t="shared" si="157"/>
        <v>0</v>
      </c>
      <c r="CR52" s="195">
        <f t="shared" si="158"/>
        <v>0</v>
      </c>
      <c r="CS52" s="195">
        <f t="shared" si="159"/>
        <v>0</v>
      </c>
      <c r="CT52" s="195">
        <f t="shared" si="160"/>
        <v>0</v>
      </c>
      <c r="CU52" s="195">
        <f t="shared" si="161"/>
        <v>0</v>
      </c>
      <c r="CV52" s="195">
        <f t="shared" si="162"/>
        <v>0</v>
      </c>
      <c r="CW52" s="195">
        <f t="shared" si="163"/>
        <v>0</v>
      </c>
      <c r="CY52" s="195">
        <f t="shared" si="164"/>
        <v>1</v>
      </c>
      <c r="CZ52" s="195">
        <f t="shared" si="167"/>
        <v>1</v>
      </c>
      <c r="DA52" s="195">
        <f t="shared" si="167"/>
        <v>1</v>
      </c>
      <c r="DB52" s="195">
        <f t="shared" si="167"/>
        <v>1</v>
      </c>
      <c r="DC52" s="195">
        <f t="shared" si="166"/>
        <v>1</v>
      </c>
      <c r="DD52" s="195">
        <f t="shared" si="166"/>
        <v>1</v>
      </c>
      <c r="DE52" s="195">
        <f t="shared" si="166"/>
        <v>1</v>
      </c>
      <c r="DF52" s="195">
        <f t="shared" si="166"/>
        <v>1</v>
      </c>
      <c r="DG52" s="195">
        <f t="shared" si="166"/>
        <v>1</v>
      </c>
      <c r="DH52" s="195">
        <f t="shared" si="166"/>
        <v>1</v>
      </c>
      <c r="DI52" s="195">
        <f t="shared" si="166"/>
        <v>1</v>
      </c>
      <c r="DJ52" s="195">
        <f t="shared" si="166"/>
        <v>1</v>
      </c>
      <c r="DK52" s="195">
        <f t="shared" si="166"/>
        <v>1</v>
      </c>
    </row>
    <row r="53" spans="1:115" hidden="1" x14ac:dyDescent="0.2">
      <c r="A53" s="218"/>
      <c r="B53" s="219"/>
      <c r="C53" s="219"/>
      <c r="D53" s="220"/>
      <c r="E53" s="221"/>
      <c r="F53" s="222"/>
      <c r="G53" s="223"/>
      <c r="H53" s="222"/>
      <c r="I53" s="222"/>
      <c r="J53" s="223"/>
      <c r="K53" s="222"/>
      <c r="L53" s="222"/>
      <c r="M53" s="223"/>
      <c r="N53" s="222"/>
      <c r="O53" s="222"/>
      <c r="P53" s="223"/>
      <c r="Q53" s="222"/>
      <c r="R53" s="222"/>
      <c r="S53" s="223"/>
      <c r="T53" s="222"/>
      <c r="U53" s="222"/>
      <c r="V53" s="223"/>
      <c r="W53" s="222"/>
      <c r="X53" s="222"/>
      <c r="Y53" s="223"/>
      <c r="Z53" s="222"/>
      <c r="AA53" s="222"/>
      <c r="AB53" s="223"/>
      <c r="AC53" s="222"/>
      <c r="AD53" s="222"/>
      <c r="AE53" s="223"/>
      <c r="AF53" s="222"/>
      <c r="AG53" s="222"/>
      <c r="AH53" s="223"/>
      <c r="AI53" s="222"/>
      <c r="AJ53" s="222"/>
      <c r="AK53" s="223"/>
      <c r="AL53" s="222"/>
      <c r="AM53" s="222"/>
      <c r="AN53" s="223"/>
      <c r="AO53" s="220"/>
      <c r="AP53" s="220"/>
      <c r="AQ53" s="231">
        <f>IF(ISNA(HLOOKUP("o",$AY53:$CH$58,59-ROW(),0)),0,HLOOKUP("o",$AY53:$CH$58,59-ROW(),0))</f>
        <v>0</v>
      </c>
      <c r="AR53" s="231">
        <f t="shared" si="111"/>
        <v>0</v>
      </c>
      <c r="AS53" s="225">
        <f t="shared" si="112"/>
        <v>9</v>
      </c>
      <c r="AT53" s="226" t="str">
        <f t="shared" si="113"/>
        <v/>
      </c>
      <c r="AW53" s="227">
        <f t="shared" si="114"/>
        <v>0</v>
      </c>
      <c r="AX53" s="226">
        <f t="shared" si="115"/>
        <v>-1</v>
      </c>
      <c r="AY53" s="195">
        <f t="shared" si="116"/>
        <v>0</v>
      </c>
      <c r="AZ53" s="195">
        <f t="shared" si="117"/>
        <v>0</v>
      </c>
      <c r="BA53" s="195">
        <f t="shared" si="118"/>
        <v>0</v>
      </c>
      <c r="BB53" s="195">
        <f t="shared" si="119"/>
        <v>0</v>
      </c>
      <c r="BC53" s="195">
        <f t="shared" si="120"/>
        <v>0</v>
      </c>
      <c r="BD53" s="195">
        <f t="shared" si="121"/>
        <v>0</v>
      </c>
      <c r="BE53" s="195">
        <f t="shared" si="122"/>
        <v>0</v>
      </c>
      <c r="BF53" s="195">
        <f t="shared" si="123"/>
        <v>0</v>
      </c>
      <c r="BG53" s="195">
        <f t="shared" si="124"/>
        <v>0</v>
      </c>
      <c r="BH53" s="195">
        <f t="shared" si="125"/>
        <v>0</v>
      </c>
      <c r="BI53" s="195">
        <f t="shared" si="126"/>
        <v>0</v>
      </c>
      <c r="BJ53" s="195">
        <f t="shared" si="127"/>
        <v>0</v>
      </c>
      <c r="BK53" s="195">
        <f t="shared" si="128"/>
        <v>0</v>
      </c>
      <c r="BL53" s="195">
        <f t="shared" si="129"/>
        <v>0</v>
      </c>
      <c r="BM53" s="195">
        <f t="shared" si="130"/>
        <v>0</v>
      </c>
      <c r="BN53" s="195">
        <f t="shared" si="131"/>
        <v>0</v>
      </c>
      <c r="BO53" s="195">
        <f t="shared" si="132"/>
        <v>0</v>
      </c>
      <c r="BP53" s="195">
        <f t="shared" si="133"/>
        <v>0</v>
      </c>
      <c r="BQ53" s="195">
        <f t="shared" si="134"/>
        <v>0</v>
      </c>
      <c r="BR53" s="195">
        <f t="shared" si="135"/>
        <v>0</v>
      </c>
      <c r="BS53" s="195">
        <f t="shared" si="136"/>
        <v>0</v>
      </c>
      <c r="BT53" s="195">
        <f t="shared" si="137"/>
        <v>0</v>
      </c>
      <c r="BU53" s="195">
        <f t="shared" si="138"/>
        <v>0</v>
      </c>
      <c r="BV53" s="195">
        <f t="shared" si="139"/>
        <v>0</v>
      </c>
      <c r="BW53" s="195">
        <f t="shared" si="140"/>
        <v>0</v>
      </c>
      <c r="BX53" s="195">
        <f t="shared" si="141"/>
        <v>0</v>
      </c>
      <c r="BY53" s="195">
        <f t="shared" si="142"/>
        <v>0</v>
      </c>
      <c r="BZ53" s="195">
        <f t="shared" si="143"/>
        <v>0</v>
      </c>
      <c r="CA53" s="195">
        <f t="shared" si="144"/>
        <v>0</v>
      </c>
      <c r="CB53" s="195">
        <f t="shared" si="145"/>
        <v>0</v>
      </c>
      <c r="CC53" s="195">
        <f t="shared" si="146"/>
        <v>0</v>
      </c>
      <c r="CD53" s="195">
        <f t="shared" si="147"/>
        <v>0</v>
      </c>
      <c r="CE53" s="195">
        <f t="shared" si="148"/>
        <v>0</v>
      </c>
      <c r="CF53" s="195">
        <f t="shared" si="149"/>
        <v>0</v>
      </c>
      <c r="CG53" s="195">
        <f t="shared" si="150"/>
        <v>0</v>
      </c>
      <c r="CH53" s="195">
        <f t="shared" si="151"/>
        <v>0</v>
      </c>
      <c r="CL53" s="195">
        <f t="shared" si="152"/>
        <v>0</v>
      </c>
      <c r="CM53" s="195">
        <f t="shared" si="153"/>
        <v>0</v>
      </c>
      <c r="CN53" s="195">
        <f t="shared" si="154"/>
        <v>0</v>
      </c>
      <c r="CO53" s="195">
        <f t="shared" si="155"/>
        <v>0</v>
      </c>
      <c r="CP53" s="195">
        <f t="shared" si="156"/>
        <v>0</v>
      </c>
      <c r="CQ53" s="195">
        <f t="shared" si="157"/>
        <v>0</v>
      </c>
      <c r="CR53" s="195">
        <f t="shared" si="158"/>
        <v>0</v>
      </c>
      <c r="CS53" s="195">
        <f t="shared" si="159"/>
        <v>0</v>
      </c>
      <c r="CT53" s="195">
        <f t="shared" si="160"/>
        <v>0</v>
      </c>
      <c r="CU53" s="195">
        <f t="shared" si="161"/>
        <v>0</v>
      </c>
      <c r="CV53" s="195">
        <f t="shared" si="162"/>
        <v>0</v>
      </c>
      <c r="CW53" s="195">
        <f t="shared" si="163"/>
        <v>0</v>
      </c>
      <c r="CY53" s="195">
        <f t="shared" si="164"/>
        <v>1</v>
      </c>
      <c r="CZ53" s="195">
        <f t="shared" si="167"/>
        <v>1</v>
      </c>
      <c r="DA53" s="195">
        <f t="shared" si="167"/>
        <v>1</v>
      </c>
      <c r="DB53" s="195">
        <f t="shared" si="167"/>
        <v>1</v>
      </c>
      <c r="DC53" s="195">
        <f t="shared" si="166"/>
        <v>1</v>
      </c>
      <c r="DD53" s="195">
        <f t="shared" si="166"/>
        <v>1</v>
      </c>
      <c r="DE53" s="195">
        <f t="shared" si="166"/>
        <v>1</v>
      </c>
      <c r="DF53" s="195">
        <f t="shared" si="166"/>
        <v>1</v>
      </c>
      <c r="DG53" s="195">
        <f t="shared" si="166"/>
        <v>1</v>
      </c>
      <c r="DH53" s="195">
        <f t="shared" si="166"/>
        <v>1</v>
      </c>
      <c r="DI53" s="195">
        <f t="shared" si="166"/>
        <v>1</v>
      </c>
      <c r="DJ53" s="195">
        <f t="shared" si="166"/>
        <v>1</v>
      </c>
      <c r="DK53" s="195">
        <f t="shared" si="166"/>
        <v>1</v>
      </c>
    </row>
    <row r="54" spans="1:115" hidden="1" x14ac:dyDescent="0.2">
      <c r="A54" s="218"/>
      <c r="B54" s="219"/>
      <c r="C54" s="219"/>
      <c r="D54" s="220"/>
      <c r="E54" s="221"/>
      <c r="F54" s="222"/>
      <c r="G54" s="223"/>
      <c r="H54" s="222"/>
      <c r="I54" s="222"/>
      <c r="J54" s="223"/>
      <c r="K54" s="222"/>
      <c r="L54" s="222"/>
      <c r="M54" s="223"/>
      <c r="N54" s="222"/>
      <c r="O54" s="222"/>
      <c r="P54" s="223"/>
      <c r="Q54" s="222"/>
      <c r="R54" s="222"/>
      <c r="S54" s="223"/>
      <c r="T54" s="222"/>
      <c r="U54" s="222"/>
      <c r="V54" s="223"/>
      <c r="W54" s="222"/>
      <c r="X54" s="222"/>
      <c r="Y54" s="223"/>
      <c r="Z54" s="222"/>
      <c r="AA54" s="222"/>
      <c r="AB54" s="223"/>
      <c r="AC54" s="222"/>
      <c r="AD54" s="222"/>
      <c r="AE54" s="223"/>
      <c r="AF54" s="222"/>
      <c r="AG54" s="222"/>
      <c r="AH54" s="223"/>
      <c r="AI54" s="222"/>
      <c r="AJ54" s="222"/>
      <c r="AK54" s="223"/>
      <c r="AL54" s="222"/>
      <c r="AM54" s="222"/>
      <c r="AN54" s="223"/>
      <c r="AO54" s="220"/>
      <c r="AP54" s="220"/>
      <c r="AQ54" s="231">
        <f>IF(ISNA(HLOOKUP("o",$AY54:$CH$58,59-ROW(),0)),0,HLOOKUP("o",$AY54:$CH$58,59-ROW(),0))</f>
        <v>0</v>
      </c>
      <c r="AR54" s="231">
        <f t="shared" si="111"/>
        <v>0</v>
      </c>
      <c r="AS54" s="225">
        <f t="shared" si="112"/>
        <v>9</v>
      </c>
      <c r="AT54" s="226" t="str">
        <f t="shared" si="113"/>
        <v/>
      </c>
      <c r="AW54" s="227">
        <f t="shared" si="114"/>
        <v>0</v>
      </c>
      <c r="AX54" s="226">
        <f t="shared" si="115"/>
        <v>-1</v>
      </c>
      <c r="AY54" s="195">
        <f t="shared" si="116"/>
        <v>0</v>
      </c>
      <c r="AZ54" s="195">
        <f t="shared" si="117"/>
        <v>0</v>
      </c>
      <c r="BA54" s="195">
        <f t="shared" si="118"/>
        <v>0</v>
      </c>
      <c r="BB54" s="195">
        <f t="shared" si="119"/>
        <v>0</v>
      </c>
      <c r="BC54" s="195">
        <f t="shared" si="120"/>
        <v>0</v>
      </c>
      <c r="BD54" s="195">
        <f t="shared" si="121"/>
        <v>0</v>
      </c>
      <c r="BE54" s="195">
        <f t="shared" si="122"/>
        <v>0</v>
      </c>
      <c r="BF54" s="195">
        <f t="shared" si="123"/>
        <v>0</v>
      </c>
      <c r="BG54" s="195">
        <f t="shared" si="124"/>
        <v>0</v>
      </c>
      <c r="BH54" s="195">
        <f t="shared" si="125"/>
        <v>0</v>
      </c>
      <c r="BI54" s="195">
        <f t="shared" si="126"/>
        <v>0</v>
      </c>
      <c r="BJ54" s="195">
        <f t="shared" si="127"/>
        <v>0</v>
      </c>
      <c r="BK54" s="195">
        <f t="shared" si="128"/>
        <v>0</v>
      </c>
      <c r="BL54" s="195">
        <f t="shared" si="129"/>
        <v>0</v>
      </c>
      <c r="BM54" s="195">
        <f t="shared" si="130"/>
        <v>0</v>
      </c>
      <c r="BN54" s="195">
        <f t="shared" si="131"/>
        <v>0</v>
      </c>
      <c r="BO54" s="195">
        <f t="shared" si="132"/>
        <v>0</v>
      </c>
      <c r="BP54" s="195">
        <f t="shared" si="133"/>
        <v>0</v>
      </c>
      <c r="BQ54" s="195">
        <f t="shared" si="134"/>
        <v>0</v>
      </c>
      <c r="BR54" s="195">
        <f t="shared" si="135"/>
        <v>0</v>
      </c>
      <c r="BS54" s="195">
        <f t="shared" si="136"/>
        <v>0</v>
      </c>
      <c r="BT54" s="195">
        <f t="shared" si="137"/>
        <v>0</v>
      </c>
      <c r="BU54" s="195">
        <f t="shared" si="138"/>
        <v>0</v>
      </c>
      <c r="BV54" s="195">
        <f t="shared" si="139"/>
        <v>0</v>
      </c>
      <c r="BW54" s="195">
        <f t="shared" si="140"/>
        <v>0</v>
      </c>
      <c r="BX54" s="195">
        <f t="shared" si="141"/>
        <v>0</v>
      </c>
      <c r="BY54" s="195">
        <f t="shared" si="142"/>
        <v>0</v>
      </c>
      <c r="BZ54" s="195">
        <f t="shared" si="143"/>
        <v>0</v>
      </c>
      <c r="CA54" s="195">
        <f t="shared" si="144"/>
        <v>0</v>
      </c>
      <c r="CB54" s="195">
        <f t="shared" si="145"/>
        <v>0</v>
      </c>
      <c r="CC54" s="195">
        <f t="shared" si="146"/>
        <v>0</v>
      </c>
      <c r="CD54" s="195">
        <f t="shared" si="147"/>
        <v>0</v>
      </c>
      <c r="CE54" s="195">
        <f t="shared" si="148"/>
        <v>0</v>
      </c>
      <c r="CF54" s="195">
        <f t="shared" si="149"/>
        <v>0</v>
      </c>
      <c r="CG54" s="195">
        <f t="shared" si="150"/>
        <v>0</v>
      </c>
      <c r="CH54" s="195">
        <f t="shared" si="151"/>
        <v>0</v>
      </c>
      <c r="CL54" s="195">
        <f t="shared" si="152"/>
        <v>0</v>
      </c>
      <c r="CM54" s="195">
        <f t="shared" si="153"/>
        <v>0</v>
      </c>
      <c r="CN54" s="195">
        <f t="shared" si="154"/>
        <v>0</v>
      </c>
      <c r="CO54" s="195">
        <f t="shared" si="155"/>
        <v>0</v>
      </c>
      <c r="CP54" s="195">
        <f t="shared" si="156"/>
        <v>0</v>
      </c>
      <c r="CQ54" s="195">
        <f t="shared" si="157"/>
        <v>0</v>
      </c>
      <c r="CR54" s="195">
        <f t="shared" si="158"/>
        <v>0</v>
      </c>
      <c r="CS54" s="195">
        <f t="shared" si="159"/>
        <v>0</v>
      </c>
      <c r="CT54" s="195">
        <f t="shared" si="160"/>
        <v>0</v>
      </c>
      <c r="CU54" s="195">
        <f t="shared" si="161"/>
        <v>0</v>
      </c>
      <c r="CV54" s="195">
        <f t="shared" si="162"/>
        <v>0</v>
      </c>
      <c r="CW54" s="195">
        <f t="shared" si="163"/>
        <v>0</v>
      </c>
      <c r="CY54" s="195">
        <f t="shared" si="164"/>
        <v>1</v>
      </c>
      <c r="CZ54" s="195">
        <f t="shared" si="167"/>
        <v>1</v>
      </c>
      <c r="DA54" s="195">
        <f t="shared" si="167"/>
        <v>1</v>
      </c>
      <c r="DB54" s="195">
        <f t="shared" si="167"/>
        <v>1</v>
      </c>
      <c r="DC54" s="195">
        <f t="shared" si="166"/>
        <v>1</v>
      </c>
      <c r="DD54" s="195">
        <f t="shared" si="166"/>
        <v>1</v>
      </c>
      <c r="DE54" s="195">
        <f t="shared" si="166"/>
        <v>1</v>
      </c>
      <c r="DF54" s="195">
        <f t="shared" si="166"/>
        <v>1</v>
      </c>
      <c r="DG54" s="195">
        <f t="shared" si="166"/>
        <v>1</v>
      </c>
      <c r="DH54" s="195">
        <f t="shared" si="166"/>
        <v>1</v>
      </c>
      <c r="DI54" s="195">
        <f t="shared" si="166"/>
        <v>1</v>
      </c>
      <c r="DJ54" s="195">
        <f t="shared" si="166"/>
        <v>1</v>
      </c>
      <c r="DK54" s="195">
        <f t="shared" si="166"/>
        <v>1</v>
      </c>
    </row>
    <row r="55" spans="1:115" hidden="1" x14ac:dyDescent="0.2">
      <c r="A55" s="218"/>
      <c r="B55" s="219"/>
      <c r="C55" s="219"/>
      <c r="D55" s="220"/>
      <c r="E55" s="221"/>
      <c r="F55" s="222"/>
      <c r="G55" s="223"/>
      <c r="H55" s="222"/>
      <c r="I55" s="222"/>
      <c r="J55" s="223"/>
      <c r="K55" s="222"/>
      <c r="L55" s="222"/>
      <c r="M55" s="223"/>
      <c r="N55" s="222"/>
      <c r="O55" s="222"/>
      <c r="P55" s="223"/>
      <c r="Q55" s="222"/>
      <c r="R55" s="222"/>
      <c r="S55" s="223"/>
      <c r="T55" s="222"/>
      <c r="U55" s="222"/>
      <c r="V55" s="223"/>
      <c r="W55" s="222"/>
      <c r="X55" s="222"/>
      <c r="Y55" s="223"/>
      <c r="Z55" s="222"/>
      <c r="AA55" s="222"/>
      <c r="AB55" s="223"/>
      <c r="AC55" s="222"/>
      <c r="AD55" s="222"/>
      <c r="AE55" s="223"/>
      <c r="AF55" s="222"/>
      <c r="AG55" s="222"/>
      <c r="AH55" s="223"/>
      <c r="AI55" s="222"/>
      <c r="AJ55" s="222"/>
      <c r="AK55" s="223"/>
      <c r="AL55" s="222"/>
      <c r="AM55" s="222"/>
      <c r="AN55" s="223"/>
      <c r="AO55" s="220"/>
      <c r="AP55" s="220"/>
      <c r="AQ55" s="231">
        <f>IF(ISNA(HLOOKUP("o",$AY55:$CH$58,59-ROW(),0)),0,HLOOKUP("o",$AY55:$CH$58,59-ROW(),0))</f>
        <v>0</v>
      </c>
      <c r="AR55" s="231">
        <f t="shared" si="111"/>
        <v>0</v>
      </c>
      <c r="AS55" s="225">
        <f t="shared" si="112"/>
        <v>9</v>
      </c>
      <c r="AT55" s="226" t="str">
        <f t="shared" si="113"/>
        <v/>
      </c>
      <c r="AW55" s="227">
        <f t="shared" si="114"/>
        <v>0</v>
      </c>
      <c r="AX55" s="226">
        <f t="shared" si="115"/>
        <v>-1</v>
      </c>
      <c r="AY55" s="195">
        <f t="shared" si="116"/>
        <v>0</v>
      </c>
      <c r="AZ55" s="195">
        <f t="shared" si="117"/>
        <v>0</v>
      </c>
      <c r="BA55" s="195">
        <f t="shared" si="118"/>
        <v>0</v>
      </c>
      <c r="BB55" s="195">
        <f t="shared" si="119"/>
        <v>0</v>
      </c>
      <c r="BC55" s="195">
        <f t="shared" si="120"/>
        <v>0</v>
      </c>
      <c r="BD55" s="195">
        <f t="shared" si="121"/>
        <v>0</v>
      </c>
      <c r="BE55" s="195">
        <f t="shared" si="122"/>
        <v>0</v>
      </c>
      <c r="BF55" s="195">
        <f t="shared" si="123"/>
        <v>0</v>
      </c>
      <c r="BG55" s="195">
        <f t="shared" si="124"/>
        <v>0</v>
      </c>
      <c r="BH55" s="195">
        <f t="shared" si="125"/>
        <v>0</v>
      </c>
      <c r="BI55" s="195">
        <f t="shared" si="126"/>
        <v>0</v>
      </c>
      <c r="BJ55" s="195">
        <f t="shared" si="127"/>
        <v>0</v>
      </c>
      <c r="BK55" s="195">
        <f t="shared" si="128"/>
        <v>0</v>
      </c>
      <c r="BL55" s="195">
        <f t="shared" si="129"/>
        <v>0</v>
      </c>
      <c r="BM55" s="195">
        <f t="shared" si="130"/>
        <v>0</v>
      </c>
      <c r="BN55" s="195">
        <f t="shared" si="131"/>
        <v>0</v>
      </c>
      <c r="BO55" s="195">
        <f t="shared" si="132"/>
        <v>0</v>
      </c>
      <c r="BP55" s="195">
        <f t="shared" si="133"/>
        <v>0</v>
      </c>
      <c r="BQ55" s="195">
        <f t="shared" si="134"/>
        <v>0</v>
      </c>
      <c r="BR55" s="195">
        <f t="shared" si="135"/>
        <v>0</v>
      </c>
      <c r="BS55" s="195">
        <f t="shared" si="136"/>
        <v>0</v>
      </c>
      <c r="BT55" s="195">
        <f t="shared" si="137"/>
        <v>0</v>
      </c>
      <c r="BU55" s="195">
        <f t="shared" si="138"/>
        <v>0</v>
      </c>
      <c r="BV55" s="195">
        <f t="shared" si="139"/>
        <v>0</v>
      </c>
      <c r="BW55" s="195">
        <f t="shared" si="140"/>
        <v>0</v>
      </c>
      <c r="BX55" s="195">
        <f t="shared" si="141"/>
        <v>0</v>
      </c>
      <c r="BY55" s="195">
        <f t="shared" si="142"/>
        <v>0</v>
      </c>
      <c r="BZ55" s="195">
        <f t="shared" si="143"/>
        <v>0</v>
      </c>
      <c r="CA55" s="195">
        <f t="shared" si="144"/>
        <v>0</v>
      </c>
      <c r="CB55" s="195">
        <f t="shared" si="145"/>
        <v>0</v>
      </c>
      <c r="CC55" s="195">
        <f t="shared" si="146"/>
        <v>0</v>
      </c>
      <c r="CD55" s="195">
        <f t="shared" si="147"/>
        <v>0</v>
      </c>
      <c r="CE55" s="195">
        <f t="shared" si="148"/>
        <v>0</v>
      </c>
      <c r="CF55" s="195">
        <f t="shared" si="149"/>
        <v>0</v>
      </c>
      <c r="CG55" s="195">
        <f t="shared" si="150"/>
        <v>0</v>
      </c>
      <c r="CH55" s="195">
        <f t="shared" si="151"/>
        <v>0</v>
      </c>
      <c r="CL55" s="195">
        <f t="shared" si="152"/>
        <v>0</v>
      </c>
      <c r="CM55" s="195">
        <f t="shared" si="153"/>
        <v>0</v>
      </c>
      <c r="CN55" s="195">
        <f t="shared" si="154"/>
        <v>0</v>
      </c>
      <c r="CO55" s="195">
        <f t="shared" si="155"/>
        <v>0</v>
      </c>
      <c r="CP55" s="195">
        <f t="shared" si="156"/>
        <v>0</v>
      </c>
      <c r="CQ55" s="195">
        <f t="shared" si="157"/>
        <v>0</v>
      </c>
      <c r="CR55" s="195">
        <f t="shared" si="158"/>
        <v>0</v>
      </c>
      <c r="CS55" s="195">
        <f t="shared" si="159"/>
        <v>0</v>
      </c>
      <c r="CT55" s="195">
        <f t="shared" si="160"/>
        <v>0</v>
      </c>
      <c r="CU55" s="195">
        <f t="shared" si="161"/>
        <v>0</v>
      </c>
      <c r="CV55" s="195">
        <f t="shared" si="162"/>
        <v>0</v>
      </c>
      <c r="CW55" s="195">
        <f t="shared" si="163"/>
        <v>0</v>
      </c>
      <c r="CY55" s="195">
        <f t="shared" si="164"/>
        <v>1</v>
      </c>
      <c r="CZ55" s="195">
        <f t="shared" si="167"/>
        <v>1</v>
      </c>
      <c r="DA55" s="195">
        <f t="shared" si="167"/>
        <v>1</v>
      </c>
      <c r="DB55" s="195">
        <f t="shared" si="167"/>
        <v>1</v>
      </c>
      <c r="DC55" s="195">
        <f t="shared" si="166"/>
        <v>1</v>
      </c>
      <c r="DD55" s="195">
        <f t="shared" si="166"/>
        <v>1</v>
      </c>
      <c r="DE55" s="195">
        <f t="shared" si="166"/>
        <v>1</v>
      </c>
      <c r="DF55" s="195">
        <f t="shared" si="166"/>
        <v>1</v>
      </c>
      <c r="DG55" s="195">
        <f t="shared" si="166"/>
        <v>1</v>
      </c>
      <c r="DH55" s="195">
        <f t="shared" si="166"/>
        <v>1</v>
      </c>
      <c r="DI55" s="195">
        <f t="shared" si="166"/>
        <v>1</v>
      </c>
      <c r="DJ55" s="195">
        <f t="shared" si="166"/>
        <v>1</v>
      </c>
      <c r="DK55" s="195">
        <f t="shared" si="166"/>
        <v>1</v>
      </c>
    </row>
    <row r="56" spans="1:115" hidden="1" x14ac:dyDescent="0.2">
      <c r="A56" s="218"/>
      <c r="B56" s="219"/>
      <c r="C56" s="219"/>
      <c r="D56" s="220"/>
      <c r="E56" s="221"/>
      <c r="F56" s="222"/>
      <c r="G56" s="223"/>
      <c r="H56" s="222"/>
      <c r="I56" s="222"/>
      <c r="J56" s="223"/>
      <c r="K56" s="222"/>
      <c r="L56" s="222"/>
      <c r="M56" s="223"/>
      <c r="N56" s="222"/>
      <c r="O56" s="222"/>
      <c r="P56" s="223"/>
      <c r="Q56" s="222"/>
      <c r="R56" s="222"/>
      <c r="S56" s="223"/>
      <c r="T56" s="222"/>
      <c r="U56" s="222"/>
      <c r="V56" s="223"/>
      <c r="W56" s="222"/>
      <c r="X56" s="222"/>
      <c r="Y56" s="223"/>
      <c r="Z56" s="222"/>
      <c r="AA56" s="222"/>
      <c r="AB56" s="223"/>
      <c r="AC56" s="222"/>
      <c r="AD56" s="222"/>
      <c r="AE56" s="223"/>
      <c r="AF56" s="222"/>
      <c r="AG56" s="222"/>
      <c r="AH56" s="223"/>
      <c r="AI56" s="222"/>
      <c r="AJ56" s="222"/>
      <c r="AK56" s="223"/>
      <c r="AL56" s="222"/>
      <c r="AM56" s="222"/>
      <c r="AN56" s="223"/>
      <c r="AO56" s="220"/>
      <c r="AP56" s="220"/>
      <c r="AQ56" s="231">
        <f>IF(ISNA(HLOOKUP("o",$AY56:$CH$58,59-ROW(),0)),0,HLOOKUP("o",$AY56:$CH$58,59-ROW(),0))</f>
        <v>0</v>
      </c>
      <c r="AR56" s="231">
        <f t="shared" si="111"/>
        <v>0</v>
      </c>
      <c r="AS56" s="225">
        <f t="shared" si="112"/>
        <v>9</v>
      </c>
      <c r="AT56" s="226" t="str">
        <f t="shared" si="113"/>
        <v/>
      </c>
      <c r="AW56" s="227">
        <f t="shared" si="114"/>
        <v>0</v>
      </c>
      <c r="AX56" s="226">
        <f t="shared" si="115"/>
        <v>-1</v>
      </c>
      <c r="AY56" s="195">
        <f t="shared" si="116"/>
        <v>0</v>
      </c>
      <c r="AZ56" s="195">
        <f t="shared" si="117"/>
        <v>0</v>
      </c>
      <c r="BA56" s="195">
        <f t="shared" si="118"/>
        <v>0</v>
      </c>
      <c r="BB56" s="195">
        <f t="shared" si="119"/>
        <v>0</v>
      </c>
      <c r="BC56" s="195">
        <f t="shared" si="120"/>
        <v>0</v>
      </c>
      <c r="BD56" s="195">
        <f t="shared" si="121"/>
        <v>0</v>
      </c>
      <c r="BE56" s="195">
        <f t="shared" si="122"/>
        <v>0</v>
      </c>
      <c r="BF56" s="195">
        <f t="shared" si="123"/>
        <v>0</v>
      </c>
      <c r="BG56" s="195">
        <f t="shared" si="124"/>
        <v>0</v>
      </c>
      <c r="BH56" s="195">
        <f t="shared" si="125"/>
        <v>0</v>
      </c>
      <c r="BI56" s="195">
        <f t="shared" si="126"/>
        <v>0</v>
      </c>
      <c r="BJ56" s="195">
        <f t="shared" si="127"/>
        <v>0</v>
      </c>
      <c r="BK56" s="195">
        <f t="shared" si="128"/>
        <v>0</v>
      </c>
      <c r="BL56" s="195">
        <f t="shared" si="129"/>
        <v>0</v>
      </c>
      <c r="BM56" s="195">
        <f t="shared" si="130"/>
        <v>0</v>
      </c>
      <c r="BN56" s="195">
        <f t="shared" si="131"/>
        <v>0</v>
      </c>
      <c r="BO56" s="195">
        <f t="shared" si="132"/>
        <v>0</v>
      </c>
      <c r="BP56" s="195">
        <f t="shared" si="133"/>
        <v>0</v>
      </c>
      <c r="BQ56" s="195">
        <f t="shared" si="134"/>
        <v>0</v>
      </c>
      <c r="BR56" s="195">
        <f t="shared" si="135"/>
        <v>0</v>
      </c>
      <c r="BS56" s="195">
        <f t="shared" si="136"/>
        <v>0</v>
      </c>
      <c r="BT56" s="195">
        <f t="shared" si="137"/>
        <v>0</v>
      </c>
      <c r="BU56" s="195">
        <f t="shared" si="138"/>
        <v>0</v>
      </c>
      <c r="BV56" s="195">
        <f t="shared" si="139"/>
        <v>0</v>
      </c>
      <c r="BW56" s="195">
        <f t="shared" si="140"/>
        <v>0</v>
      </c>
      <c r="BX56" s="195">
        <f t="shared" si="141"/>
        <v>0</v>
      </c>
      <c r="BY56" s="195">
        <f t="shared" si="142"/>
        <v>0</v>
      </c>
      <c r="BZ56" s="195">
        <f t="shared" si="143"/>
        <v>0</v>
      </c>
      <c r="CA56" s="195">
        <f t="shared" si="144"/>
        <v>0</v>
      </c>
      <c r="CB56" s="195">
        <f t="shared" si="145"/>
        <v>0</v>
      </c>
      <c r="CC56" s="195">
        <f t="shared" si="146"/>
        <v>0</v>
      </c>
      <c r="CD56" s="195">
        <f t="shared" si="147"/>
        <v>0</v>
      </c>
      <c r="CE56" s="195">
        <f t="shared" si="148"/>
        <v>0</v>
      </c>
      <c r="CF56" s="195">
        <f t="shared" si="149"/>
        <v>0</v>
      </c>
      <c r="CG56" s="195">
        <f t="shared" si="150"/>
        <v>0</v>
      </c>
      <c r="CH56" s="195">
        <f t="shared" si="151"/>
        <v>0</v>
      </c>
      <c r="CL56" s="195">
        <f t="shared" si="152"/>
        <v>0</v>
      </c>
      <c r="CM56" s="195">
        <f t="shared" si="153"/>
        <v>0</v>
      </c>
      <c r="CN56" s="195">
        <f t="shared" si="154"/>
        <v>0</v>
      </c>
      <c r="CO56" s="195">
        <f t="shared" si="155"/>
        <v>0</v>
      </c>
      <c r="CP56" s="195">
        <f t="shared" si="156"/>
        <v>0</v>
      </c>
      <c r="CQ56" s="195">
        <f t="shared" si="157"/>
        <v>0</v>
      </c>
      <c r="CR56" s="195">
        <f t="shared" si="158"/>
        <v>0</v>
      </c>
      <c r="CS56" s="195">
        <f t="shared" si="159"/>
        <v>0</v>
      </c>
      <c r="CT56" s="195">
        <f t="shared" si="160"/>
        <v>0</v>
      </c>
      <c r="CU56" s="195">
        <f t="shared" si="161"/>
        <v>0</v>
      </c>
      <c r="CV56" s="195">
        <f t="shared" si="162"/>
        <v>0</v>
      </c>
      <c r="CW56" s="195">
        <f t="shared" si="163"/>
        <v>0</v>
      </c>
      <c r="CY56" s="195">
        <f t="shared" si="164"/>
        <v>1</v>
      </c>
      <c r="CZ56" s="195">
        <f t="shared" si="167"/>
        <v>1</v>
      </c>
      <c r="DA56" s="195">
        <f t="shared" si="167"/>
        <v>1</v>
      </c>
      <c r="DB56" s="195">
        <f t="shared" si="167"/>
        <v>1</v>
      </c>
      <c r="DC56" s="195">
        <f t="shared" si="166"/>
        <v>1</v>
      </c>
      <c r="DD56" s="195">
        <f t="shared" si="166"/>
        <v>1</v>
      </c>
      <c r="DE56" s="195">
        <f t="shared" si="166"/>
        <v>1</v>
      </c>
      <c r="DF56" s="195">
        <f t="shared" si="166"/>
        <v>1</v>
      </c>
      <c r="DG56" s="195">
        <f t="shared" si="166"/>
        <v>1</v>
      </c>
      <c r="DH56" s="195">
        <f t="shared" si="166"/>
        <v>1</v>
      </c>
      <c r="DI56" s="195">
        <f t="shared" si="166"/>
        <v>1</v>
      </c>
      <c r="DJ56" s="195">
        <f t="shared" si="166"/>
        <v>1</v>
      </c>
      <c r="DK56" s="195">
        <f t="shared" si="166"/>
        <v>1</v>
      </c>
    </row>
    <row r="58" spans="1:115" x14ac:dyDescent="0.2">
      <c r="AY58" s="195">
        <f>AN$22</f>
        <v>0</v>
      </c>
      <c r="AZ58" s="195">
        <f>AM$22</f>
        <v>0</v>
      </c>
      <c r="BA58" s="195">
        <f>AL$22</f>
        <v>0</v>
      </c>
      <c r="BB58" s="195">
        <f>AK$22</f>
        <v>0</v>
      </c>
      <c r="BC58" s="195">
        <f>AJ$22</f>
        <v>0</v>
      </c>
      <c r="BD58" s="195">
        <f>AI$22</f>
        <v>0</v>
      </c>
      <c r="BE58" s="195">
        <f>AH$22</f>
        <v>0</v>
      </c>
      <c r="BF58" s="195">
        <f>AG$22</f>
        <v>0</v>
      </c>
      <c r="BG58" s="195">
        <f>AF$22</f>
        <v>0</v>
      </c>
      <c r="BH58" s="195">
        <f>AE$22</f>
        <v>0</v>
      </c>
      <c r="BI58" s="195">
        <f>AD$22</f>
        <v>0</v>
      </c>
      <c r="BJ58" s="195">
        <f>AC$22</f>
        <v>0</v>
      </c>
      <c r="BK58" s="195">
        <f>AB$22</f>
        <v>0</v>
      </c>
      <c r="BL58" s="195">
        <f>AA$22</f>
        <v>0</v>
      </c>
      <c r="BM58" s="195">
        <f>Z$22</f>
        <v>0</v>
      </c>
      <c r="BN58" s="195">
        <f>Y$22</f>
        <v>0</v>
      </c>
      <c r="BO58" s="195">
        <f>X$22</f>
        <v>0</v>
      </c>
      <c r="BP58" s="195">
        <f>W$22</f>
        <v>0</v>
      </c>
      <c r="BQ58" s="195">
        <f>V$22</f>
        <v>0</v>
      </c>
      <c r="BR58" s="195">
        <f>U$22</f>
        <v>0</v>
      </c>
      <c r="BS58" s="195">
        <f>T$22</f>
        <v>0</v>
      </c>
      <c r="BT58" s="195">
        <f>S$22</f>
        <v>131</v>
      </c>
      <c r="BU58" s="195">
        <f>R$22</f>
        <v>131</v>
      </c>
      <c r="BV58" s="195">
        <f>Q$22</f>
        <v>131</v>
      </c>
      <c r="BW58" s="195">
        <f>P$22</f>
        <v>125</v>
      </c>
      <c r="BX58" s="195">
        <f>O$22</f>
        <v>125</v>
      </c>
      <c r="BY58" s="195">
        <f>N$22</f>
        <v>125</v>
      </c>
      <c r="BZ58" s="195">
        <f>M$22</f>
        <v>120</v>
      </c>
      <c r="CA58" s="195">
        <f>L$22</f>
        <v>120</v>
      </c>
      <c r="CB58" s="195">
        <f>K$22</f>
        <v>120</v>
      </c>
      <c r="CC58" s="195">
        <f>J$22</f>
        <v>110</v>
      </c>
      <c r="CD58" s="195">
        <f>I$22</f>
        <v>110</v>
      </c>
      <c r="CE58" s="195">
        <f>H$22</f>
        <v>110</v>
      </c>
      <c r="CF58" s="195">
        <f>G$22</f>
        <v>100</v>
      </c>
      <c r="CG58" s="195">
        <f>F$22</f>
        <v>100</v>
      </c>
      <c r="CH58" s="195">
        <f>E$22</f>
        <v>100</v>
      </c>
    </row>
  </sheetData>
  <sheetProtection selectLockedCells="1" selectUnlockedCells="1"/>
  <sortState ref="A25:DK32">
    <sortCondition ref="AS25:AS32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22:AN22 F7:AN7 AQ10:AS13 AQ25:AS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SPD</vt:lpstr>
      <vt:lpstr>CLS</vt:lpstr>
      <vt:lpstr>BTL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2016-06-25T15:54:24Z</cp:lastPrinted>
  <dcterms:created xsi:type="dcterms:W3CDTF">2015-05-10T11:38:11Z</dcterms:created>
  <dcterms:modified xsi:type="dcterms:W3CDTF">2016-08-15T06:47:45Z</dcterms:modified>
</cp:coreProperties>
</file>