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0" yWindow="120" windowWidth="16380" windowHeight="8070" tabRatio="819" activeTab="1"/>
  </bookViews>
  <sheets>
    <sheet name="Contests" sheetId="16" r:id="rId1"/>
    <sheet name="Итог." sheetId="1" r:id="rId2"/>
    <sheet name="1" sheetId="2" r:id="rId3"/>
    <sheet name="2" sheetId="3" r:id="rId4"/>
    <sheet name="3" sheetId="4" r:id="rId5"/>
    <sheet name="4" sheetId="5" r:id="rId6"/>
    <sheet name="5" sheetId="6" r:id="rId7"/>
    <sheet name="6" sheetId="7" r:id="rId8"/>
    <sheet name="7" sheetId="8" r:id="rId9"/>
    <sheet name="8" sheetId="9" r:id="rId10"/>
    <sheet name="9" sheetId="10" r:id="rId11"/>
    <sheet name="10" sheetId="11" r:id="rId12"/>
    <sheet name="11" sheetId="14" r:id="rId13"/>
    <sheet name="12" sheetId="15" r:id="rId14"/>
    <sheet name="13" sheetId="17" r:id="rId15"/>
    <sheet name="14" sheetId="18" r:id="rId16"/>
    <sheet name="15" sheetId="19" r:id="rId17"/>
    <sheet name="баллы" sheetId="12" r:id="rId18"/>
  </sheets>
  <definedNames>
    <definedName name="_xlnm.Print_Area" localSheetId="1">Итог.!$A$1:$AJ$95</definedName>
  </definedNames>
  <calcPr calcId="145621"/>
</workbook>
</file>

<file path=xl/calcChain.xml><?xml version="1.0" encoding="utf-8"?>
<calcChain xmlns="http://schemas.openxmlformats.org/spreadsheetml/2006/main">
  <c r="G12" i="9" l="1"/>
  <c r="F12" i="9"/>
  <c r="G11" i="9"/>
  <c r="F11" i="9"/>
  <c r="D12" i="9"/>
  <c r="D11" i="9"/>
  <c r="F12" i="7" l="1"/>
  <c r="G12" i="7" s="1"/>
  <c r="F11" i="7"/>
  <c r="G11" i="7" s="1"/>
  <c r="F14" i="6" l="1"/>
  <c r="F13" i="6"/>
  <c r="F12" i="6"/>
  <c r="F11" i="6"/>
  <c r="F10" i="6"/>
  <c r="F13" i="5" l="1"/>
  <c r="F12" i="5"/>
  <c r="F11" i="5"/>
  <c r="AO6" i="1" l="1"/>
  <c r="F16" i="4"/>
  <c r="F15" i="4"/>
  <c r="F14" i="4"/>
  <c r="F13" i="4"/>
  <c r="F12" i="4"/>
  <c r="F11" i="4"/>
  <c r="AO32" i="1" l="1"/>
  <c r="AO33" i="1"/>
  <c r="AO34" i="1"/>
  <c r="AO35" i="1"/>
  <c r="AO36" i="1"/>
  <c r="AO37" i="1"/>
  <c r="AO38" i="1"/>
  <c r="AO39" i="1"/>
  <c r="AO40" i="1"/>
  <c r="AO41" i="1"/>
  <c r="AO42" i="1"/>
  <c r="F12" i="2" l="1"/>
  <c r="F13" i="2"/>
  <c r="F13" i="3"/>
  <c r="F12" i="3"/>
  <c r="F11" i="3"/>
  <c r="AN129" i="1" l="1"/>
  <c r="AO129" i="1"/>
  <c r="AN130" i="1"/>
  <c r="AO130" i="1"/>
  <c r="AN131" i="1"/>
  <c r="AO131" i="1"/>
  <c r="AN132" i="1"/>
  <c r="AO132" i="1"/>
  <c r="AN133" i="1"/>
  <c r="AO133" i="1"/>
  <c r="F11" i="2" l="1"/>
  <c r="AO126" i="1"/>
  <c r="AO127" i="1"/>
  <c r="AO128" i="1"/>
  <c r="AN126" i="1"/>
  <c r="AN127" i="1"/>
  <c r="AN128" i="1"/>
  <c r="AO125" i="1" l="1"/>
  <c r="AO124" i="1"/>
  <c r="AO123" i="1"/>
  <c r="AO122" i="1"/>
  <c r="AO121" i="1"/>
  <c r="AO120" i="1"/>
  <c r="AO119" i="1"/>
  <c r="AO118" i="1"/>
  <c r="AO117" i="1"/>
  <c r="AO116" i="1"/>
  <c r="AO115" i="1"/>
  <c r="AO114" i="1"/>
  <c r="AO113" i="1"/>
  <c r="AO112" i="1"/>
  <c r="AO111" i="1"/>
  <c r="AO110" i="1"/>
  <c r="AO109" i="1"/>
  <c r="AO108" i="1"/>
  <c r="AO107" i="1"/>
  <c r="AO106" i="1"/>
  <c r="AO105" i="1"/>
  <c r="AO104" i="1"/>
  <c r="AO103" i="1"/>
  <c r="AO102" i="1"/>
  <c r="AO101" i="1"/>
  <c r="AO100" i="1"/>
  <c r="AO99" i="1"/>
  <c r="AO98" i="1"/>
  <c r="AO97" i="1"/>
  <c r="AO96" i="1"/>
  <c r="AO95" i="1"/>
  <c r="AO94" i="1"/>
  <c r="AO93" i="1"/>
  <c r="AO92" i="1"/>
  <c r="AO91" i="1"/>
  <c r="AO90" i="1"/>
  <c r="AO89" i="1"/>
  <c r="AO88" i="1"/>
  <c r="AO87" i="1"/>
  <c r="AO86" i="1"/>
  <c r="AO85" i="1"/>
  <c r="AO84" i="1"/>
  <c r="AO83" i="1"/>
  <c r="AO82" i="1"/>
  <c r="AO81" i="1"/>
  <c r="AO80" i="1"/>
  <c r="AO79" i="1"/>
  <c r="AO78" i="1"/>
  <c r="AO77" i="1"/>
  <c r="AO76" i="1"/>
  <c r="AO75" i="1"/>
  <c r="AO74" i="1"/>
  <c r="AO73" i="1"/>
  <c r="AO72" i="1"/>
  <c r="AO71" i="1"/>
  <c r="AO70" i="1"/>
  <c r="AO69" i="1"/>
  <c r="AO68" i="1"/>
  <c r="AO67" i="1"/>
  <c r="AO66" i="1"/>
  <c r="AO65" i="1"/>
  <c r="AO64" i="1"/>
  <c r="AO63" i="1"/>
  <c r="AO62" i="1"/>
  <c r="AO61" i="1"/>
  <c r="AO60" i="1"/>
  <c r="AO59" i="1"/>
  <c r="AO58" i="1"/>
  <c r="AO57" i="1"/>
  <c r="AO56" i="1"/>
  <c r="AO55" i="1"/>
  <c r="AO54" i="1"/>
  <c r="AO53" i="1"/>
  <c r="AO52" i="1"/>
  <c r="AO51" i="1"/>
  <c r="AO50" i="1"/>
  <c r="AO49" i="1"/>
  <c r="AO48" i="1"/>
  <c r="AO47" i="1"/>
  <c r="AO46" i="1"/>
  <c r="AO45" i="1"/>
  <c r="AO44" i="1"/>
  <c r="AO43" i="1"/>
  <c r="AO31" i="1"/>
  <c r="AO30" i="1"/>
  <c r="AO29" i="1"/>
  <c r="AO28" i="1"/>
  <c r="AO27" i="1"/>
  <c r="AO26" i="1"/>
  <c r="AO25" i="1"/>
  <c r="AO24" i="1"/>
  <c r="AO23" i="1"/>
  <c r="AO22" i="1"/>
  <c r="AO21" i="1"/>
  <c r="AO20" i="1"/>
  <c r="AO19" i="1"/>
  <c r="AO18" i="1"/>
  <c r="AO17" i="1"/>
  <c r="AO14" i="1"/>
  <c r="AO13" i="1"/>
  <c r="AO12" i="1"/>
  <c r="AO11" i="1"/>
  <c r="AO10" i="1"/>
  <c r="AO9" i="1"/>
  <c r="AO8" i="1"/>
  <c r="AO7" i="1"/>
  <c r="AZ136" i="1"/>
  <c r="D4" i="15" s="1"/>
  <c r="AY136" i="1"/>
  <c r="D4" i="14" s="1"/>
  <c r="AX136" i="1"/>
  <c r="D4" i="11" s="1"/>
  <c r="AW136" i="1"/>
  <c r="D4" i="10" s="1"/>
  <c r="F10" i="15"/>
  <c r="F10" i="14"/>
  <c r="F10" i="11"/>
  <c r="F10" i="10"/>
  <c r="F10" i="9"/>
  <c r="F10" i="8"/>
  <c r="F19" i="16"/>
  <c r="F18" i="16"/>
  <c r="AF5" i="1" s="1"/>
  <c r="BC5" i="1"/>
  <c r="BB136" i="1"/>
  <c r="D4" i="18" s="1"/>
  <c r="BC136" i="1"/>
  <c r="D4" i="19" s="1"/>
  <c r="F17" i="16"/>
  <c r="A1" i="19" s="1"/>
  <c r="A2" i="19"/>
  <c r="F10" i="19"/>
  <c r="L10" i="19"/>
  <c r="L11" i="19"/>
  <c r="M11" i="19"/>
  <c r="L12" i="19"/>
  <c r="M12" i="19"/>
  <c r="L13" i="19"/>
  <c r="M13" i="19"/>
  <c r="L14" i="19"/>
  <c r="M14" i="19"/>
  <c r="L15" i="19"/>
  <c r="M15" i="19"/>
  <c r="L16" i="19"/>
  <c r="M16" i="19"/>
  <c r="L17" i="19"/>
  <c r="M17" i="19"/>
  <c r="L18" i="19"/>
  <c r="M18" i="19"/>
  <c r="L19" i="19"/>
  <c r="M19" i="19"/>
  <c r="L20" i="19"/>
  <c r="M20" i="19"/>
  <c r="L21" i="19"/>
  <c r="M21" i="19"/>
  <c r="L22" i="19"/>
  <c r="M22" i="19"/>
  <c r="L23" i="19"/>
  <c r="M23" i="19"/>
  <c r="L24" i="19"/>
  <c r="M24" i="19"/>
  <c r="L25" i="19"/>
  <c r="M25" i="19"/>
  <c r="L26" i="19"/>
  <c r="M26" i="19"/>
  <c r="L27" i="19"/>
  <c r="M27" i="19"/>
  <c r="L28" i="19"/>
  <c r="M28" i="19"/>
  <c r="L29" i="19"/>
  <c r="M29" i="19"/>
  <c r="L30" i="19"/>
  <c r="M30" i="19"/>
  <c r="L31" i="19"/>
  <c r="M31" i="19"/>
  <c r="L32" i="19"/>
  <c r="M32" i="19"/>
  <c r="L33" i="19"/>
  <c r="M33" i="19"/>
  <c r="L34" i="19"/>
  <c r="M34" i="19"/>
  <c r="L35" i="19"/>
  <c r="M35" i="19"/>
  <c r="L36" i="19"/>
  <c r="M36" i="19"/>
  <c r="L37" i="19"/>
  <c r="M37" i="19"/>
  <c r="L38" i="19"/>
  <c r="M38" i="19"/>
  <c r="L39" i="19"/>
  <c r="M39" i="19"/>
  <c r="L40" i="19"/>
  <c r="M40" i="19"/>
  <c r="M41" i="19"/>
  <c r="M42" i="19"/>
  <c r="M43" i="19"/>
  <c r="M44" i="19"/>
  <c r="M45" i="19"/>
  <c r="M46" i="19"/>
  <c r="M47" i="19"/>
  <c r="M48" i="19"/>
  <c r="M49" i="19"/>
  <c r="A2" i="18"/>
  <c r="F10" i="18"/>
  <c r="L10" i="18"/>
  <c r="L11" i="18"/>
  <c r="M11" i="18"/>
  <c r="L12" i="18"/>
  <c r="M12" i="18"/>
  <c r="L13" i="18"/>
  <c r="M13" i="18"/>
  <c r="L14" i="18"/>
  <c r="M14" i="18"/>
  <c r="L15" i="18"/>
  <c r="M15" i="18"/>
  <c r="L16" i="18"/>
  <c r="M16" i="18"/>
  <c r="L17" i="18"/>
  <c r="M17" i="18"/>
  <c r="L18" i="18"/>
  <c r="M18" i="18"/>
  <c r="L19" i="18"/>
  <c r="M19" i="18"/>
  <c r="L20" i="18"/>
  <c r="M20" i="18"/>
  <c r="L21" i="18"/>
  <c r="M21" i="18"/>
  <c r="L22" i="18"/>
  <c r="M22" i="18"/>
  <c r="L23" i="18"/>
  <c r="M23" i="18"/>
  <c r="L24" i="18"/>
  <c r="M24" i="18"/>
  <c r="L25" i="18"/>
  <c r="M25" i="18"/>
  <c r="L26" i="18"/>
  <c r="M26" i="18"/>
  <c r="L27" i="18"/>
  <c r="M27" i="18"/>
  <c r="L28" i="18"/>
  <c r="M28" i="18"/>
  <c r="L29" i="18"/>
  <c r="M29" i="18"/>
  <c r="L30" i="18"/>
  <c r="M30" i="18"/>
  <c r="L31" i="18"/>
  <c r="M31" i="18"/>
  <c r="L32" i="18"/>
  <c r="M32" i="18"/>
  <c r="L33" i="18"/>
  <c r="M33" i="18"/>
  <c r="L34" i="18"/>
  <c r="M34" i="18"/>
  <c r="L35" i="18"/>
  <c r="M35" i="18"/>
  <c r="L36" i="18"/>
  <c r="M36" i="18"/>
  <c r="L37" i="18"/>
  <c r="M37" i="18"/>
  <c r="L38" i="18"/>
  <c r="M38" i="18"/>
  <c r="L39" i="18"/>
  <c r="M39" i="18"/>
  <c r="L40" i="18"/>
  <c r="M40" i="18"/>
  <c r="M41" i="18"/>
  <c r="M42" i="18"/>
  <c r="M43" i="18"/>
  <c r="M44" i="18"/>
  <c r="M45" i="18"/>
  <c r="M46" i="18"/>
  <c r="M47" i="18"/>
  <c r="M48" i="18"/>
  <c r="M49" i="18"/>
  <c r="L11" i="2"/>
  <c r="L12" i="2"/>
  <c r="L13" i="2"/>
  <c r="L14" i="2"/>
  <c r="L15" i="2"/>
  <c r="L16" i="2"/>
  <c r="L17" i="2"/>
  <c r="L18" i="2"/>
  <c r="L19" i="2"/>
  <c r="L20" i="2"/>
  <c r="L21" i="2"/>
  <c r="L22" i="2"/>
  <c r="L23" i="2"/>
  <c r="L24" i="2"/>
  <c r="L25" i="2"/>
  <c r="L26" i="2"/>
  <c r="L27" i="2"/>
  <c r="L28" i="2"/>
  <c r="L29" i="2"/>
  <c r="L30" i="2"/>
  <c r="L31" i="2"/>
  <c r="L32" i="2"/>
  <c r="L33" i="2"/>
  <c r="L34" i="2"/>
  <c r="F10" i="2"/>
  <c r="L10" i="2"/>
  <c r="M29" i="2"/>
  <c r="M31" i="2"/>
  <c r="M30" i="2"/>
  <c r="M32" i="2"/>
  <c r="M28" i="2"/>
  <c r="F5" i="16"/>
  <c r="S5" i="1" s="1"/>
  <c r="AO5" i="1" s="1"/>
  <c r="AN6" i="1"/>
  <c r="AN7" i="1"/>
  <c r="AN8" i="1"/>
  <c r="AN9" i="1"/>
  <c r="AN10" i="1"/>
  <c r="AN11" i="1"/>
  <c r="AN12" i="1"/>
  <c r="AN13" i="1"/>
  <c r="AN14" i="1"/>
  <c r="AN15" i="1"/>
  <c r="AN16" i="1"/>
  <c r="AN17" i="1"/>
  <c r="AN18" i="1"/>
  <c r="AN19" i="1"/>
  <c r="AN20" i="1"/>
  <c r="AN21" i="1"/>
  <c r="AN22" i="1"/>
  <c r="AN23" i="1"/>
  <c r="AN24" i="1"/>
  <c r="AN25" i="1"/>
  <c r="AN26" i="1"/>
  <c r="AN27" i="1"/>
  <c r="AN28" i="1"/>
  <c r="AN29" i="1"/>
  <c r="AN30" i="1"/>
  <c r="AN31" i="1"/>
  <c r="AN32" i="1"/>
  <c r="AN33" i="1"/>
  <c r="AN34" i="1"/>
  <c r="AN35" i="1"/>
  <c r="AN36" i="1"/>
  <c r="AN37" i="1"/>
  <c r="AN38" i="1"/>
  <c r="AN39" i="1"/>
  <c r="AN40" i="1"/>
  <c r="AN41" i="1"/>
  <c r="AN42" i="1"/>
  <c r="AN43" i="1"/>
  <c r="AN44" i="1"/>
  <c r="AN45" i="1"/>
  <c r="AN46" i="1"/>
  <c r="AN47" i="1"/>
  <c r="AN48" i="1"/>
  <c r="AN49" i="1"/>
  <c r="AN50" i="1"/>
  <c r="AN51" i="1"/>
  <c r="AN52" i="1"/>
  <c r="AN53" i="1"/>
  <c r="AN54" i="1"/>
  <c r="AN55" i="1"/>
  <c r="AN56" i="1"/>
  <c r="AN57" i="1"/>
  <c r="AN58" i="1"/>
  <c r="AN59" i="1"/>
  <c r="AN60" i="1"/>
  <c r="AN61" i="1"/>
  <c r="AN62" i="1"/>
  <c r="AN63" i="1"/>
  <c r="AN64" i="1"/>
  <c r="AN65" i="1"/>
  <c r="AN66" i="1"/>
  <c r="AN67" i="1"/>
  <c r="AN68" i="1"/>
  <c r="AN69" i="1"/>
  <c r="AN70" i="1"/>
  <c r="AN71" i="1"/>
  <c r="AN72" i="1"/>
  <c r="AN73" i="1"/>
  <c r="AN74" i="1"/>
  <c r="AN75" i="1"/>
  <c r="AN76" i="1"/>
  <c r="AN77" i="1"/>
  <c r="AN78" i="1"/>
  <c r="AN79" i="1"/>
  <c r="AN80" i="1"/>
  <c r="AN81" i="1"/>
  <c r="AN82" i="1"/>
  <c r="AN83" i="1"/>
  <c r="AN84" i="1"/>
  <c r="AN85" i="1"/>
  <c r="AN86" i="1"/>
  <c r="AN87" i="1"/>
  <c r="AN88" i="1"/>
  <c r="AN89" i="1"/>
  <c r="AN90" i="1"/>
  <c r="AN91" i="1"/>
  <c r="AN92" i="1"/>
  <c r="AN93" i="1"/>
  <c r="AN94" i="1"/>
  <c r="AN95" i="1"/>
  <c r="AN96" i="1"/>
  <c r="AN97" i="1"/>
  <c r="AN98" i="1"/>
  <c r="AN99" i="1"/>
  <c r="AN100" i="1"/>
  <c r="AN101" i="1"/>
  <c r="AN102" i="1"/>
  <c r="AN103" i="1"/>
  <c r="AN104" i="1"/>
  <c r="AN105" i="1"/>
  <c r="AN106" i="1"/>
  <c r="AN107" i="1"/>
  <c r="AN108" i="1"/>
  <c r="AN109" i="1"/>
  <c r="AN110" i="1"/>
  <c r="AN111" i="1"/>
  <c r="AN112" i="1"/>
  <c r="AN113" i="1"/>
  <c r="AN114" i="1"/>
  <c r="AN115" i="1"/>
  <c r="AN116" i="1"/>
  <c r="AN117" i="1"/>
  <c r="AN118" i="1"/>
  <c r="AN119" i="1"/>
  <c r="AN120" i="1"/>
  <c r="AN121" i="1"/>
  <c r="AN122" i="1"/>
  <c r="AN123" i="1"/>
  <c r="AN124" i="1"/>
  <c r="AN125" i="1"/>
  <c r="AD136" i="1"/>
  <c r="F10" i="17"/>
  <c r="L10" i="17"/>
  <c r="A1" i="17"/>
  <c r="A2" i="17"/>
  <c r="L11" i="17"/>
  <c r="L12" i="17"/>
  <c r="L13" i="17"/>
  <c r="L14" i="17"/>
  <c r="L15" i="17"/>
  <c r="L16" i="17"/>
  <c r="L17" i="17"/>
  <c r="L18" i="17"/>
  <c r="L19" i="17"/>
  <c r="L20" i="17"/>
  <c r="L21" i="17"/>
  <c r="L22" i="17"/>
  <c r="L23" i="17"/>
  <c r="M23" i="17"/>
  <c r="L24" i="17"/>
  <c r="M24" i="17"/>
  <c r="L25" i="17"/>
  <c r="M25" i="17"/>
  <c r="L26" i="17"/>
  <c r="M26" i="17"/>
  <c r="L27" i="17"/>
  <c r="M27" i="17"/>
  <c r="L28" i="17"/>
  <c r="M28" i="17"/>
  <c r="L29" i="17"/>
  <c r="M29" i="17"/>
  <c r="L30" i="17"/>
  <c r="M30" i="17"/>
  <c r="L31" i="17"/>
  <c r="M31" i="17"/>
  <c r="L32" i="17"/>
  <c r="M32" i="17"/>
  <c r="L33" i="17"/>
  <c r="M33" i="17"/>
  <c r="L34" i="17"/>
  <c r="M34" i="17"/>
  <c r="L35" i="17"/>
  <c r="M35" i="17"/>
  <c r="L36" i="17"/>
  <c r="M36" i="17"/>
  <c r="L37" i="17"/>
  <c r="M37" i="17"/>
  <c r="L38" i="17"/>
  <c r="M38" i="17"/>
  <c r="L39" i="17"/>
  <c r="M39" i="17"/>
  <c r="L40" i="17"/>
  <c r="M40" i="17"/>
  <c r="M41" i="17"/>
  <c r="M42" i="17"/>
  <c r="M43" i="17"/>
  <c r="M44" i="17"/>
  <c r="M45" i="17"/>
  <c r="M46" i="17"/>
  <c r="M47" i="17"/>
  <c r="M48" i="17"/>
  <c r="M49" i="17"/>
  <c r="M12" i="15"/>
  <c r="M13" i="15"/>
  <c r="M11" i="15"/>
  <c r="F10" i="5"/>
  <c r="L10" i="5"/>
  <c r="L11" i="5"/>
  <c r="L12" i="5"/>
  <c r="L13" i="5"/>
  <c r="L14" i="5"/>
  <c r="L15" i="5"/>
  <c r="L16" i="5"/>
  <c r="L17" i="5"/>
  <c r="L18" i="5"/>
  <c r="L19" i="5"/>
  <c r="L20" i="5"/>
  <c r="L21" i="5"/>
  <c r="L22" i="5"/>
  <c r="L23" i="5"/>
  <c r="L24" i="5"/>
  <c r="L25" i="5"/>
  <c r="L26" i="5"/>
  <c r="L27" i="5"/>
  <c r="L28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F10" i="7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10" i="7"/>
  <c r="L11" i="7"/>
  <c r="L12" i="7"/>
  <c r="L13" i="7"/>
  <c r="L14" i="7"/>
  <c r="L15" i="7"/>
  <c r="L16" i="7"/>
  <c r="L17" i="7"/>
  <c r="L18" i="7"/>
  <c r="M16" i="7"/>
  <c r="M17" i="7"/>
  <c r="M18" i="7"/>
  <c r="L10" i="8"/>
  <c r="L11" i="8"/>
  <c r="L12" i="8"/>
  <c r="L13" i="8"/>
  <c r="L14" i="8"/>
  <c r="L15" i="8"/>
  <c r="L16" i="8"/>
  <c r="L17" i="8"/>
  <c r="L18" i="8"/>
  <c r="L19" i="8"/>
  <c r="L20" i="8"/>
  <c r="L21" i="8"/>
  <c r="M19" i="8"/>
  <c r="M20" i="8"/>
  <c r="M21" i="8"/>
  <c r="L10" i="9"/>
  <c r="L11" i="9"/>
  <c r="L12" i="9"/>
  <c r="L13" i="9"/>
  <c r="L14" i="9"/>
  <c r="L15" i="9"/>
  <c r="L16" i="9"/>
  <c r="L17" i="9"/>
  <c r="L18" i="9"/>
  <c r="L19" i="9"/>
  <c r="L20" i="9"/>
  <c r="L21" i="9"/>
  <c r="L10" i="10"/>
  <c r="L11" i="10"/>
  <c r="L12" i="10"/>
  <c r="L13" i="10"/>
  <c r="L14" i="10"/>
  <c r="L10" i="11"/>
  <c r="L11" i="11"/>
  <c r="L12" i="11"/>
  <c r="L13" i="11"/>
  <c r="L10" i="14"/>
  <c r="L11" i="14"/>
  <c r="L12" i="14"/>
  <c r="L13" i="14"/>
  <c r="M13" i="14"/>
  <c r="M12" i="14"/>
  <c r="M11" i="14"/>
  <c r="M13" i="10"/>
  <c r="M12" i="10"/>
  <c r="M11" i="10"/>
  <c r="L29" i="5"/>
  <c r="M29" i="5"/>
  <c r="L30" i="5"/>
  <c r="M30" i="5"/>
  <c r="F6" i="16"/>
  <c r="T5" i="1" s="1"/>
  <c r="AP5" i="1" s="1"/>
  <c r="F7" i="16"/>
  <c r="U5" i="1" s="1"/>
  <c r="AQ5" i="1" s="1"/>
  <c r="F8" i="16"/>
  <c r="V5" i="1" s="1"/>
  <c r="AR5" i="1" s="1"/>
  <c r="F9" i="16"/>
  <c r="W5" i="1" s="1"/>
  <c r="AS5" i="1" s="1"/>
  <c r="F10" i="16"/>
  <c r="X5" i="1" s="1"/>
  <c r="AT5" i="1" s="1"/>
  <c r="F11" i="16"/>
  <c r="Y5" i="1" s="1"/>
  <c r="AU5" i="1" s="1"/>
  <c r="F12" i="16"/>
  <c r="Z5" i="1" s="1"/>
  <c r="AV5" i="1" s="1"/>
  <c r="F13" i="16"/>
  <c r="F14" i="16"/>
  <c r="AB5" i="1" s="1"/>
  <c r="AX5" i="1" s="1"/>
  <c r="F15" i="16"/>
  <c r="F16" i="16"/>
  <c r="AD5" i="1" s="1"/>
  <c r="AZ5" i="1" s="1"/>
  <c r="A2" i="15"/>
  <c r="A2" i="14"/>
  <c r="A2" i="11"/>
  <c r="A2" i="10"/>
  <c r="A2" i="9"/>
  <c r="A2" i="8"/>
  <c r="A2" i="7"/>
  <c r="A2" i="6"/>
  <c r="A2" i="5"/>
  <c r="A2" i="4"/>
  <c r="A2" i="3"/>
  <c r="A2" i="2"/>
  <c r="A2" i="1"/>
  <c r="F10" i="3"/>
  <c r="L10" i="3"/>
  <c r="F10" i="4"/>
  <c r="L10" i="4"/>
  <c r="L10" i="15"/>
  <c r="AE5" i="1"/>
  <c r="BA5" i="1" s="1"/>
  <c r="AA5" i="1"/>
  <c r="AW5" i="1" s="1"/>
  <c r="AC5" i="1"/>
  <c r="AY5" i="1" s="1"/>
  <c r="A1" i="15"/>
  <c r="A1" i="14"/>
  <c r="A1" i="10"/>
  <c r="A1" i="2"/>
  <c r="L35" i="2"/>
  <c r="L36" i="2"/>
  <c r="L37" i="2"/>
  <c r="L38" i="2"/>
  <c r="L39" i="2"/>
  <c r="M33" i="2"/>
  <c r="M35" i="2"/>
  <c r="M34" i="2"/>
  <c r="M38" i="2"/>
  <c r="M37" i="2"/>
  <c r="M39" i="2"/>
  <c r="M36" i="2"/>
  <c r="L11" i="3"/>
  <c r="L12" i="3"/>
  <c r="L13" i="3"/>
  <c r="L14" i="3"/>
  <c r="L15" i="3"/>
  <c r="L16" i="3"/>
  <c r="L17" i="3"/>
  <c r="L18" i="3"/>
  <c r="L19" i="3"/>
  <c r="L20" i="3"/>
  <c r="L21" i="3"/>
  <c r="L22" i="3"/>
  <c r="L23" i="3"/>
  <c r="L24" i="3"/>
  <c r="L25" i="3"/>
  <c r="L26" i="3"/>
  <c r="L27" i="3"/>
  <c r="L28" i="3"/>
  <c r="L29" i="3"/>
  <c r="L30" i="3"/>
  <c r="L31" i="3"/>
  <c r="L32" i="3"/>
  <c r="L33" i="3"/>
  <c r="L34" i="3"/>
  <c r="L35" i="3"/>
  <c r="L36" i="3"/>
  <c r="L37" i="3"/>
  <c r="L38" i="3"/>
  <c r="L39" i="3"/>
  <c r="L40" i="3"/>
  <c r="L41" i="3"/>
  <c r="L42" i="3"/>
  <c r="L43" i="3"/>
  <c r="L44" i="3"/>
  <c r="L45" i="3"/>
  <c r="M35" i="3"/>
  <c r="M34" i="3"/>
  <c r="M36" i="3"/>
  <c r="M37" i="3"/>
  <c r="M39" i="3"/>
  <c r="M43" i="3"/>
  <c r="M38" i="3"/>
  <c r="M33" i="3"/>
  <c r="M40" i="3"/>
  <c r="M44" i="3"/>
  <c r="M45" i="3"/>
  <c r="M41" i="3"/>
  <c r="L11" i="4"/>
  <c r="L12" i="4"/>
  <c r="L13" i="4"/>
  <c r="L14" i="4"/>
  <c r="L15" i="4"/>
  <c r="L16" i="4"/>
  <c r="L17" i="4"/>
  <c r="L18" i="4"/>
  <c r="L19" i="4"/>
  <c r="L20" i="4"/>
  <c r="L21" i="4"/>
  <c r="L22" i="4"/>
  <c r="L23" i="4"/>
  <c r="M21" i="4"/>
  <c r="M22" i="4"/>
  <c r="M19" i="4"/>
  <c r="M20" i="4"/>
  <c r="M18" i="4"/>
  <c r="M23" i="4"/>
  <c r="L19" i="7"/>
  <c r="L20" i="7"/>
  <c r="L21" i="7"/>
  <c r="L22" i="7"/>
  <c r="L23" i="7"/>
  <c r="M19" i="7"/>
  <c r="M22" i="7"/>
  <c r="M23" i="7"/>
  <c r="M21" i="7"/>
  <c r="M20" i="7"/>
  <c r="L22" i="9"/>
  <c r="L23" i="9"/>
  <c r="L24" i="9"/>
  <c r="L25" i="9"/>
  <c r="L26" i="9"/>
  <c r="L27" i="9"/>
  <c r="L28" i="9"/>
  <c r="L29" i="9"/>
  <c r="L30" i="9"/>
  <c r="M28" i="9"/>
  <c r="M23" i="9"/>
  <c r="M24" i="9"/>
  <c r="M27" i="9"/>
  <c r="M22" i="9"/>
  <c r="M25" i="9"/>
  <c r="M26" i="9"/>
  <c r="M29" i="9"/>
  <c r="M30" i="9"/>
  <c r="M16" i="10"/>
  <c r="M14" i="10"/>
  <c r="M15" i="10"/>
  <c r="M14" i="14"/>
  <c r="M15" i="14"/>
  <c r="M16" i="14"/>
  <c r="C27" i="12"/>
  <c r="C15" i="12"/>
  <c r="L11" i="15"/>
  <c r="L12" i="15"/>
  <c r="L13" i="15"/>
  <c r="L14" i="15"/>
  <c r="M14" i="15"/>
  <c r="L15" i="15"/>
  <c r="M15" i="15"/>
  <c r="L16" i="15"/>
  <c r="M16" i="15"/>
  <c r="L17" i="15"/>
  <c r="M17" i="15"/>
  <c r="L18" i="15"/>
  <c r="M18" i="15"/>
  <c r="L19" i="15"/>
  <c r="M19" i="15"/>
  <c r="L20" i="15"/>
  <c r="M20" i="15"/>
  <c r="L21" i="15"/>
  <c r="M21" i="15"/>
  <c r="L22" i="15"/>
  <c r="M22" i="15"/>
  <c r="L23" i="15"/>
  <c r="M23" i="15"/>
  <c r="L24" i="15"/>
  <c r="M24" i="15"/>
  <c r="L25" i="15"/>
  <c r="M25" i="15"/>
  <c r="L26" i="15"/>
  <c r="M26" i="15"/>
  <c r="L27" i="15"/>
  <c r="M27" i="15"/>
  <c r="L28" i="15"/>
  <c r="M28" i="15"/>
  <c r="L29" i="15"/>
  <c r="M29" i="15"/>
  <c r="L30" i="15"/>
  <c r="M30" i="15"/>
  <c r="L31" i="15"/>
  <c r="M31" i="15"/>
  <c r="L32" i="15"/>
  <c r="M32" i="15"/>
  <c r="L33" i="15"/>
  <c r="M33" i="15"/>
  <c r="L34" i="15"/>
  <c r="M34" i="15"/>
  <c r="L35" i="15"/>
  <c r="M35" i="15"/>
  <c r="L36" i="15"/>
  <c r="M36" i="15"/>
  <c r="L37" i="15"/>
  <c r="M37" i="15"/>
  <c r="L38" i="15"/>
  <c r="M38" i="15"/>
  <c r="L39" i="15"/>
  <c r="M39" i="15"/>
  <c r="L40" i="15"/>
  <c r="M40" i="15"/>
  <c r="M41" i="15"/>
  <c r="M42" i="15"/>
  <c r="M43" i="15"/>
  <c r="M44" i="15"/>
  <c r="M45" i="15"/>
  <c r="M46" i="15"/>
  <c r="M47" i="15"/>
  <c r="M48" i="15"/>
  <c r="M49" i="15"/>
  <c r="L14" i="14"/>
  <c r="L15" i="14"/>
  <c r="L16" i="14"/>
  <c r="L17" i="14"/>
  <c r="M17" i="14"/>
  <c r="L18" i="14"/>
  <c r="M18" i="14"/>
  <c r="L19" i="14"/>
  <c r="M19" i="14"/>
  <c r="L20" i="14"/>
  <c r="M20" i="14"/>
  <c r="L21" i="14"/>
  <c r="M21" i="14"/>
  <c r="L22" i="14"/>
  <c r="M22" i="14"/>
  <c r="L23" i="14"/>
  <c r="M23" i="14"/>
  <c r="L24" i="14"/>
  <c r="M24" i="14"/>
  <c r="L25" i="14"/>
  <c r="M25" i="14"/>
  <c r="L26" i="14"/>
  <c r="M26" i="14"/>
  <c r="L27" i="14"/>
  <c r="M27" i="14"/>
  <c r="L28" i="14"/>
  <c r="M28" i="14"/>
  <c r="L29" i="14"/>
  <c r="M29" i="14"/>
  <c r="L30" i="14"/>
  <c r="M30" i="14"/>
  <c r="L31" i="14"/>
  <c r="M31" i="14"/>
  <c r="L32" i="14"/>
  <c r="M32" i="14"/>
  <c r="L33" i="14"/>
  <c r="M33" i="14"/>
  <c r="L34" i="14"/>
  <c r="M34" i="14"/>
  <c r="L35" i="14"/>
  <c r="M35" i="14"/>
  <c r="L36" i="14"/>
  <c r="M36" i="14"/>
  <c r="L37" i="14"/>
  <c r="M37" i="14"/>
  <c r="L38" i="14"/>
  <c r="M38" i="14"/>
  <c r="L39" i="14"/>
  <c r="M39" i="14"/>
  <c r="L40" i="14"/>
  <c r="M40" i="14"/>
  <c r="M41" i="14"/>
  <c r="M42" i="14"/>
  <c r="M43" i="14"/>
  <c r="M44" i="14"/>
  <c r="M45" i="14"/>
  <c r="M46" i="14"/>
  <c r="M47" i="14"/>
  <c r="M48" i="14"/>
  <c r="M49" i="14"/>
  <c r="L24" i="4"/>
  <c r="M24" i="4"/>
  <c r="L25" i="4"/>
  <c r="M25" i="4"/>
  <c r="L26" i="4"/>
  <c r="M26" i="4"/>
  <c r="L27" i="4"/>
  <c r="M27" i="4"/>
  <c r="L28" i="4"/>
  <c r="M28" i="4"/>
  <c r="L29" i="4"/>
  <c r="M29" i="4"/>
  <c r="L30" i="4"/>
  <c r="M30" i="4"/>
  <c r="L31" i="4"/>
  <c r="M31" i="4"/>
  <c r="L32" i="4"/>
  <c r="M32" i="4"/>
  <c r="L33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11" i="11"/>
  <c r="M12" i="11"/>
  <c r="M13" i="11"/>
  <c r="L14" i="11"/>
  <c r="M14" i="11"/>
  <c r="L15" i="11"/>
  <c r="M15" i="11"/>
  <c r="L16" i="11"/>
  <c r="M16" i="11"/>
  <c r="L17" i="11"/>
  <c r="M17" i="11"/>
  <c r="L18" i="11"/>
  <c r="M18" i="11"/>
  <c r="L19" i="11"/>
  <c r="M19" i="11"/>
  <c r="L20" i="11"/>
  <c r="M20" i="11"/>
  <c r="L21" i="11"/>
  <c r="M21" i="11"/>
  <c r="L22" i="11"/>
  <c r="M22" i="11"/>
  <c r="L23" i="11"/>
  <c r="M23" i="11"/>
  <c r="L24" i="11"/>
  <c r="M24" i="11"/>
  <c r="L25" i="11"/>
  <c r="M25" i="11"/>
  <c r="L26" i="11"/>
  <c r="M26" i="11"/>
  <c r="L27" i="11"/>
  <c r="M27" i="11"/>
  <c r="L28" i="11"/>
  <c r="M28" i="11"/>
  <c r="L29" i="11"/>
  <c r="M29" i="11"/>
  <c r="L30" i="11"/>
  <c r="M30" i="11"/>
  <c r="L31" i="11"/>
  <c r="M31" i="11"/>
  <c r="L32" i="11"/>
  <c r="M32" i="11"/>
  <c r="L33" i="11"/>
  <c r="M33" i="11"/>
  <c r="L34" i="11"/>
  <c r="M34" i="11"/>
  <c r="L35" i="11"/>
  <c r="M35" i="11"/>
  <c r="L36" i="11"/>
  <c r="M36" i="11"/>
  <c r="L37" i="11"/>
  <c r="M37" i="11"/>
  <c r="M38" i="11"/>
  <c r="M39" i="11"/>
  <c r="M40" i="11"/>
  <c r="M41" i="11"/>
  <c r="M42" i="11"/>
  <c r="M43" i="11"/>
  <c r="M44" i="11"/>
  <c r="M45" i="11"/>
  <c r="M46" i="11"/>
  <c r="L22" i="8"/>
  <c r="M22" i="8"/>
  <c r="L23" i="8"/>
  <c r="M23" i="8"/>
  <c r="L24" i="8"/>
  <c r="M24" i="8"/>
  <c r="L25" i="8"/>
  <c r="M25" i="8"/>
  <c r="L26" i="8"/>
  <c r="M26" i="8"/>
  <c r="L27" i="8"/>
  <c r="M27" i="8"/>
  <c r="L28" i="8"/>
  <c r="M28" i="8"/>
  <c r="L29" i="8"/>
  <c r="M29" i="8"/>
  <c r="L30" i="8"/>
  <c r="M30" i="8"/>
  <c r="L31" i="8"/>
  <c r="M31" i="8"/>
  <c r="L32" i="8"/>
  <c r="M32" i="8"/>
  <c r="L33" i="8"/>
  <c r="M33" i="8"/>
  <c r="L34" i="8"/>
  <c r="M34" i="8"/>
  <c r="L35" i="8"/>
  <c r="M35" i="8"/>
  <c r="L36" i="8"/>
  <c r="M36" i="8"/>
  <c r="L37" i="8"/>
  <c r="M37" i="8"/>
  <c r="L38" i="8"/>
  <c r="M38" i="8"/>
  <c r="L39" i="8"/>
  <c r="M39" i="8"/>
  <c r="L40" i="8"/>
  <c r="M40" i="8"/>
  <c r="L41" i="8"/>
  <c r="M41" i="8"/>
  <c r="M42" i="8"/>
  <c r="M43" i="8"/>
  <c r="M44" i="8"/>
  <c r="M45" i="8"/>
  <c r="M46" i="8"/>
  <c r="M47" i="8"/>
  <c r="M48" i="8"/>
  <c r="M49" i="8"/>
  <c r="L29" i="6"/>
  <c r="M29" i="6"/>
  <c r="L30" i="6"/>
  <c r="M30" i="6"/>
  <c r="L31" i="6"/>
  <c r="M31" i="6"/>
  <c r="L32" i="6"/>
  <c r="M32" i="6"/>
  <c r="L33" i="6"/>
  <c r="M33" i="6"/>
  <c r="L34" i="6"/>
  <c r="M34" i="6"/>
  <c r="L35" i="6"/>
  <c r="M35" i="6"/>
  <c r="L36" i="6"/>
  <c r="M36" i="6"/>
  <c r="L37" i="6"/>
  <c r="M37" i="6"/>
  <c r="L38" i="6"/>
  <c r="M38" i="6"/>
  <c r="L39" i="6"/>
  <c r="M39" i="6"/>
  <c r="L40" i="6"/>
  <c r="M40" i="6"/>
  <c r="L41" i="6"/>
  <c r="M41" i="6"/>
  <c r="M42" i="6"/>
  <c r="M43" i="6"/>
  <c r="M44" i="6"/>
  <c r="M45" i="6"/>
  <c r="M46" i="6"/>
  <c r="M47" i="6"/>
  <c r="M48" i="6"/>
  <c r="M49" i="6"/>
  <c r="L40" i="2"/>
  <c r="M40" i="2"/>
  <c r="L41" i="2"/>
  <c r="M41" i="2"/>
  <c r="L42" i="2"/>
  <c r="M42" i="2"/>
  <c r="L43" i="2"/>
  <c r="M43" i="2"/>
  <c r="L44" i="2"/>
  <c r="M44" i="2"/>
  <c r="L45" i="2"/>
  <c r="M45" i="2"/>
  <c r="L46" i="2"/>
  <c r="M46" i="2"/>
  <c r="L47" i="2"/>
  <c r="M47" i="2"/>
  <c r="L48" i="2"/>
  <c r="M48" i="2"/>
  <c r="L49" i="2"/>
  <c r="M49" i="2"/>
  <c r="L50" i="2"/>
  <c r="M42" i="3"/>
  <c r="M46" i="3"/>
  <c r="M47" i="3"/>
  <c r="M48" i="3"/>
  <c r="L31" i="9"/>
  <c r="M31" i="9"/>
  <c r="L32" i="9"/>
  <c r="M32" i="9"/>
  <c r="L33" i="9"/>
  <c r="M33" i="9"/>
  <c r="L34" i="9"/>
  <c r="M34" i="9"/>
  <c r="L35" i="9"/>
  <c r="M35" i="9"/>
  <c r="L36" i="9"/>
  <c r="M36" i="9"/>
  <c r="L37" i="9"/>
  <c r="M37" i="9"/>
  <c r="L38" i="9"/>
  <c r="M38" i="9"/>
  <c r="L39" i="9"/>
  <c r="M39" i="9"/>
  <c r="L40" i="9"/>
  <c r="M40" i="9"/>
  <c r="L41" i="9"/>
  <c r="M41" i="9"/>
  <c r="M42" i="9"/>
  <c r="M43" i="9"/>
  <c r="M44" i="9"/>
  <c r="M45" i="9"/>
  <c r="M46" i="9"/>
  <c r="M47" i="9"/>
  <c r="M48" i="9"/>
  <c r="M49" i="9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L24" i="7"/>
  <c r="M24" i="7"/>
  <c r="L25" i="7"/>
  <c r="M25" i="7"/>
  <c r="L26" i="7"/>
  <c r="M26" i="7"/>
  <c r="L27" i="7"/>
  <c r="M27" i="7"/>
  <c r="L28" i="7"/>
  <c r="M28" i="7"/>
  <c r="L29" i="7"/>
  <c r="M29" i="7"/>
  <c r="L30" i="7"/>
  <c r="M30" i="7"/>
  <c r="L31" i="7"/>
  <c r="M31" i="7"/>
  <c r="L32" i="7"/>
  <c r="M32" i="7"/>
  <c r="L33" i="7"/>
  <c r="M33" i="7"/>
  <c r="L34" i="7"/>
  <c r="M34" i="7"/>
  <c r="L35" i="7"/>
  <c r="M35" i="7"/>
  <c r="L36" i="7"/>
  <c r="M36" i="7"/>
  <c r="L37" i="7"/>
  <c r="M37" i="7"/>
  <c r="L38" i="7"/>
  <c r="M38" i="7"/>
  <c r="L39" i="7"/>
  <c r="M39" i="7"/>
  <c r="L40" i="7"/>
  <c r="M40" i="7"/>
  <c r="L41" i="7"/>
  <c r="M41" i="7"/>
  <c r="M42" i="7"/>
  <c r="M43" i="7"/>
  <c r="M44" i="7"/>
  <c r="M45" i="7"/>
  <c r="M46" i="7"/>
  <c r="M47" i="7"/>
  <c r="M48" i="7"/>
  <c r="M49" i="7"/>
  <c r="L15" i="10"/>
  <c r="L16" i="10"/>
  <c r="L17" i="10"/>
  <c r="M17" i="10"/>
  <c r="L18" i="10"/>
  <c r="M18" i="10"/>
  <c r="L19" i="10"/>
  <c r="M19" i="10"/>
  <c r="L20" i="10"/>
  <c r="M20" i="10"/>
  <c r="L21" i="10"/>
  <c r="M21" i="10"/>
  <c r="L22" i="10"/>
  <c r="M22" i="10"/>
  <c r="L23" i="10"/>
  <c r="M23" i="10"/>
  <c r="L24" i="10"/>
  <c r="M24" i="10"/>
  <c r="L25" i="10"/>
  <c r="M25" i="10"/>
  <c r="L26" i="10"/>
  <c r="M26" i="10"/>
  <c r="L27" i="10"/>
  <c r="M27" i="10"/>
  <c r="L28" i="10"/>
  <c r="M28" i="10"/>
  <c r="L29" i="10"/>
  <c r="M29" i="10"/>
  <c r="L30" i="10"/>
  <c r="M30" i="10"/>
  <c r="L31" i="10"/>
  <c r="M31" i="10"/>
  <c r="L32" i="10"/>
  <c r="M32" i="10"/>
  <c r="L33" i="10"/>
  <c r="M33" i="10"/>
  <c r="L34" i="10"/>
  <c r="M34" i="10"/>
  <c r="L35" i="10"/>
  <c r="M35" i="10"/>
  <c r="L36" i="10"/>
  <c r="M36" i="10"/>
  <c r="L37" i="10"/>
  <c r="M37" i="10"/>
  <c r="L38" i="10"/>
  <c r="M38" i="10"/>
  <c r="L39" i="10"/>
  <c r="M39" i="10"/>
  <c r="L40" i="10"/>
  <c r="M40" i="10"/>
  <c r="L41" i="10"/>
  <c r="M41" i="10"/>
  <c r="M42" i="10"/>
  <c r="M43" i="10"/>
  <c r="M44" i="10"/>
  <c r="M45" i="10"/>
  <c r="M46" i="10"/>
  <c r="M47" i="10"/>
  <c r="M48" i="10"/>
  <c r="M49" i="10"/>
  <c r="C11" i="12"/>
  <c r="C19" i="12"/>
  <c r="AB136" i="1"/>
  <c r="AA136" i="1"/>
  <c r="AC136" i="1"/>
  <c r="M17" i="4"/>
  <c r="M14" i="5"/>
  <c r="M15" i="6"/>
  <c r="M21" i="6"/>
  <c r="M28" i="6"/>
  <c r="M16" i="6"/>
  <c r="M17" i="6"/>
  <c r="M18" i="6"/>
  <c r="M19" i="6"/>
  <c r="M20" i="6"/>
  <c r="M23" i="6"/>
  <c r="M25" i="6"/>
  <c r="M22" i="6"/>
  <c r="M24" i="6"/>
  <c r="M26" i="6"/>
  <c r="M27" i="6"/>
  <c r="M12" i="7"/>
  <c r="X9" i="1" s="1"/>
  <c r="M14" i="7"/>
  <c r="M13" i="7"/>
  <c r="M15" i="7"/>
  <c r="M11" i="7"/>
  <c r="X8" i="1" s="1"/>
  <c r="M15" i="8"/>
  <c r="M16" i="8"/>
  <c r="M13" i="8"/>
  <c r="M12" i="8"/>
  <c r="M14" i="8"/>
  <c r="M11" i="8"/>
  <c r="M18" i="8"/>
  <c r="M17" i="8"/>
  <c r="M17" i="9"/>
  <c r="M14" i="9"/>
  <c r="M11" i="9"/>
  <c r="M15" i="9"/>
  <c r="M16" i="9"/>
  <c r="M13" i="9"/>
  <c r="M12" i="9"/>
  <c r="M18" i="9"/>
  <c r="M19" i="9"/>
  <c r="M20" i="9"/>
  <c r="M21" i="9"/>
  <c r="BA136" i="1"/>
  <c r="D4" i="17" s="1"/>
  <c r="M13" i="17"/>
  <c r="M11" i="17"/>
  <c r="M12" i="17"/>
  <c r="M14" i="17"/>
  <c r="M15" i="17"/>
  <c r="M16" i="17"/>
  <c r="M17" i="17"/>
  <c r="M18" i="17"/>
  <c r="M21" i="17"/>
  <c r="M19" i="17"/>
  <c r="M20" i="17"/>
  <c r="M22" i="17"/>
  <c r="Z136" i="1"/>
  <c r="AE136" i="1"/>
  <c r="M31" i="3"/>
  <c r="M32" i="3"/>
  <c r="Y21" i="1" l="1"/>
  <c r="Y18" i="1"/>
  <c r="Y17" i="1"/>
  <c r="Y15" i="1"/>
  <c r="Y13" i="1"/>
  <c r="Y10" i="1"/>
  <c r="Y12" i="1"/>
  <c r="Y20" i="1"/>
  <c r="Y19" i="1"/>
  <c r="Y16" i="1"/>
  <c r="Y14" i="1"/>
  <c r="Y11" i="1"/>
  <c r="Y9" i="1"/>
  <c r="Y7" i="1"/>
  <c r="X19" i="1"/>
  <c r="X10" i="1"/>
  <c r="X18" i="1"/>
  <c r="X17" i="1"/>
  <c r="X20" i="1"/>
  <c r="X14" i="1"/>
  <c r="X11" i="1"/>
  <c r="X12" i="1"/>
  <c r="X21" i="1"/>
  <c r="X16" i="1"/>
  <c r="X15" i="1"/>
  <c r="X13" i="1"/>
  <c r="X7" i="1"/>
  <c r="U19" i="1"/>
  <c r="U22" i="1"/>
  <c r="U17" i="1"/>
  <c r="U15" i="1"/>
  <c r="U11" i="1"/>
  <c r="U7" i="1"/>
  <c r="U21" i="1"/>
  <c r="U20" i="1"/>
  <c r="U14" i="1"/>
  <c r="U12" i="1"/>
  <c r="W17" i="1"/>
  <c r="W22" i="1"/>
  <c r="W12" i="1"/>
  <c r="W15" i="1"/>
  <c r="W19" i="1"/>
  <c r="W21" i="1"/>
  <c r="W23" i="1"/>
  <c r="W25" i="1"/>
  <c r="W9" i="1"/>
  <c r="W14" i="1"/>
  <c r="W20" i="1"/>
  <c r="W18" i="1"/>
  <c r="W24" i="1"/>
  <c r="W13" i="1"/>
  <c r="W16" i="1"/>
  <c r="V15" i="1"/>
  <c r="V18" i="1"/>
  <c r="V17" i="1"/>
  <c r="V20" i="1"/>
  <c r="V14" i="1"/>
  <c r="V13" i="1"/>
  <c r="V12" i="1"/>
  <c r="V21" i="1"/>
  <c r="V19" i="1"/>
  <c r="V16" i="1"/>
  <c r="V11" i="1"/>
  <c r="V10" i="1"/>
  <c r="A1" i="8"/>
  <c r="A1" i="6"/>
  <c r="A1" i="4"/>
  <c r="T21" i="1"/>
  <c r="T20" i="1"/>
  <c r="T8" i="1"/>
  <c r="T12" i="1"/>
  <c r="T7" i="1"/>
  <c r="D16" i="2"/>
  <c r="D10" i="14"/>
  <c r="D5" i="14" s="1"/>
  <c r="D6" i="14" s="1"/>
  <c r="G10" i="14" s="1"/>
  <c r="G51" i="14" s="1"/>
  <c r="D13" i="2"/>
  <c r="D11" i="2"/>
  <c r="D12" i="2"/>
  <c r="D10" i="19"/>
  <c r="D5" i="19" s="1"/>
  <c r="D6" i="19" s="1"/>
  <c r="G10" i="19" s="1"/>
  <c r="M10" i="19" s="1"/>
  <c r="D10" i="11"/>
  <c r="D5" i="11" s="1"/>
  <c r="D6" i="11" s="1"/>
  <c r="G10" i="11" s="1"/>
  <c r="D10" i="15"/>
  <c r="D5" i="15" s="1"/>
  <c r="D6" i="15" s="1"/>
  <c r="G10" i="15" s="1"/>
  <c r="AG5" i="1"/>
  <c r="A1" i="3"/>
  <c r="A1" i="5"/>
  <c r="A1" i="7"/>
  <c r="A1" i="9"/>
  <c r="A1" i="11"/>
  <c r="D10" i="2"/>
  <c r="D10" i="17"/>
  <c r="D5" i="17" s="1"/>
  <c r="D6" i="17" s="1"/>
  <c r="G10" i="17" s="1"/>
  <c r="A1" i="18"/>
  <c r="D10" i="18"/>
  <c r="D5" i="18" s="1"/>
  <c r="D6" i="18" s="1"/>
  <c r="G10" i="18" s="1"/>
  <c r="BB5" i="1"/>
  <c r="D10" i="10"/>
  <c r="D5" i="10" s="1"/>
  <c r="D6" i="10" s="1"/>
  <c r="G10" i="10" s="1"/>
  <c r="M10" i="14" l="1"/>
  <c r="G51" i="19"/>
  <c r="M10" i="18"/>
  <c r="G51" i="18"/>
  <c r="M10" i="17"/>
  <c r="G51" i="17"/>
  <c r="G51" i="15"/>
  <c r="M10" i="15"/>
  <c r="G51" i="10"/>
  <c r="M10" i="10"/>
  <c r="M10" i="11"/>
  <c r="G48" i="11"/>
  <c r="M24" i="2" l="1"/>
  <c r="M23" i="2"/>
  <c r="M19" i="2"/>
  <c r="M20" i="2"/>
  <c r="M18" i="2"/>
  <c r="M21" i="2"/>
  <c r="M25" i="2"/>
  <c r="M27" i="2"/>
  <c r="M22" i="2"/>
  <c r="M26" i="2"/>
  <c r="S20" i="1" l="1"/>
  <c r="AV20" i="1" s="1"/>
  <c r="S19" i="1"/>
  <c r="AI20" i="1" l="1"/>
  <c r="AH20" i="1"/>
  <c r="AU20" i="1"/>
  <c r="S18" i="1"/>
  <c r="M28" i="3" l="1"/>
  <c r="M30" i="3"/>
  <c r="M27" i="3"/>
  <c r="M25" i="3"/>
  <c r="M26" i="3"/>
  <c r="M29" i="3"/>
  <c r="M24" i="3"/>
  <c r="M23" i="3" l="1"/>
  <c r="M22" i="3"/>
  <c r="M20" i="3"/>
  <c r="M21" i="3"/>
  <c r="T18" i="1" l="1"/>
  <c r="T11" i="1"/>
  <c r="S21" i="1" l="1"/>
  <c r="AV21" i="1" s="1"/>
  <c r="T19" i="1"/>
  <c r="T6" i="1"/>
  <c r="T10" i="1"/>
  <c r="AO16" i="1"/>
  <c r="D15" i="2" s="1"/>
  <c r="AO15" i="1"/>
  <c r="AH19" i="1" l="1"/>
  <c r="AV19" i="1"/>
  <c r="AU21" i="1"/>
  <c r="AH21" i="1"/>
  <c r="AI19" i="1"/>
  <c r="AT21" i="1"/>
  <c r="AR21" i="1"/>
  <c r="AS21" i="1"/>
  <c r="AO136" i="1"/>
  <c r="D4" i="2" s="1"/>
  <c r="AP20" i="1"/>
  <c r="AI21" i="1"/>
  <c r="AQ20" i="1"/>
  <c r="D14" i="2"/>
  <c r="D5" i="2" s="1"/>
  <c r="D6" i="2" l="1"/>
  <c r="G10" i="2" s="1"/>
  <c r="M17" i="2"/>
  <c r="G16" i="2" l="1"/>
  <c r="M16" i="2" s="1"/>
  <c r="S10" i="1" s="1"/>
  <c r="G12" i="2"/>
  <c r="M12" i="2" s="1"/>
  <c r="S8" i="1" s="1"/>
  <c r="G15" i="2"/>
  <c r="M15" i="2" s="1"/>
  <c r="S11" i="1" s="1"/>
  <c r="G11" i="2"/>
  <c r="M11" i="2" s="1"/>
  <c r="S7" i="1" s="1"/>
  <c r="G14" i="2"/>
  <c r="M14" i="2" s="1"/>
  <c r="S9" i="1" s="1"/>
  <c r="G13" i="2"/>
  <c r="M13" i="2" s="1"/>
  <c r="S12" i="1" s="1"/>
  <c r="AV12" i="1" s="1"/>
  <c r="AP11" i="1"/>
  <c r="AP8" i="1"/>
  <c r="S23" i="1"/>
  <c r="S17" i="1"/>
  <c r="S22" i="1"/>
  <c r="S36" i="1"/>
  <c r="S32" i="1"/>
  <c r="S38" i="1"/>
  <c r="S34" i="1"/>
  <c r="S43" i="1"/>
  <c r="AV43" i="1" s="1"/>
  <c r="S50" i="1"/>
  <c r="AV50" i="1" s="1"/>
  <c r="S58" i="1"/>
  <c r="AV58" i="1" s="1"/>
  <c r="S66" i="1"/>
  <c r="AV66" i="1" s="1"/>
  <c r="S74" i="1"/>
  <c r="AV74" i="1" s="1"/>
  <c r="S82" i="1"/>
  <c r="AV82" i="1" s="1"/>
  <c r="S90" i="1"/>
  <c r="AV90" i="1" s="1"/>
  <c r="S98" i="1"/>
  <c r="AV98" i="1" s="1"/>
  <c r="S106" i="1"/>
  <c r="AV106" i="1" s="1"/>
  <c r="S113" i="1"/>
  <c r="AV113" i="1" s="1"/>
  <c r="S121" i="1"/>
  <c r="AV121" i="1" s="1"/>
  <c r="S129" i="1"/>
  <c r="AV129" i="1" s="1"/>
  <c r="S35" i="1"/>
  <c r="S28" i="1"/>
  <c r="S45" i="1"/>
  <c r="AV45" i="1" s="1"/>
  <c r="S53" i="1"/>
  <c r="AV53" i="1" s="1"/>
  <c r="S61" i="1"/>
  <c r="AV61" i="1" s="1"/>
  <c r="S69" i="1"/>
  <c r="AV69" i="1" s="1"/>
  <c r="S77" i="1"/>
  <c r="AV77" i="1" s="1"/>
  <c r="S85" i="1"/>
  <c r="AV85" i="1" s="1"/>
  <c r="S93" i="1"/>
  <c r="AV93" i="1" s="1"/>
  <c r="S101" i="1"/>
  <c r="AV101" i="1" s="1"/>
  <c r="S110" i="1"/>
  <c r="AV110" i="1" s="1"/>
  <c r="S118" i="1"/>
  <c r="AV118" i="1" s="1"/>
  <c r="S126" i="1"/>
  <c r="AV126" i="1" s="1"/>
  <c r="S39" i="1"/>
  <c r="S44" i="1"/>
  <c r="AV44" i="1" s="1"/>
  <c r="S52" i="1"/>
  <c r="AV52" i="1" s="1"/>
  <c r="S60" i="1"/>
  <c r="AV60" i="1" s="1"/>
  <c r="S68" i="1"/>
  <c r="AV68" i="1" s="1"/>
  <c r="S76" i="1"/>
  <c r="AV76" i="1" s="1"/>
  <c r="S84" i="1"/>
  <c r="AV84" i="1" s="1"/>
  <c r="S92" i="1"/>
  <c r="AV92" i="1" s="1"/>
  <c r="S100" i="1"/>
  <c r="AV100" i="1" s="1"/>
  <c r="S108" i="1"/>
  <c r="AV108" i="1" s="1"/>
  <c r="S115" i="1"/>
  <c r="AV115" i="1" s="1"/>
  <c r="S123" i="1"/>
  <c r="AV123" i="1" s="1"/>
  <c r="S131" i="1"/>
  <c r="AV131" i="1" s="1"/>
  <c r="S13" i="1"/>
  <c r="S41" i="1"/>
  <c r="S47" i="1"/>
  <c r="AV47" i="1" s="1"/>
  <c r="S55" i="1"/>
  <c r="AV55" i="1" s="1"/>
  <c r="S63" i="1"/>
  <c r="AV63" i="1" s="1"/>
  <c r="S71" i="1"/>
  <c r="AV71" i="1" s="1"/>
  <c r="S79" i="1"/>
  <c r="AV79" i="1" s="1"/>
  <c r="S87" i="1"/>
  <c r="AV87" i="1" s="1"/>
  <c r="S95" i="1"/>
  <c r="AV95" i="1" s="1"/>
  <c r="S103" i="1"/>
  <c r="AV103" i="1" s="1"/>
  <c r="S112" i="1"/>
  <c r="AV112" i="1" s="1"/>
  <c r="S120" i="1"/>
  <c r="AV120" i="1" s="1"/>
  <c r="S128" i="1"/>
  <c r="AV128" i="1" s="1"/>
  <c r="S14" i="1"/>
  <c r="S16" i="1"/>
  <c r="S27" i="1"/>
  <c r="S25" i="1"/>
  <c r="S29" i="1"/>
  <c r="S46" i="1"/>
  <c r="AV46" i="1" s="1"/>
  <c r="S54" i="1"/>
  <c r="AV54" i="1" s="1"/>
  <c r="S62" i="1"/>
  <c r="AV62" i="1" s="1"/>
  <c r="S70" i="1"/>
  <c r="AV70" i="1" s="1"/>
  <c r="S78" i="1"/>
  <c r="AV78" i="1" s="1"/>
  <c r="S86" i="1"/>
  <c r="AV86" i="1" s="1"/>
  <c r="S94" i="1"/>
  <c r="AV94" i="1" s="1"/>
  <c r="S102" i="1"/>
  <c r="AV102" i="1" s="1"/>
  <c r="S109" i="1"/>
  <c r="AV109" i="1" s="1"/>
  <c r="S117" i="1"/>
  <c r="AV117" i="1" s="1"/>
  <c r="S125" i="1"/>
  <c r="AV125" i="1" s="1"/>
  <c r="S133" i="1"/>
  <c r="AV133" i="1" s="1"/>
  <c r="S37" i="1"/>
  <c r="S30" i="1"/>
  <c r="S49" i="1"/>
  <c r="AV49" i="1" s="1"/>
  <c r="S57" i="1"/>
  <c r="AV57" i="1" s="1"/>
  <c r="S65" i="1"/>
  <c r="AV65" i="1" s="1"/>
  <c r="S73" i="1"/>
  <c r="AV73" i="1" s="1"/>
  <c r="S81" i="1"/>
  <c r="AV81" i="1" s="1"/>
  <c r="S89" i="1"/>
  <c r="AV89" i="1" s="1"/>
  <c r="S97" i="1"/>
  <c r="AV97" i="1" s="1"/>
  <c r="S105" i="1"/>
  <c r="AV105" i="1" s="1"/>
  <c r="S114" i="1"/>
  <c r="AV114" i="1" s="1"/>
  <c r="S122" i="1"/>
  <c r="AV122" i="1" s="1"/>
  <c r="S130" i="1"/>
  <c r="AV130" i="1" s="1"/>
  <c r="S31" i="1"/>
  <c r="S48" i="1"/>
  <c r="AV48" i="1" s="1"/>
  <c r="S56" i="1"/>
  <c r="AV56" i="1" s="1"/>
  <c r="S64" i="1"/>
  <c r="AV64" i="1" s="1"/>
  <c r="S72" i="1"/>
  <c r="AV72" i="1" s="1"/>
  <c r="S80" i="1"/>
  <c r="AV80" i="1" s="1"/>
  <c r="S88" i="1"/>
  <c r="AV88" i="1" s="1"/>
  <c r="S96" i="1"/>
  <c r="AV96" i="1" s="1"/>
  <c r="S104" i="1"/>
  <c r="AV104" i="1" s="1"/>
  <c r="S111" i="1"/>
  <c r="AV111" i="1" s="1"/>
  <c r="S119" i="1"/>
  <c r="AV119" i="1" s="1"/>
  <c r="S127" i="1"/>
  <c r="AV127" i="1" s="1"/>
  <c r="S15" i="1"/>
  <c r="S40" i="1"/>
  <c r="S42" i="1"/>
  <c r="S51" i="1"/>
  <c r="AV51" i="1" s="1"/>
  <c r="S59" i="1"/>
  <c r="AV59" i="1" s="1"/>
  <c r="S67" i="1"/>
  <c r="AV67" i="1" s="1"/>
  <c r="S75" i="1"/>
  <c r="AV75" i="1" s="1"/>
  <c r="S83" i="1"/>
  <c r="AV83" i="1" s="1"/>
  <c r="S91" i="1"/>
  <c r="AV91" i="1" s="1"/>
  <c r="S99" i="1"/>
  <c r="AV99" i="1" s="1"/>
  <c r="S107" i="1"/>
  <c r="AV107" i="1" s="1"/>
  <c r="S116" i="1"/>
  <c r="AV116" i="1" s="1"/>
  <c r="S124" i="1"/>
  <c r="AV124" i="1" s="1"/>
  <c r="S132" i="1"/>
  <c r="AV132" i="1" s="1"/>
  <c r="S26" i="1"/>
  <c r="S24" i="1"/>
  <c r="S33" i="1"/>
  <c r="M10" i="2"/>
  <c r="S6" i="1" s="1"/>
  <c r="AH132" i="1" l="1"/>
  <c r="AR132" i="1"/>
  <c r="AT132" i="1"/>
  <c r="AS132" i="1"/>
  <c r="AU132" i="1"/>
  <c r="AH116" i="1"/>
  <c r="AR116" i="1"/>
  <c r="AT116" i="1"/>
  <c r="AS116" i="1"/>
  <c r="AU116" i="1"/>
  <c r="AH99" i="1"/>
  <c r="AR99" i="1"/>
  <c r="AT99" i="1"/>
  <c r="AS99" i="1"/>
  <c r="AU99" i="1"/>
  <c r="AH83" i="1"/>
  <c r="AR83" i="1"/>
  <c r="AT83" i="1"/>
  <c r="AS83" i="1"/>
  <c r="AU83" i="1"/>
  <c r="AH67" i="1"/>
  <c r="AR67" i="1"/>
  <c r="AT67" i="1"/>
  <c r="AS67" i="1"/>
  <c r="AU67" i="1"/>
  <c r="AH51" i="1"/>
  <c r="AR51" i="1"/>
  <c r="AT51" i="1"/>
  <c r="AS51" i="1"/>
  <c r="AU51" i="1"/>
  <c r="AH127" i="1"/>
  <c r="AR127" i="1"/>
  <c r="AT127" i="1"/>
  <c r="AS127" i="1"/>
  <c r="AU127" i="1"/>
  <c r="AH111" i="1"/>
  <c r="AR111" i="1"/>
  <c r="AT111" i="1"/>
  <c r="AS111" i="1"/>
  <c r="AU111" i="1"/>
  <c r="AH96" i="1"/>
  <c r="AR96" i="1"/>
  <c r="AT96" i="1"/>
  <c r="AS96" i="1"/>
  <c r="AU96" i="1"/>
  <c r="AH80" i="1"/>
  <c r="AR80" i="1"/>
  <c r="AT80" i="1"/>
  <c r="AS80" i="1"/>
  <c r="AU80" i="1"/>
  <c r="AH64" i="1"/>
  <c r="AR64" i="1"/>
  <c r="AS64" i="1"/>
  <c r="AT64" i="1"/>
  <c r="AU64" i="1"/>
  <c r="AH48" i="1"/>
  <c r="AR48" i="1"/>
  <c r="AT48" i="1"/>
  <c r="AS48" i="1"/>
  <c r="AU48" i="1"/>
  <c r="AH130" i="1"/>
  <c r="AR130" i="1"/>
  <c r="AT130" i="1"/>
  <c r="AS130" i="1"/>
  <c r="AU130" i="1"/>
  <c r="AH114" i="1"/>
  <c r="AR114" i="1"/>
  <c r="AT114" i="1"/>
  <c r="AS114" i="1"/>
  <c r="AU114" i="1"/>
  <c r="AH97" i="1"/>
  <c r="AR97" i="1"/>
  <c r="AT97" i="1"/>
  <c r="AS97" i="1"/>
  <c r="AU97" i="1"/>
  <c r="AH81" i="1"/>
  <c r="AR81" i="1"/>
  <c r="AT81" i="1"/>
  <c r="AS81" i="1"/>
  <c r="AU81" i="1"/>
  <c r="AH65" i="1"/>
  <c r="AR65" i="1"/>
  <c r="AT65" i="1"/>
  <c r="AS65" i="1"/>
  <c r="AU65" i="1"/>
  <c r="AH49" i="1"/>
  <c r="AR49" i="1"/>
  <c r="AT49" i="1"/>
  <c r="AS49" i="1"/>
  <c r="AU49" i="1"/>
  <c r="AH125" i="1"/>
  <c r="AR125" i="1"/>
  <c r="AT125" i="1"/>
  <c r="AS125" i="1"/>
  <c r="AU125" i="1"/>
  <c r="AH109" i="1"/>
  <c r="AR109" i="1"/>
  <c r="AT109" i="1"/>
  <c r="AS109" i="1"/>
  <c r="AU109" i="1"/>
  <c r="AH94" i="1"/>
  <c r="AR94" i="1"/>
  <c r="AT94" i="1"/>
  <c r="AS94" i="1"/>
  <c r="AU94" i="1"/>
  <c r="AH78" i="1"/>
  <c r="AR78" i="1"/>
  <c r="AT78" i="1"/>
  <c r="AS78" i="1"/>
  <c r="AU78" i="1"/>
  <c r="AH62" i="1"/>
  <c r="AR62" i="1"/>
  <c r="AT62" i="1"/>
  <c r="AS62" i="1"/>
  <c r="AU62" i="1"/>
  <c r="AH46" i="1"/>
  <c r="AR46" i="1"/>
  <c r="AT46" i="1"/>
  <c r="AS46" i="1"/>
  <c r="AU46" i="1"/>
  <c r="AH128" i="1"/>
  <c r="AR128" i="1"/>
  <c r="AT128" i="1"/>
  <c r="AS128" i="1"/>
  <c r="AU128" i="1"/>
  <c r="AH112" i="1"/>
  <c r="AR112" i="1"/>
  <c r="AT112" i="1"/>
  <c r="AS112" i="1"/>
  <c r="AU112" i="1"/>
  <c r="AH95" i="1"/>
  <c r="AR95" i="1"/>
  <c r="AT95" i="1"/>
  <c r="AS95" i="1"/>
  <c r="AU95" i="1"/>
  <c r="AH79" i="1"/>
  <c r="AR79" i="1"/>
  <c r="AT79" i="1"/>
  <c r="AS79" i="1"/>
  <c r="AU79" i="1"/>
  <c r="AH63" i="1"/>
  <c r="AR63" i="1"/>
  <c r="AT63" i="1"/>
  <c r="AS63" i="1"/>
  <c r="AU63" i="1"/>
  <c r="AH47" i="1"/>
  <c r="AR47" i="1"/>
  <c r="AT47" i="1"/>
  <c r="AS47" i="1"/>
  <c r="AU47" i="1"/>
  <c r="AH123" i="1"/>
  <c r="AR123" i="1"/>
  <c r="AT123" i="1"/>
  <c r="AS123" i="1"/>
  <c r="AU123" i="1"/>
  <c r="AH108" i="1"/>
  <c r="AR108" i="1"/>
  <c r="AT108" i="1"/>
  <c r="AS108" i="1"/>
  <c r="AU108" i="1"/>
  <c r="AH92" i="1"/>
  <c r="AR92" i="1"/>
  <c r="AT92" i="1"/>
  <c r="AS92" i="1"/>
  <c r="AU92" i="1"/>
  <c r="AH76" i="1"/>
  <c r="AR76" i="1"/>
  <c r="AT76" i="1"/>
  <c r="AS76" i="1"/>
  <c r="AU76" i="1"/>
  <c r="AH60" i="1"/>
  <c r="AR60" i="1"/>
  <c r="AT60" i="1"/>
  <c r="AS60" i="1"/>
  <c r="AU60" i="1"/>
  <c r="AH44" i="1"/>
  <c r="AR44" i="1"/>
  <c r="AT44" i="1"/>
  <c r="AS44" i="1"/>
  <c r="AU44" i="1"/>
  <c r="AH126" i="1"/>
  <c r="AR126" i="1"/>
  <c r="AT126" i="1"/>
  <c r="AS126" i="1"/>
  <c r="AU126" i="1"/>
  <c r="AH110" i="1"/>
  <c r="AR110" i="1"/>
  <c r="AT110" i="1"/>
  <c r="AS110" i="1"/>
  <c r="AU110" i="1"/>
  <c r="AH93" i="1"/>
  <c r="AR93" i="1"/>
  <c r="AT93" i="1"/>
  <c r="AS93" i="1"/>
  <c r="AU93" i="1"/>
  <c r="AH77" i="1"/>
  <c r="AR77" i="1"/>
  <c r="AT77" i="1"/>
  <c r="AS77" i="1"/>
  <c r="AU77" i="1"/>
  <c r="AH61" i="1"/>
  <c r="AR61" i="1"/>
  <c r="AT61" i="1"/>
  <c r="AS61" i="1"/>
  <c r="AU61" i="1"/>
  <c r="AH45" i="1"/>
  <c r="AR45" i="1"/>
  <c r="AT45" i="1"/>
  <c r="AS45" i="1"/>
  <c r="AU45" i="1"/>
  <c r="AH121" i="1"/>
  <c r="AR121" i="1"/>
  <c r="AT121" i="1"/>
  <c r="AS121" i="1"/>
  <c r="AU121" i="1"/>
  <c r="AH106" i="1"/>
  <c r="AR106" i="1"/>
  <c r="AT106" i="1"/>
  <c r="AS106" i="1"/>
  <c r="AU106" i="1"/>
  <c r="AH90" i="1"/>
  <c r="AR90" i="1"/>
  <c r="AT90" i="1"/>
  <c r="AS90" i="1"/>
  <c r="AU90" i="1"/>
  <c r="AH74" i="1"/>
  <c r="AR74" i="1"/>
  <c r="AT74" i="1"/>
  <c r="AS74" i="1"/>
  <c r="AU74" i="1"/>
  <c r="AH58" i="1"/>
  <c r="AR58" i="1"/>
  <c r="AT58" i="1"/>
  <c r="AS58" i="1"/>
  <c r="AU58" i="1"/>
  <c r="AH43" i="1"/>
  <c r="AR43" i="1"/>
  <c r="AT43" i="1"/>
  <c r="AS43" i="1"/>
  <c r="AU43" i="1"/>
  <c r="AH124" i="1"/>
  <c r="AR124" i="1"/>
  <c r="AT124" i="1"/>
  <c r="AS124" i="1"/>
  <c r="AU124" i="1"/>
  <c r="AH107" i="1"/>
  <c r="AR107" i="1"/>
  <c r="AT107" i="1"/>
  <c r="AS107" i="1"/>
  <c r="AU107" i="1"/>
  <c r="AH91" i="1"/>
  <c r="AR91" i="1"/>
  <c r="AT91" i="1"/>
  <c r="AS91" i="1"/>
  <c r="AU91" i="1"/>
  <c r="AH75" i="1"/>
  <c r="AR75" i="1"/>
  <c r="AT75" i="1"/>
  <c r="AS75" i="1"/>
  <c r="AU75" i="1"/>
  <c r="AH59" i="1"/>
  <c r="AR59" i="1"/>
  <c r="AT59" i="1"/>
  <c r="AS59" i="1"/>
  <c r="AU59" i="1"/>
  <c r="AH119" i="1"/>
  <c r="AR119" i="1"/>
  <c r="AT119" i="1"/>
  <c r="AS119" i="1"/>
  <c r="AU119" i="1"/>
  <c r="AH104" i="1"/>
  <c r="AR104" i="1"/>
  <c r="AT104" i="1"/>
  <c r="AS104" i="1"/>
  <c r="AU104" i="1"/>
  <c r="AH88" i="1"/>
  <c r="AR88" i="1"/>
  <c r="AT88" i="1"/>
  <c r="AS88" i="1"/>
  <c r="AU88" i="1"/>
  <c r="AH72" i="1"/>
  <c r="AR72" i="1"/>
  <c r="AT72" i="1"/>
  <c r="AS72" i="1"/>
  <c r="AU72" i="1"/>
  <c r="AH56" i="1"/>
  <c r="AR56" i="1"/>
  <c r="AT56" i="1"/>
  <c r="AS56" i="1"/>
  <c r="AU56" i="1"/>
  <c r="AH122" i="1"/>
  <c r="AR122" i="1"/>
  <c r="AT122" i="1"/>
  <c r="AS122" i="1"/>
  <c r="AU122" i="1"/>
  <c r="AH105" i="1"/>
  <c r="AR105" i="1"/>
  <c r="AT105" i="1"/>
  <c r="AS105" i="1"/>
  <c r="AU105" i="1"/>
  <c r="AH89" i="1"/>
  <c r="AR89" i="1"/>
  <c r="AT89" i="1"/>
  <c r="AS89" i="1"/>
  <c r="AU89" i="1"/>
  <c r="AH73" i="1"/>
  <c r="AR73" i="1"/>
  <c r="AT73" i="1"/>
  <c r="AS73" i="1"/>
  <c r="AU73" i="1"/>
  <c r="AH57" i="1"/>
  <c r="AR57" i="1"/>
  <c r="AT57" i="1"/>
  <c r="AS57" i="1"/>
  <c r="AU57" i="1"/>
  <c r="AH133" i="1"/>
  <c r="AR133" i="1"/>
  <c r="AT133" i="1"/>
  <c r="AU133" i="1"/>
  <c r="AS133" i="1"/>
  <c r="AH117" i="1"/>
  <c r="AR117" i="1"/>
  <c r="AT117" i="1"/>
  <c r="AS117" i="1"/>
  <c r="AU117" i="1"/>
  <c r="AH102" i="1"/>
  <c r="AR102" i="1"/>
  <c r="AT102" i="1"/>
  <c r="AS102" i="1"/>
  <c r="AU102" i="1"/>
  <c r="AH86" i="1"/>
  <c r="AR86" i="1"/>
  <c r="AT86" i="1"/>
  <c r="AS86" i="1"/>
  <c r="AU86" i="1"/>
  <c r="AH70" i="1"/>
  <c r="AR70" i="1"/>
  <c r="AT70" i="1"/>
  <c r="AS70" i="1"/>
  <c r="AU70" i="1"/>
  <c r="AH54" i="1"/>
  <c r="AR54" i="1"/>
  <c r="AT54" i="1"/>
  <c r="AS54" i="1"/>
  <c r="AU54" i="1"/>
  <c r="AH120" i="1"/>
  <c r="AR120" i="1"/>
  <c r="AT120" i="1"/>
  <c r="AS120" i="1"/>
  <c r="AU120" i="1"/>
  <c r="AH103" i="1"/>
  <c r="AR103" i="1"/>
  <c r="AT103" i="1"/>
  <c r="AS103" i="1"/>
  <c r="AU103" i="1"/>
  <c r="AH87" i="1"/>
  <c r="AR87" i="1"/>
  <c r="AT87" i="1"/>
  <c r="AS87" i="1"/>
  <c r="AU87" i="1"/>
  <c r="AH71" i="1"/>
  <c r="AR71" i="1"/>
  <c r="AT71" i="1"/>
  <c r="AS71" i="1"/>
  <c r="AU71" i="1"/>
  <c r="AH55" i="1"/>
  <c r="AR55" i="1"/>
  <c r="AT55" i="1"/>
  <c r="AS55" i="1"/>
  <c r="AU55" i="1"/>
  <c r="AH131" i="1"/>
  <c r="AR131" i="1"/>
  <c r="AT131" i="1"/>
  <c r="AS131" i="1"/>
  <c r="AU131" i="1"/>
  <c r="AH115" i="1"/>
  <c r="AR115" i="1"/>
  <c r="AT115" i="1"/>
  <c r="AS115" i="1"/>
  <c r="AU115" i="1"/>
  <c r="AH100" i="1"/>
  <c r="AR100" i="1"/>
  <c r="AT100" i="1"/>
  <c r="AS100" i="1"/>
  <c r="AU100" i="1"/>
  <c r="AH84" i="1"/>
  <c r="AR84" i="1"/>
  <c r="AT84" i="1"/>
  <c r="AS84" i="1"/>
  <c r="AU84" i="1"/>
  <c r="AH68" i="1"/>
  <c r="AR68" i="1"/>
  <c r="AT68" i="1"/>
  <c r="AS68" i="1"/>
  <c r="AU68" i="1"/>
  <c r="AH52" i="1"/>
  <c r="AR52" i="1"/>
  <c r="AT52" i="1"/>
  <c r="AS52" i="1"/>
  <c r="AU52" i="1"/>
  <c r="AH118" i="1"/>
  <c r="AR118" i="1"/>
  <c r="AT118" i="1"/>
  <c r="AS118" i="1"/>
  <c r="AU118" i="1"/>
  <c r="AH101" i="1"/>
  <c r="AR101" i="1"/>
  <c r="AT101" i="1"/>
  <c r="AS101" i="1"/>
  <c r="AU101" i="1"/>
  <c r="AH85" i="1"/>
  <c r="AR85" i="1"/>
  <c r="AT85" i="1"/>
  <c r="AS85" i="1"/>
  <c r="AU85" i="1"/>
  <c r="AH69" i="1"/>
  <c r="AR69" i="1"/>
  <c r="AT69" i="1"/>
  <c r="AS69" i="1"/>
  <c r="AU69" i="1"/>
  <c r="AH53" i="1"/>
  <c r="AR53" i="1"/>
  <c r="AT53" i="1"/>
  <c r="AS53" i="1"/>
  <c r="AU53" i="1"/>
  <c r="AH129" i="1"/>
  <c r="AR129" i="1"/>
  <c r="AT129" i="1"/>
  <c r="AS129" i="1"/>
  <c r="AU129" i="1"/>
  <c r="AH113" i="1"/>
  <c r="AR113" i="1"/>
  <c r="AT113" i="1"/>
  <c r="AS113" i="1"/>
  <c r="AU113" i="1"/>
  <c r="AH98" i="1"/>
  <c r="AR98" i="1"/>
  <c r="AT98" i="1"/>
  <c r="AS98" i="1"/>
  <c r="AU98" i="1"/>
  <c r="AH82" i="1"/>
  <c r="AR82" i="1"/>
  <c r="AT82" i="1"/>
  <c r="AS82" i="1"/>
  <c r="AU82" i="1"/>
  <c r="AH66" i="1"/>
  <c r="AR66" i="1"/>
  <c r="AT66" i="1"/>
  <c r="AS66" i="1"/>
  <c r="AU66" i="1"/>
  <c r="AH50" i="1"/>
  <c r="AR50" i="1"/>
  <c r="AT50" i="1"/>
  <c r="AS50" i="1"/>
  <c r="AU50" i="1"/>
  <c r="AI12" i="1"/>
  <c r="AH12" i="1"/>
  <c r="AQ8" i="1"/>
  <c r="AP16" i="1"/>
  <c r="AP7" i="1"/>
  <c r="AQ7" i="1"/>
  <c r="AP9" i="1"/>
  <c r="AP10" i="1"/>
  <c r="G51" i="2"/>
  <c r="AP21" i="1"/>
  <c r="AQ6" i="1"/>
  <c r="AP6" i="1"/>
  <c r="AP15" i="1"/>
  <c r="AP13" i="1"/>
  <c r="AP14" i="1"/>
  <c r="AP19" i="1"/>
  <c r="AP17" i="1"/>
  <c r="AP18" i="1"/>
  <c r="AP12" i="1"/>
  <c r="AQ24" i="1"/>
  <c r="AP24" i="1"/>
  <c r="AQ132" i="1"/>
  <c r="AI132" i="1"/>
  <c r="AP132" i="1"/>
  <c r="AP116" i="1"/>
  <c r="AQ116" i="1"/>
  <c r="AI116" i="1"/>
  <c r="AQ99" i="1"/>
  <c r="AP99" i="1"/>
  <c r="AI99" i="1"/>
  <c r="AQ83" i="1"/>
  <c r="AP83" i="1"/>
  <c r="AI83" i="1"/>
  <c r="AQ67" i="1"/>
  <c r="AP67" i="1"/>
  <c r="AI67" i="1"/>
  <c r="AP51" i="1"/>
  <c r="AQ51" i="1"/>
  <c r="AI51" i="1"/>
  <c r="AQ40" i="1"/>
  <c r="AP40" i="1"/>
  <c r="AQ127" i="1"/>
  <c r="AP127" i="1"/>
  <c r="AI127" i="1"/>
  <c r="AQ111" i="1"/>
  <c r="AP111" i="1"/>
  <c r="AI111" i="1"/>
  <c r="AQ96" i="1"/>
  <c r="AP96" i="1"/>
  <c r="AI96" i="1"/>
  <c r="AQ80" i="1"/>
  <c r="AP80" i="1"/>
  <c r="AI80" i="1"/>
  <c r="AQ64" i="1"/>
  <c r="AP64" i="1"/>
  <c r="AI64" i="1"/>
  <c r="AP48" i="1"/>
  <c r="AQ48" i="1"/>
  <c r="AI48" i="1"/>
  <c r="AQ130" i="1"/>
  <c r="AP130" i="1"/>
  <c r="AI130" i="1"/>
  <c r="AQ114" i="1"/>
  <c r="AP114" i="1"/>
  <c r="AI114" i="1"/>
  <c r="AP97" i="1"/>
  <c r="AQ97" i="1"/>
  <c r="AI97" i="1"/>
  <c r="AQ81" i="1"/>
  <c r="AP81" i="1"/>
  <c r="AI81" i="1"/>
  <c r="AP65" i="1"/>
  <c r="AQ65" i="1"/>
  <c r="AI65" i="1"/>
  <c r="AQ49" i="1"/>
  <c r="AP49" i="1"/>
  <c r="AI49" i="1"/>
  <c r="AQ37" i="1"/>
  <c r="AP37" i="1"/>
  <c r="AQ125" i="1"/>
  <c r="AP125" i="1"/>
  <c r="AI125" i="1"/>
  <c r="AQ109" i="1"/>
  <c r="AP109" i="1"/>
  <c r="AI109" i="1"/>
  <c r="AQ94" i="1"/>
  <c r="AP94" i="1"/>
  <c r="AI94" i="1"/>
  <c r="AQ78" i="1"/>
  <c r="AP78" i="1"/>
  <c r="AI78" i="1"/>
  <c r="AQ62" i="1"/>
  <c r="AP62" i="1"/>
  <c r="AI62" i="1"/>
  <c r="AQ46" i="1"/>
  <c r="AP46" i="1"/>
  <c r="AI46" i="1"/>
  <c r="AP25" i="1"/>
  <c r="AQ25" i="1"/>
  <c r="AP128" i="1"/>
  <c r="AQ128" i="1"/>
  <c r="AI128" i="1"/>
  <c r="AQ112" i="1"/>
  <c r="AP112" i="1"/>
  <c r="AI112" i="1"/>
  <c r="AQ95" i="1"/>
  <c r="AP95" i="1"/>
  <c r="AI95" i="1"/>
  <c r="AQ79" i="1"/>
  <c r="AP79" i="1"/>
  <c r="AI79" i="1"/>
  <c r="AQ63" i="1"/>
  <c r="AP63" i="1"/>
  <c r="AI63" i="1"/>
  <c r="AQ47" i="1"/>
  <c r="AP47" i="1"/>
  <c r="AI47" i="1"/>
  <c r="AQ123" i="1"/>
  <c r="AP123" i="1"/>
  <c r="AI123" i="1"/>
  <c r="AP108" i="1"/>
  <c r="AQ108" i="1"/>
  <c r="AI108" i="1"/>
  <c r="AP92" i="1"/>
  <c r="AQ92" i="1"/>
  <c r="AI92" i="1"/>
  <c r="AP76" i="1"/>
  <c r="AQ76" i="1"/>
  <c r="AI76" i="1"/>
  <c r="AP60" i="1"/>
  <c r="AQ60" i="1"/>
  <c r="AI60" i="1"/>
  <c r="AQ44" i="1"/>
  <c r="AP44" i="1"/>
  <c r="AI44" i="1"/>
  <c r="AQ126" i="1"/>
  <c r="AP126" i="1"/>
  <c r="AI126" i="1"/>
  <c r="AQ110" i="1"/>
  <c r="AP110" i="1"/>
  <c r="AI110" i="1"/>
  <c r="AQ93" i="1"/>
  <c r="AP93" i="1"/>
  <c r="AI93" i="1"/>
  <c r="AQ77" i="1"/>
  <c r="AP77" i="1"/>
  <c r="AI77" i="1"/>
  <c r="AQ61" i="1"/>
  <c r="AP61" i="1"/>
  <c r="AI61" i="1"/>
  <c r="AQ45" i="1"/>
  <c r="AP45" i="1"/>
  <c r="AI45" i="1"/>
  <c r="AP35" i="1"/>
  <c r="AQ35" i="1"/>
  <c r="AP121" i="1"/>
  <c r="AQ121" i="1"/>
  <c r="AI121" i="1"/>
  <c r="AQ106" i="1"/>
  <c r="AP106" i="1"/>
  <c r="AI106" i="1"/>
  <c r="AQ90" i="1"/>
  <c r="AP90" i="1"/>
  <c r="AI90" i="1"/>
  <c r="AQ74" i="1"/>
  <c r="AP74" i="1"/>
  <c r="AI74" i="1"/>
  <c r="AQ58" i="1"/>
  <c r="AP58" i="1"/>
  <c r="AI58" i="1"/>
  <c r="AQ43" i="1"/>
  <c r="AP43" i="1"/>
  <c r="AI43" i="1"/>
  <c r="AP38" i="1"/>
  <c r="AQ38" i="1"/>
  <c r="AQ36" i="1"/>
  <c r="AP36" i="1"/>
  <c r="AP33" i="1"/>
  <c r="AQ33" i="1"/>
  <c r="AQ26" i="1"/>
  <c r="AP26" i="1"/>
  <c r="AP124" i="1"/>
  <c r="AQ124" i="1"/>
  <c r="AI124" i="1"/>
  <c r="AQ107" i="1"/>
  <c r="AP107" i="1"/>
  <c r="AI107" i="1"/>
  <c r="AQ91" i="1"/>
  <c r="AP91" i="1"/>
  <c r="AI91" i="1"/>
  <c r="AQ75" i="1"/>
  <c r="AP75" i="1"/>
  <c r="AI75" i="1"/>
  <c r="AQ59" i="1"/>
  <c r="AP59" i="1"/>
  <c r="AI59" i="1"/>
  <c r="AQ42" i="1"/>
  <c r="AP42" i="1"/>
  <c r="AQ119" i="1"/>
  <c r="AP119" i="1"/>
  <c r="AI119" i="1"/>
  <c r="AQ104" i="1"/>
  <c r="AP104" i="1"/>
  <c r="AI104" i="1"/>
  <c r="AQ88" i="1"/>
  <c r="AP88" i="1"/>
  <c r="AI88" i="1"/>
  <c r="AQ72" i="1"/>
  <c r="AP72" i="1"/>
  <c r="AI72" i="1"/>
  <c r="AP56" i="1"/>
  <c r="AQ56" i="1"/>
  <c r="AI56" i="1"/>
  <c r="AQ31" i="1"/>
  <c r="AP31" i="1"/>
  <c r="AQ122" i="1"/>
  <c r="AP122" i="1"/>
  <c r="AI122" i="1"/>
  <c r="AP105" i="1"/>
  <c r="AQ105" i="1"/>
  <c r="AI105" i="1"/>
  <c r="AQ89" i="1"/>
  <c r="AP89" i="1"/>
  <c r="AI89" i="1"/>
  <c r="AP73" i="1"/>
  <c r="AQ73" i="1"/>
  <c r="AI73" i="1"/>
  <c r="AP57" i="1"/>
  <c r="AQ57" i="1"/>
  <c r="AI57" i="1"/>
  <c r="AP30" i="1"/>
  <c r="AQ30" i="1"/>
  <c r="AQ133" i="1"/>
  <c r="AP133" i="1"/>
  <c r="AI133" i="1"/>
  <c r="AQ117" i="1"/>
  <c r="AP117" i="1"/>
  <c r="AI117" i="1"/>
  <c r="AQ102" i="1"/>
  <c r="AP102" i="1"/>
  <c r="AI102" i="1"/>
  <c r="AQ86" i="1"/>
  <c r="AP86" i="1"/>
  <c r="AI86" i="1"/>
  <c r="AQ70" i="1"/>
  <c r="AP70" i="1"/>
  <c r="AI70" i="1"/>
  <c r="AQ54" i="1"/>
  <c r="AP54" i="1"/>
  <c r="AI54" i="1"/>
  <c r="AQ29" i="1"/>
  <c r="AP29" i="1"/>
  <c r="AQ27" i="1"/>
  <c r="AP27" i="1"/>
  <c r="AQ120" i="1"/>
  <c r="AP120" i="1"/>
  <c r="AI120" i="1"/>
  <c r="AQ103" i="1"/>
  <c r="AP103" i="1"/>
  <c r="AI103" i="1"/>
  <c r="AQ87" i="1"/>
  <c r="AP87" i="1"/>
  <c r="AI87" i="1"/>
  <c r="AQ71" i="1"/>
  <c r="AP71" i="1"/>
  <c r="AI71" i="1"/>
  <c r="AP55" i="1"/>
  <c r="AQ55" i="1"/>
  <c r="AI55" i="1"/>
  <c r="AQ41" i="1"/>
  <c r="AP41" i="1"/>
  <c r="AQ131" i="1"/>
  <c r="AP131" i="1"/>
  <c r="AI131" i="1"/>
  <c r="AQ115" i="1"/>
  <c r="AP115" i="1"/>
  <c r="AI115" i="1"/>
  <c r="AP100" i="1"/>
  <c r="AQ100" i="1"/>
  <c r="AI100" i="1"/>
  <c r="AP84" i="1"/>
  <c r="AQ84" i="1"/>
  <c r="AI84" i="1"/>
  <c r="AP68" i="1"/>
  <c r="AQ68" i="1"/>
  <c r="AI68" i="1"/>
  <c r="AP52" i="1"/>
  <c r="AQ52" i="1"/>
  <c r="AI52" i="1"/>
  <c r="AQ39" i="1"/>
  <c r="AP39" i="1"/>
  <c r="AQ118" i="1"/>
  <c r="AP118" i="1"/>
  <c r="AI118" i="1"/>
  <c r="AQ101" i="1"/>
  <c r="AP101" i="1"/>
  <c r="AI101" i="1"/>
  <c r="AQ85" i="1"/>
  <c r="AP85" i="1"/>
  <c r="AI85" i="1"/>
  <c r="AQ69" i="1"/>
  <c r="AP69" i="1"/>
  <c r="AI69" i="1"/>
  <c r="AP53" i="1"/>
  <c r="AQ53" i="1"/>
  <c r="AI53" i="1"/>
  <c r="AP28" i="1"/>
  <c r="AQ28" i="1"/>
  <c r="AQ129" i="1"/>
  <c r="AP129" i="1"/>
  <c r="AI129" i="1"/>
  <c r="AP113" i="1"/>
  <c r="AQ113" i="1"/>
  <c r="AI113" i="1"/>
  <c r="AQ98" i="1"/>
  <c r="AP98" i="1"/>
  <c r="AI98" i="1"/>
  <c r="AQ82" i="1"/>
  <c r="AP82" i="1"/>
  <c r="AI82" i="1"/>
  <c r="AQ66" i="1"/>
  <c r="AP66" i="1"/>
  <c r="AI66" i="1"/>
  <c r="AP50" i="1"/>
  <c r="AQ50" i="1"/>
  <c r="AI50" i="1"/>
  <c r="AP34" i="1"/>
  <c r="AQ34" i="1"/>
  <c r="AP32" i="1"/>
  <c r="AQ32" i="1"/>
  <c r="AQ22" i="1"/>
  <c r="AP22" i="1"/>
  <c r="AQ23" i="1"/>
  <c r="AP23" i="1"/>
  <c r="S136" i="1"/>
  <c r="D12" i="4" l="1"/>
  <c r="D10" i="4"/>
  <c r="AP136" i="1"/>
  <c r="D4" i="3" s="1"/>
  <c r="D14" i="3"/>
  <c r="D10" i="3"/>
  <c r="D12" i="3"/>
  <c r="D11" i="3"/>
  <c r="D13" i="3"/>
  <c r="D5" i="3" l="1"/>
  <c r="D6" i="3" s="1"/>
  <c r="G14" i="3" s="1"/>
  <c r="M14" i="3" s="1"/>
  <c r="G12" i="3" l="1"/>
  <c r="M12" i="3" s="1"/>
  <c r="G13" i="3"/>
  <c r="M13" i="3" s="1"/>
  <c r="M18" i="3"/>
  <c r="M19" i="3"/>
  <c r="M16" i="3"/>
  <c r="G11" i="3"/>
  <c r="M11" i="3" s="1"/>
  <c r="G10" i="3"/>
  <c r="M10" i="3" s="1"/>
  <c r="T9" i="1" s="1"/>
  <c r="M15" i="3"/>
  <c r="T33" i="1" s="1"/>
  <c r="AV33" i="1" s="1"/>
  <c r="M17" i="3"/>
  <c r="T17" i="1"/>
  <c r="AV17" i="1" s="1"/>
  <c r="T26" i="1"/>
  <c r="AV26" i="1" s="1"/>
  <c r="T30" i="1"/>
  <c r="AV30" i="1" s="1"/>
  <c r="T32" i="1"/>
  <c r="AV32" i="1" s="1"/>
  <c r="T24" i="1"/>
  <c r="AV24" i="1" s="1"/>
  <c r="T13" i="1"/>
  <c r="T27" i="1"/>
  <c r="AV27" i="1" s="1"/>
  <c r="T15" i="1"/>
  <c r="T25" i="1"/>
  <c r="AV25" i="1" s="1"/>
  <c r="T36" i="1"/>
  <c r="AV36" i="1" s="1"/>
  <c r="T31" i="1"/>
  <c r="AV31" i="1" s="1"/>
  <c r="T38" i="1"/>
  <c r="AV38" i="1" s="1"/>
  <c r="AH15" i="1" l="1"/>
  <c r="AV15" i="1"/>
  <c r="AH38" i="1"/>
  <c r="AR38" i="1"/>
  <c r="AS38" i="1"/>
  <c r="AT38" i="1"/>
  <c r="AU38" i="1"/>
  <c r="AH31" i="1"/>
  <c r="AR31" i="1"/>
  <c r="AS31" i="1"/>
  <c r="AT31" i="1"/>
  <c r="AU31" i="1"/>
  <c r="AH25" i="1"/>
  <c r="AR25" i="1"/>
  <c r="AS25" i="1"/>
  <c r="AT25" i="1"/>
  <c r="AU25" i="1"/>
  <c r="AH27" i="1"/>
  <c r="AT27" i="1"/>
  <c r="AU27" i="1"/>
  <c r="AR27" i="1"/>
  <c r="AS27" i="1"/>
  <c r="AH24" i="1"/>
  <c r="AR24" i="1"/>
  <c r="AS24" i="1"/>
  <c r="AT24" i="1"/>
  <c r="AU24" i="1"/>
  <c r="AH30" i="1"/>
  <c r="AT30" i="1"/>
  <c r="AU30" i="1"/>
  <c r="AR30" i="1"/>
  <c r="AS30" i="1"/>
  <c r="AH33" i="1"/>
  <c r="AR33" i="1"/>
  <c r="AS33" i="1"/>
  <c r="AT33" i="1"/>
  <c r="AU33" i="1"/>
  <c r="AH36" i="1"/>
  <c r="AR36" i="1"/>
  <c r="AS36" i="1"/>
  <c r="AT36" i="1"/>
  <c r="AU36" i="1"/>
  <c r="AH32" i="1"/>
  <c r="AT32" i="1"/>
  <c r="AU32" i="1"/>
  <c r="AR32" i="1"/>
  <c r="AS32" i="1"/>
  <c r="AH26" i="1"/>
  <c r="AR26" i="1"/>
  <c r="AS26" i="1"/>
  <c r="AT26" i="1"/>
  <c r="AU26" i="1"/>
  <c r="AI17" i="1"/>
  <c r="AH17" i="1"/>
  <c r="AU15" i="1"/>
  <c r="AI15" i="1"/>
  <c r="AQ9" i="1"/>
  <c r="AU17" i="1"/>
  <c r="AT15" i="1"/>
  <c r="AS15" i="1"/>
  <c r="AR15" i="1"/>
  <c r="AQ18" i="1"/>
  <c r="AQ12" i="1"/>
  <c r="AQ10" i="1"/>
  <c r="AQ15" i="1"/>
  <c r="AQ19" i="1"/>
  <c r="D15" i="4" s="1"/>
  <c r="AQ11" i="1"/>
  <c r="D13" i="4" s="1"/>
  <c r="T40" i="1"/>
  <c r="AV40" i="1" s="1"/>
  <c r="T23" i="1"/>
  <c r="AV23" i="1" s="1"/>
  <c r="T37" i="1"/>
  <c r="AV37" i="1" s="1"/>
  <c r="T34" i="1"/>
  <c r="AV34" i="1" s="1"/>
  <c r="T16" i="1"/>
  <c r="T14" i="1"/>
  <c r="AV14" i="1" s="1"/>
  <c r="T35" i="1"/>
  <c r="AV35" i="1" s="1"/>
  <c r="T42" i="1"/>
  <c r="AV42" i="1" s="1"/>
  <c r="T28" i="1"/>
  <c r="AV28" i="1" s="1"/>
  <c r="T22" i="1"/>
  <c r="AV22" i="1" s="1"/>
  <c r="T41" i="1"/>
  <c r="AV41" i="1" s="1"/>
  <c r="T39" i="1"/>
  <c r="AV39" i="1" s="1"/>
  <c r="T29" i="1"/>
  <c r="AV29" i="1" s="1"/>
  <c r="G51" i="3"/>
  <c r="AI25" i="1"/>
  <c r="AI27" i="1"/>
  <c r="AI24" i="1"/>
  <c r="AI32" i="1"/>
  <c r="AI30" i="1"/>
  <c r="AI26" i="1"/>
  <c r="AI33" i="1"/>
  <c r="AI38" i="1"/>
  <c r="AI36" i="1"/>
  <c r="AI31" i="1"/>
  <c r="AT29" i="1" l="1"/>
  <c r="AU29" i="1"/>
  <c r="AR29" i="1"/>
  <c r="AS29" i="1"/>
  <c r="AR41" i="1"/>
  <c r="AS41" i="1"/>
  <c r="AT41" i="1"/>
  <c r="AU41" i="1"/>
  <c r="AT28" i="1"/>
  <c r="AU28" i="1"/>
  <c r="AR28" i="1"/>
  <c r="AS28" i="1"/>
  <c r="AH35" i="1"/>
  <c r="AR35" i="1"/>
  <c r="AS35" i="1"/>
  <c r="AT35" i="1"/>
  <c r="AU35" i="1"/>
  <c r="AH37" i="1"/>
  <c r="AR37" i="1"/>
  <c r="AS37" i="1"/>
  <c r="AT37" i="1"/>
  <c r="AU37" i="1"/>
  <c r="AR40" i="1"/>
  <c r="AS40" i="1"/>
  <c r="AT40" i="1"/>
  <c r="AU40" i="1"/>
  <c r="AR39" i="1"/>
  <c r="AS39" i="1"/>
  <c r="AT39" i="1"/>
  <c r="AU39" i="1"/>
  <c r="AH22" i="1"/>
  <c r="AT22" i="1"/>
  <c r="AU22" i="1"/>
  <c r="AR22" i="1"/>
  <c r="AS22" i="1"/>
  <c r="AH42" i="1"/>
  <c r="AT42" i="1"/>
  <c r="AU42" i="1"/>
  <c r="AR42" i="1"/>
  <c r="AS42" i="1"/>
  <c r="AH34" i="1"/>
  <c r="AT34" i="1"/>
  <c r="AU34" i="1"/>
  <c r="AR34" i="1"/>
  <c r="AS34" i="1"/>
  <c r="AT23" i="1"/>
  <c r="AU23" i="1"/>
  <c r="AR23" i="1"/>
  <c r="AS23" i="1"/>
  <c r="AI29" i="1"/>
  <c r="AH29" i="1"/>
  <c r="AI41" i="1"/>
  <c r="AH41" i="1"/>
  <c r="AI28" i="1"/>
  <c r="AH28" i="1"/>
  <c r="AI40" i="1"/>
  <c r="AH40" i="1"/>
  <c r="AI39" i="1"/>
  <c r="AH39" i="1"/>
  <c r="AI14" i="1"/>
  <c r="AH14" i="1"/>
  <c r="AI23" i="1"/>
  <c r="AH23" i="1"/>
  <c r="AU14" i="1"/>
  <c r="AQ16" i="1"/>
  <c r="AI37" i="1"/>
  <c r="AS14" i="1"/>
  <c r="AT14" i="1"/>
  <c r="AR14" i="1"/>
  <c r="AI35" i="1"/>
  <c r="AQ14" i="1"/>
  <c r="AQ17" i="1"/>
  <c r="AQ13" i="1"/>
  <c r="D16" i="4" s="1"/>
  <c r="D11" i="4"/>
  <c r="AQ21" i="1"/>
  <c r="AI42" i="1"/>
  <c r="AI34" i="1"/>
  <c r="AI22" i="1"/>
  <c r="T136" i="1"/>
  <c r="D14" i="4" l="1"/>
  <c r="D5" i="4" s="1"/>
  <c r="AQ136" i="1"/>
  <c r="D4" i="4" s="1"/>
  <c r="D6" i="4" l="1"/>
  <c r="G10" i="4" s="1"/>
  <c r="G15" i="4" l="1"/>
  <c r="M15" i="4" s="1"/>
  <c r="U18" i="1" s="1"/>
  <c r="G13" i="4"/>
  <c r="M13" i="4" s="1"/>
  <c r="U10" i="1" s="1"/>
  <c r="G16" i="4"/>
  <c r="M16" i="4" s="1"/>
  <c r="U13" i="1" s="1"/>
  <c r="G11" i="4"/>
  <c r="M11" i="4" s="1"/>
  <c r="U9" i="1" s="1"/>
  <c r="G12" i="4"/>
  <c r="M12" i="4" s="1"/>
  <c r="U8" i="1" s="1"/>
  <c r="G14" i="4"/>
  <c r="M14" i="4" s="1"/>
  <c r="U16" i="1" s="1"/>
  <c r="M10" i="4"/>
  <c r="U6" i="1" s="1"/>
  <c r="AH16" i="1" l="1"/>
  <c r="AV16" i="1"/>
  <c r="AH13" i="1"/>
  <c r="AV13" i="1"/>
  <c r="AH18" i="1"/>
  <c r="AV18" i="1"/>
  <c r="AU16" i="1"/>
  <c r="AI16" i="1"/>
  <c r="AR8" i="1"/>
  <c r="AU13" i="1"/>
  <c r="AI13" i="1"/>
  <c r="AU19" i="1"/>
  <c r="AI18" i="1"/>
  <c r="AU18" i="1"/>
  <c r="AT18" i="1"/>
  <c r="AR18" i="1"/>
  <c r="AS18" i="1"/>
  <c r="AT16" i="1"/>
  <c r="AR16" i="1"/>
  <c r="AS16" i="1"/>
  <c r="AR7" i="1"/>
  <c r="AT13" i="1"/>
  <c r="AT20" i="1"/>
  <c r="AR19" i="1"/>
  <c r="AT19" i="1"/>
  <c r="AS19" i="1"/>
  <c r="AS17" i="1"/>
  <c r="AT17" i="1"/>
  <c r="AS11" i="1"/>
  <c r="AS12" i="1"/>
  <c r="AS13" i="1"/>
  <c r="AR13" i="1"/>
  <c r="AS20" i="1"/>
  <c r="AR6" i="1"/>
  <c r="D12" i="5" s="1"/>
  <c r="AR9" i="1"/>
  <c r="D13" i="5" s="1"/>
  <c r="AR12" i="1"/>
  <c r="AR17" i="1"/>
  <c r="AR10" i="1"/>
  <c r="AR11" i="1"/>
  <c r="AR20" i="1"/>
  <c r="U136" i="1"/>
  <c r="G51" i="4"/>
  <c r="D11" i="5" l="1"/>
  <c r="D10" i="5"/>
  <c r="D11" i="6"/>
  <c r="AR136" i="1"/>
  <c r="D4" i="5" s="1"/>
  <c r="D5" i="5" l="1"/>
  <c r="D6" i="5" s="1"/>
  <c r="G12" i="5" s="1"/>
  <c r="M12" i="5" s="1"/>
  <c r="V6" i="1" s="1"/>
  <c r="G13" i="5" l="1"/>
  <c r="M13" i="5" s="1"/>
  <c r="V8" i="1" s="1"/>
  <c r="AS6" i="1"/>
  <c r="G10" i="5"/>
  <c r="M10" i="5" s="1"/>
  <c r="V7" i="1" s="1"/>
  <c r="G11" i="5"/>
  <c r="M11" i="5" s="1"/>
  <c r="V9" i="1" s="1"/>
  <c r="AV9" i="1" s="1"/>
  <c r="AS9" i="1" l="1"/>
  <c r="AH9" i="1"/>
  <c r="AI9" i="1"/>
  <c r="AS8" i="1"/>
  <c r="AS7" i="1"/>
  <c r="D10" i="6" s="1"/>
  <c r="AS10" i="1"/>
  <c r="D14" i="6" s="1"/>
  <c r="D13" i="6"/>
  <c r="G48" i="5"/>
  <c r="D12" i="6"/>
  <c r="V136" i="1"/>
  <c r="AS136" i="1" l="1"/>
  <c r="D4" i="6" s="1"/>
  <c r="D5" i="6"/>
  <c r="D6" i="6" l="1"/>
  <c r="G10" i="6" s="1"/>
  <c r="G13" i="6" l="1"/>
  <c r="M13" i="6" s="1"/>
  <c r="W6" i="1" s="1"/>
  <c r="G12" i="6"/>
  <c r="M12" i="6" s="1"/>
  <c r="W7" i="1" s="1"/>
  <c r="G11" i="6"/>
  <c r="M11" i="6" s="1"/>
  <c r="W11" i="1" s="1"/>
  <c r="AV11" i="1" s="1"/>
  <c r="G14" i="6"/>
  <c r="M14" i="6" s="1"/>
  <c r="W10" i="1" s="1"/>
  <c r="AT12" i="1"/>
  <c r="M10" i="6"/>
  <c r="W8" i="1" s="1"/>
  <c r="AV8" i="1" s="1"/>
  <c r="AH10" i="1" l="1"/>
  <c r="AV10" i="1"/>
  <c r="AH7" i="1"/>
  <c r="AV7" i="1"/>
  <c r="AV6" i="1"/>
  <c r="D10" i="9" s="1"/>
  <c r="D5" i="9" s="1"/>
  <c r="AU6" i="1"/>
  <c r="AV136" i="1"/>
  <c r="D4" i="9" s="1"/>
  <c r="AT6" i="1"/>
  <c r="AI11" i="1"/>
  <c r="AH11" i="1"/>
  <c r="AU9" i="1"/>
  <c r="AI7" i="1"/>
  <c r="AU7" i="1"/>
  <c r="AI10" i="1"/>
  <c r="AT10" i="1"/>
  <c r="AU10" i="1"/>
  <c r="AT8" i="1"/>
  <c r="AU12" i="1"/>
  <c r="AU8" i="1"/>
  <c r="AU11" i="1"/>
  <c r="G51" i="6"/>
  <c r="AT11" i="1"/>
  <c r="AT9" i="1"/>
  <c r="AT7" i="1"/>
  <c r="D10" i="7"/>
  <c r="W136" i="1"/>
  <c r="G10" i="9" l="1"/>
  <c r="D11" i="7"/>
  <c r="D12" i="7"/>
  <c r="D5" i="7" s="1"/>
  <c r="AT136" i="1"/>
  <c r="D4" i="7" s="1"/>
  <c r="G10" i="7"/>
  <c r="M10" i="9" l="1"/>
  <c r="G51" i="9"/>
  <c r="G51" i="7"/>
  <c r="M10" i="7"/>
  <c r="X6" i="1" s="1"/>
  <c r="X136" i="1" l="1"/>
  <c r="D10" i="8" l="1"/>
  <c r="D5" i="8" s="1"/>
  <c r="AU136" i="1"/>
  <c r="D4" i="8" s="1"/>
  <c r="G10" i="8" s="1"/>
  <c r="M10" i="8" l="1"/>
  <c r="G51" i="8"/>
  <c r="Y6" i="1" l="1"/>
  <c r="AH6" i="1" s="1"/>
  <c r="Y8" i="1"/>
  <c r="Y136" i="1" l="1"/>
  <c r="AI6" i="1"/>
  <c r="AH8" i="1"/>
  <c r="AI8" i="1"/>
  <c r="AJ6" i="1" s="1"/>
  <c r="AK6" i="1" s="1"/>
  <c r="AJ17" i="1" l="1"/>
  <c r="AK17" i="1" s="1"/>
  <c r="AJ15" i="1"/>
  <c r="AK15" i="1" s="1"/>
  <c r="AJ14" i="1"/>
  <c r="AK14" i="1" s="1"/>
  <c r="AJ8" i="1"/>
  <c r="AK8" i="1" s="1"/>
  <c r="AJ13" i="1"/>
  <c r="AK13" i="1" s="1"/>
  <c r="AJ12" i="1"/>
  <c r="AK12" i="1" s="1"/>
  <c r="AJ7" i="1"/>
  <c r="AK7" i="1" s="1"/>
  <c r="AJ11" i="1"/>
  <c r="AK11" i="1" s="1"/>
  <c r="AJ10" i="1"/>
  <c r="AK10" i="1" s="1"/>
  <c r="AI138" i="1"/>
  <c r="AJ16" i="1"/>
  <c r="AK16" i="1" s="1"/>
  <c r="AJ18" i="1"/>
  <c r="AK18" i="1" s="1"/>
  <c r="AJ9" i="1"/>
  <c r="AK9" i="1" s="1"/>
</calcChain>
</file>

<file path=xl/sharedStrings.xml><?xml version="1.0" encoding="utf-8"?>
<sst xmlns="http://schemas.openxmlformats.org/spreadsheetml/2006/main" count="402" uniqueCount="91">
  <si>
    <t>Фамилия</t>
  </si>
  <si>
    <t>Имя</t>
  </si>
  <si>
    <t>Город</t>
  </si>
  <si>
    <t>Баллы в рейтинг</t>
  </si>
  <si>
    <t>δ</t>
  </si>
  <si>
    <t>Место в рейтинге</t>
  </si>
  <si>
    <t>ID</t>
  </si>
  <si>
    <t>Москва</t>
  </si>
  <si>
    <t>Санкт-Петербург</t>
  </si>
  <si>
    <t>Сумма баллов на этапе</t>
  </si>
  <si>
    <t>Сумма баллов</t>
  </si>
  <si>
    <t>Предварительный уровень соревнований</t>
  </si>
  <si>
    <t>Сила соревнований</t>
  </si>
  <si>
    <t>Понижающий коэффициент (&lt;10 чел.)</t>
  </si>
  <si>
    <t>Текущий рейтинг</t>
  </si>
  <si>
    <t>Место</t>
  </si>
  <si>
    <t>Баллы за место</t>
  </si>
  <si>
    <t>id</t>
  </si>
  <si>
    <t>Предварительная сумма всех рейтингов</t>
  </si>
  <si>
    <t>Предварительная сумма рейтингов участников</t>
  </si>
  <si>
    <t>Текущий рейтиг</t>
  </si>
  <si>
    <t>Баллы</t>
  </si>
  <si>
    <t>Дисциплина:</t>
  </si>
  <si>
    <t>Дата:</t>
  </si>
  <si>
    <t>Город:</t>
  </si>
  <si>
    <t>Название:</t>
  </si>
  <si>
    <t>№</t>
  </si>
  <si>
    <t xml:space="preserve">, </t>
  </si>
  <si>
    <t>баттл</t>
  </si>
  <si>
    <t>31.07.2010, Москва, Чемпионат Федерации по фристайлу</t>
  </si>
  <si>
    <t>2010 г.</t>
  </si>
  <si>
    <t>Текущий годовой рейтинг спортсменов на этапах</t>
  </si>
  <si>
    <t>23-24.10.2010, Новороссийск, Sea Battle - 2010</t>
  </si>
  <si>
    <t xml:space="preserve"> 2011 г.</t>
  </si>
  <si>
    <t>26-27.03.2011</t>
  </si>
  <si>
    <t>Spb. Battle</t>
  </si>
  <si>
    <t>Баллы в 2011 году</t>
  </si>
  <si>
    <t>Итоговый рейтинг за 365 дней</t>
  </si>
  <si>
    <t>09-10.05.2010, Воронеж, "Инлайн весна - 2010"</t>
  </si>
  <si>
    <t>03-04.07.2010, Киев, Украина, Battle Dreamtown</t>
  </si>
  <si>
    <t>03-05.09.2010, Ченчон, World Leisure Games</t>
  </si>
  <si>
    <t>07-09.09.2010, Чонжу, Чемпионат Мира FIRS</t>
  </si>
  <si>
    <t>18-20.03.2011</t>
  </si>
  <si>
    <t>Rollerclub Cup</t>
  </si>
  <si>
    <t>Крыкова</t>
  </si>
  <si>
    <t>Наталья</t>
  </si>
  <si>
    <t>Фадина</t>
  </si>
  <si>
    <t>Ольга</t>
  </si>
  <si>
    <t>Васильева</t>
  </si>
  <si>
    <t>Анна</t>
  </si>
  <si>
    <t>Фокина</t>
  </si>
  <si>
    <t>Гудылина</t>
  </si>
  <si>
    <t>Мария</t>
  </si>
  <si>
    <t>Бабий</t>
  </si>
  <si>
    <t>Анжелика</t>
  </si>
  <si>
    <t>Николаенко</t>
  </si>
  <si>
    <t>Пашкова</t>
  </si>
  <si>
    <t>Валентина</t>
  </si>
  <si>
    <t>Чистякова</t>
  </si>
  <si>
    <t>Ирина</t>
  </si>
  <si>
    <t>Каленова</t>
  </si>
  <si>
    <t>Юлия</t>
  </si>
  <si>
    <t>Ли</t>
  </si>
  <si>
    <t>Людмила</t>
  </si>
  <si>
    <t>Аглиулова</t>
  </si>
  <si>
    <t>Стогова</t>
  </si>
  <si>
    <t>Евгения</t>
  </si>
  <si>
    <t>Лысенко</t>
  </si>
  <si>
    <t>Кристина</t>
  </si>
  <si>
    <t>Седова</t>
  </si>
  <si>
    <t>Слайды, женщины</t>
  </si>
  <si>
    <t>Итоговый рейтинг спортсменов за 2011 г.</t>
  </si>
  <si>
    <t>7-8.05.2011</t>
  </si>
  <si>
    <t>Воронеж</t>
  </si>
  <si>
    <t>Инлайн Весна</t>
  </si>
  <si>
    <t>Романова</t>
  </si>
  <si>
    <t>Анастасия</t>
  </si>
  <si>
    <t>11-12.06.2011</t>
  </si>
  <si>
    <t>Киев</t>
  </si>
  <si>
    <t>Kiev Slalom Battle</t>
  </si>
  <si>
    <t>23.07.2011</t>
  </si>
  <si>
    <t>Чемпионат Федерации Роллер Спорта</t>
  </si>
  <si>
    <t>19-21.08.2011</t>
  </si>
  <si>
    <t>Лондон</t>
  </si>
  <si>
    <t>Skatelondon 2011</t>
  </si>
  <si>
    <t>21-23.10.2011</t>
  </si>
  <si>
    <t>Geisingen</t>
  </si>
  <si>
    <t>Чемпионат Мира</t>
  </si>
  <si>
    <t>Донецк</t>
  </si>
  <si>
    <t>24-25.09.2011</t>
  </si>
  <si>
    <t>X-TOWN Fall 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</si>
</sst>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р_._-;\-* #,##0.00_р_._-;_-* &quot;-&quot;??_р_._-;_-@_-"/>
    <numFmt numFmtId="164" formatCode="0_ ;[Red]\-0\ "/>
  </numFmts>
  <fonts count="14" x14ac:knownFonts="1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12"/>
      <name val="Arial Cyr"/>
      <family val="2"/>
      <charset val="204"/>
    </font>
    <font>
      <sz val="8"/>
      <name val="Arial Cyr"/>
      <family val="2"/>
      <charset val="204"/>
    </font>
    <font>
      <sz val="10"/>
      <color indexed="22"/>
      <name val="Arial Cyr"/>
      <family val="2"/>
      <charset val="204"/>
    </font>
    <font>
      <b/>
      <sz val="10"/>
      <color indexed="11"/>
      <name val="Arial Cyr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b/>
      <sz val="10"/>
      <color indexed="23"/>
      <name val="Arial Cyr"/>
      <charset val="204"/>
    </font>
    <font>
      <b/>
      <sz val="8"/>
      <color indexed="23"/>
      <name val="Arial Cyr"/>
      <charset val="204"/>
    </font>
    <font>
      <sz val="10"/>
      <color indexed="55"/>
      <name val="Arial Cyr"/>
      <charset val="204"/>
    </font>
    <font>
      <sz val="10"/>
      <name val="Arial Cyr"/>
      <family val="2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31"/>
      </patternFill>
    </fill>
    <fill>
      <patternFill patternType="solid">
        <fgColor indexed="42"/>
        <bgColor indexed="27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1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99">
    <xf numFmtId="0" fontId="0" fillId="0" borderId="0" xfId="0"/>
    <xf numFmtId="0" fontId="0" fillId="0" borderId="0" xfId="0" applyFill="1"/>
    <xf numFmtId="0" fontId="1" fillId="2" borderId="0" xfId="0" applyFont="1" applyFill="1" applyBorder="1"/>
    <xf numFmtId="0" fontId="0" fillId="2" borderId="0" xfId="0" applyFill="1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Fill="1"/>
    <xf numFmtId="0" fontId="1" fillId="0" borderId="0" xfId="0" applyFont="1"/>
    <xf numFmtId="0" fontId="0" fillId="0" borderId="1" xfId="0" applyBorder="1"/>
    <xf numFmtId="0" fontId="0" fillId="3" borderId="2" xfId="0" applyFont="1" applyFill="1" applyBorder="1" applyAlignment="1">
      <alignment horizontal="center" wrapText="1"/>
    </xf>
    <xf numFmtId="0" fontId="0" fillId="0" borderId="0" xfId="0" applyFill="1" applyBorder="1"/>
    <xf numFmtId="0" fontId="1" fillId="0" borderId="0" xfId="0" applyFont="1" applyFill="1" applyBorder="1" applyAlignment="1">
      <alignment wrapText="1"/>
    </xf>
    <xf numFmtId="0" fontId="0" fillId="0" borderId="0" xfId="0" applyAlignment="1">
      <alignment wrapText="1"/>
    </xf>
    <xf numFmtId="3" fontId="0" fillId="4" borderId="5" xfId="0" applyNumberFormat="1" applyFont="1" applyFill="1" applyBorder="1"/>
    <xf numFmtId="3" fontId="0" fillId="4" borderId="6" xfId="0" applyNumberFormat="1" applyFont="1" applyFill="1" applyBorder="1"/>
    <xf numFmtId="3" fontId="0" fillId="4" borderId="7" xfId="0" applyNumberFormat="1" applyFont="1" applyFill="1" applyBorder="1"/>
    <xf numFmtId="164" fontId="5" fillId="0" borderId="9" xfId="0" applyNumberFormat="1" applyFont="1" applyFill="1" applyBorder="1" applyAlignment="1">
      <alignment horizontal="right"/>
    </xf>
    <xf numFmtId="0" fontId="1" fillId="0" borderId="0" xfId="0" applyFont="1" applyFill="1" applyBorder="1"/>
    <xf numFmtId="2" fontId="0" fillId="5" borderId="0" xfId="0" applyNumberFormat="1" applyFont="1" applyFill="1"/>
    <xf numFmtId="3" fontId="0" fillId="4" borderId="10" xfId="0" applyNumberFormat="1" applyFont="1" applyFill="1" applyBorder="1"/>
    <xf numFmtId="3" fontId="0" fillId="4" borderId="11" xfId="0" applyNumberFormat="1" applyFont="1" applyFill="1" applyBorder="1"/>
    <xf numFmtId="3" fontId="0" fillId="4" borderId="12" xfId="0" applyNumberFormat="1" applyFont="1" applyFill="1" applyBorder="1"/>
    <xf numFmtId="0" fontId="1" fillId="2" borderId="13" xfId="0" applyFont="1" applyFill="1" applyBorder="1"/>
    <xf numFmtId="0" fontId="0" fillId="4" borderId="12" xfId="0" applyFont="1" applyFill="1" applyBorder="1"/>
    <xf numFmtId="0" fontId="0" fillId="4" borderId="11" xfId="0" applyFont="1" applyFill="1" applyBorder="1" applyAlignment="1">
      <alignment wrapText="1"/>
    </xf>
    <xf numFmtId="0" fontId="0" fillId="4" borderId="11" xfId="0" applyFont="1" applyFill="1" applyBorder="1"/>
    <xf numFmtId="3" fontId="0" fillId="4" borderId="14" xfId="0" applyNumberFormat="1" applyFont="1" applyFill="1" applyBorder="1"/>
    <xf numFmtId="3" fontId="0" fillId="4" borderId="15" xfId="0" applyNumberFormat="1" applyFill="1" applyBorder="1"/>
    <xf numFmtId="3" fontId="0" fillId="4" borderId="16" xfId="0" applyNumberFormat="1" applyFill="1" applyBorder="1"/>
    <xf numFmtId="2" fontId="0" fillId="0" borderId="0" xfId="0" applyNumberFormat="1" applyFont="1" applyFill="1" applyBorder="1"/>
    <xf numFmtId="2" fontId="0" fillId="0" borderId="0" xfId="0" applyNumberFormat="1" applyFont="1" applyFill="1"/>
    <xf numFmtId="3" fontId="1" fillId="0" borderId="0" xfId="0" applyNumberFormat="1" applyFont="1" applyFill="1" applyBorder="1"/>
    <xf numFmtId="2" fontId="1" fillId="0" borderId="0" xfId="0" applyNumberFormat="1" applyFont="1"/>
    <xf numFmtId="2" fontId="1" fillId="0" borderId="0" xfId="0" applyNumberFormat="1" applyFont="1" applyFill="1" applyBorder="1"/>
    <xf numFmtId="2" fontId="1" fillId="0" borderId="0" xfId="0" applyNumberFormat="1" applyFont="1" applyFill="1"/>
    <xf numFmtId="3" fontId="0" fillId="0" borderId="0" xfId="0" applyNumberFormat="1" applyFill="1" applyBorder="1"/>
    <xf numFmtId="2" fontId="0" fillId="0" borderId="0" xfId="0" applyNumberFormat="1"/>
    <xf numFmtId="0" fontId="0" fillId="6" borderId="0" xfId="0" applyFont="1" applyFill="1" applyAlignment="1">
      <alignment wrapText="1"/>
    </xf>
    <xf numFmtId="2" fontId="1" fillId="6" borderId="0" xfId="0" applyNumberFormat="1" applyFont="1" applyFill="1"/>
    <xf numFmtId="0" fontId="0" fillId="2" borderId="4" xfId="0" applyFont="1" applyFill="1" applyBorder="1" applyAlignment="1"/>
    <xf numFmtId="0" fontId="0" fillId="2" borderId="1" xfId="0" applyFill="1" applyBorder="1" applyAlignment="1"/>
    <xf numFmtId="0" fontId="0" fillId="2" borderId="17" xfId="0" applyFill="1" applyBorder="1" applyAlignment="1"/>
    <xf numFmtId="0" fontId="1" fillId="3" borderId="18" xfId="0" applyFont="1" applyFill="1" applyBorder="1"/>
    <xf numFmtId="2" fontId="1" fillId="3" borderId="12" xfId="0" applyNumberFormat="1" applyFont="1" applyFill="1" applyBorder="1"/>
    <xf numFmtId="0" fontId="0" fillId="0" borderId="0" xfId="0" applyAlignment="1"/>
    <xf numFmtId="2" fontId="1" fillId="3" borderId="19" xfId="0" applyNumberFormat="1" applyFont="1" applyFill="1" applyBorder="1"/>
    <xf numFmtId="2" fontId="1" fillId="3" borderId="20" xfId="0" applyNumberFormat="1" applyFont="1" applyFill="1" applyBorder="1"/>
    <xf numFmtId="0" fontId="0" fillId="3" borderId="21" xfId="0" applyFont="1" applyFill="1" applyBorder="1" applyAlignment="1"/>
    <xf numFmtId="0" fontId="0" fillId="3" borderId="2" xfId="0" applyFont="1" applyFill="1" applyBorder="1" applyAlignment="1"/>
    <xf numFmtId="0" fontId="0" fillId="3" borderId="22" xfId="0" applyFont="1" applyFill="1" applyBorder="1" applyAlignment="1"/>
    <xf numFmtId="0" fontId="0" fillId="3" borderId="23" xfId="0" applyFont="1" applyFill="1" applyBorder="1" applyAlignment="1">
      <alignment horizontal="center" wrapText="1"/>
    </xf>
    <xf numFmtId="0" fontId="0" fillId="3" borderId="24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2" fontId="0" fillId="0" borderId="25" xfId="0" applyNumberFormat="1" applyFont="1" applyFill="1" applyBorder="1"/>
    <xf numFmtId="0" fontId="0" fillId="0" borderId="5" xfId="0" applyFill="1" applyBorder="1"/>
    <xf numFmtId="0" fontId="0" fillId="0" borderId="6" xfId="0" applyFill="1" applyBorder="1"/>
    <xf numFmtId="2" fontId="1" fillId="0" borderId="26" xfId="0" applyNumberFormat="1" applyFont="1" applyFill="1" applyBorder="1"/>
    <xf numFmtId="3" fontId="4" fillId="0" borderId="0" xfId="0" applyNumberFormat="1" applyFont="1"/>
    <xf numFmtId="2" fontId="4" fillId="0" borderId="0" xfId="0" applyNumberFormat="1" applyFont="1"/>
    <xf numFmtId="2" fontId="0" fillId="0" borderId="27" xfId="0" applyNumberFormat="1" applyFont="1" applyFill="1" applyBorder="1"/>
    <xf numFmtId="0" fontId="0" fillId="0" borderId="10" xfId="0" applyFill="1" applyBorder="1"/>
    <xf numFmtId="0" fontId="0" fillId="0" borderId="11" xfId="0" applyFill="1" applyBorder="1"/>
    <xf numFmtId="2" fontId="1" fillId="0" borderId="9" xfId="0" applyNumberFormat="1" applyFont="1" applyFill="1" applyBorder="1"/>
    <xf numFmtId="0" fontId="0" fillId="4" borderId="20" xfId="0" applyFill="1" applyBorder="1"/>
    <xf numFmtId="2" fontId="0" fillId="0" borderId="28" xfId="0" applyNumberFormat="1" applyFont="1" applyFill="1" applyBorder="1"/>
    <xf numFmtId="0" fontId="0" fillId="0" borderId="15" xfId="0" applyFill="1" applyBorder="1"/>
    <xf numFmtId="0" fontId="0" fillId="0" borderId="20" xfId="0" applyFill="1" applyBorder="1"/>
    <xf numFmtId="2" fontId="1" fillId="0" borderId="29" xfId="0" applyNumberFormat="1" applyFont="1" applyFill="1" applyBorder="1"/>
    <xf numFmtId="2" fontId="4" fillId="0" borderId="0" xfId="0" applyNumberFormat="1" applyFont="1" applyFill="1"/>
    <xf numFmtId="3" fontId="0" fillId="0" borderId="0" xfId="0" applyNumberFormat="1"/>
    <xf numFmtId="3" fontId="4" fillId="0" borderId="0" xfId="0" applyNumberFormat="1" applyFont="1" applyFill="1"/>
    <xf numFmtId="2" fontId="0" fillId="0" borderId="11" xfId="0" applyNumberFormat="1" applyFill="1" applyBorder="1"/>
    <xf numFmtId="0" fontId="1" fillId="0" borderId="11" xfId="0" applyFont="1" applyBorder="1" applyAlignment="1">
      <alignment wrapText="1"/>
    </xf>
    <xf numFmtId="0" fontId="1" fillId="0" borderId="30" xfId="0" applyFont="1" applyBorder="1" applyAlignment="1">
      <alignment wrapText="1"/>
    </xf>
    <xf numFmtId="0" fontId="1" fillId="0" borderId="31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0" fillId="0" borderId="8" xfId="0" applyBorder="1" applyAlignment="1">
      <alignment wrapText="1"/>
    </xf>
    <xf numFmtId="0" fontId="1" fillId="0" borderId="10" xfId="0" applyFont="1" applyFill="1" applyBorder="1"/>
    <xf numFmtId="0" fontId="1" fillId="0" borderId="15" xfId="0" applyFont="1" applyFill="1" applyBorder="1"/>
    <xf numFmtId="0" fontId="1" fillId="0" borderId="32" xfId="0" applyFont="1" applyFill="1" applyBorder="1"/>
    <xf numFmtId="3" fontId="0" fillId="4" borderId="10" xfId="0" applyNumberFormat="1" applyFill="1" applyBorder="1"/>
    <xf numFmtId="3" fontId="0" fillId="4" borderId="11" xfId="0" applyNumberFormat="1" applyFill="1" applyBorder="1"/>
    <xf numFmtId="3" fontId="0" fillId="4" borderId="12" xfId="0" applyNumberFormat="1" applyFill="1" applyBorder="1"/>
    <xf numFmtId="0" fontId="0" fillId="7" borderId="0" xfId="0" applyFill="1"/>
    <xf numFmtId="0" fontId="0" fillId="8" borderId="0" xfId="0" applyFill="1"/>
    <xf numFmtId="0" fontId="7" fillId="9" borderId="0" xfId="0" applyFont="1" applyFill="1"/>
    <xf numFmtId="0" fontId="0" fillId="10" borderId="0" xfId="0" applyFill="1"/>
    <xf numFmtId="0" fontId="0" fillId="11" borderId="0" xfId="0" applyFill="1"/>
    <xf numFmtId="0" fontId="0" fillId="9" borderId="0" xfId="0" applyFill="1"/>
    <xf numFmtId="0" fontId="0" fillId="0" borderId="33" xfId="0" applyBorder="1"/>
    <xf numFmtId="0" fontId="0" fillId="0" borderId="34" xfId="0" applyBorder="1"/>
    <xf numFmtId="0" fontId="0" fillId="0" borderId="35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40" xfId="0" applyBorder="1"/>
    <xf numFmtId="0" fontId="8" fillId="0" borderId="41" xfId="0" applyFont="1" applyBorder="1"/>
    <xf numFmtId="0" fontId="8" fillId="0" borderId="42" xfId="0" applyFont="1" applyBorder="1"/>
    <xf numFmtId="0" fontId="8" fillId="0" borderId="43" xfId="0" applyFont="1" applyBorder="1"/>
    <xf numFmtId="0" fontId="1" fillId="2" borderId="44" xfId="0" applyFont="1" applyFill="1" applyBorder="1"/>
    <xf numFmtId="0" fontId="1" fillId="0" borderId="45" xfId="0" applyFont="1" applyFill="1" applyBorder="1"/>
    <xf numFmtId="0" fontId="4" fillId="0" borderId="0" xfId="0" applyFont="1"/>
    <xf numFmtId="164" fontId="1" fillId="0" borderId="0" xfId="0" applyNumberFormat="1" applyFont="1" applyFill="1" applyBorder="1"/>
    <xf numFmtId="0" fontId="0" fillId="4" borderId="12" xfId="0" applyFill="1" applyBorder="1"/>
    <xf numFmtId="164" fontId="5" fillId="0" borderId="45" xfId="0" applyNumberFormat="1" applyFont="1" applyFill="1" applyBorder="1" applyAlignment="1">
      <alignment horizontal="right"/>
    </xf>
    <xf numFmtId="3" fontId="0" fillId="4" borderId="5" xfId="0" applyNumberFormat="1" applyFill="1" applyBorder="1"/>
    <xf numFmtId="3" fontId="0" fillId="4" borderId="6" xfId="0" applyNumberFormat="1" applyFill="1" applyBorder="1"/>
    <xf numFmtId="3" fontId="0" fillId="4" borderId="7" xfId="0" applyNumberFormat="1" applyFill="1" applyBorder="1"/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 wrapText="1"/>
    </xf>
    <xf numFmtId="2" fontId="0" fillId="2" borderId="0" xfId="0" applyNumberFormat="1" applyFill="1" applyBorder="1"/>
    <xf numFmtId="2" fontId="1" fillId="2" borderId="0" xfId="0" applyNumberFormat="1" applyFont="1" applyFill="1" applyBorder="1"/>
    <xf numFmtId="2" fontId="0" fillId="0" borderId="0" xfId="0" applyNumberFormat="1" applyBorder="1"/>
    <xf numFmtId="2" fontId="0" fillId="0" borderId="0" xfId="0" applyNumberFormat="1" applyFill="1"/>
    <xf numFmtId="2" fontId="0" fillId="5" borderId="46" xfId="0" applyNumberFormat="1" applyFill="1" applyBorder="1"/>
    <xf numFmtId="2" fontId="0" fillId="5" borderId="27" xfId="0" applyNumberFormat="1" applyFont="1" applyFill="1" applyBorder="1"/>
    <xf numFmtId="2" fontId="0" fillId="5" borderId="30" xfId="0" applyNumberFormat="1" applyFont="1" applyFill="1" applyBorder="1"/>
    <xf numFmtId="2" fontId="0" fillId="5" borderId="30" xfId="0" applyNumberFormat="1" applyFill="1" applyBorder="1"/>
    <xf numFmtId="2" fontId="0" fillId="5" borderId="11" xfId="0" applyNumberFormat="1" applyFont="1" applyFill="1" applyBorder="1" applyAlignment="1">
      <alignment wrapText="1"/>
    </xf>
    <xf numFmtId="2" fontId="3" fillId="5" borderId="11" xfId="0" applyNumberFormat="1" applyFont="1" applyFill="1" applyBorder="1" applyAlignment="1">
      <alignment wrapText="1"/>
    </xf>
    <xf numFmtId="2" fontId="0" fillId="5" borderId="0" xfId="0" applyNumberFormat="1" applyFill="1"/>
    <xf numFmtId="2" fontId="1" fillId="2" borderId="48" xfId="0" applyNumberFormat="1" applyFont="1" applyFill="1" applyBorder="1"/>
    <xf numFmtId="0" fontId="3" fillId="3" borderId="49" xfId="0" applyFont="1" applyFill="1" applyBorder="1" applyAlignment="1">
      <alignment vertical="top" wrapText="1"/>
    </xf>
    <xf numFmtId="0" fontId="3" fillId="3" borderId="50" xfId="0" applyFont="1" applyFill="1" applyBorder="1" applyAlignment="1">
      <alignment vertical="top" wrapText="1"/>
    </xf>
    <xf numFmtId="0" fontId="3" fillId="3" borderId="52" xfId="0" applyNumberFormat="1" applyFont="1" applyFill="1" applyBorder="1" applyAlignment="1">
      <alignment vertical="top" wrapText="1"/>
    </xf>
    <xf numFmtId="0" fontId="3" fillId="3" borderId="52" xfId="0" applyFont="1" applyFill="1" applyBorder="1" applyAlignment="1">
      <alignment vertical="top" wrapText="1"/>
    </xf>
    <xf numFmtId="0" fontId="3" fillId="3" borderId="53" xfId="0" applyNumberFormat="1" applyFont="1" applyFill="1" applyBorder="1" applyAlignment="1">
      <alignment vertical="top" wrapText="1"/>
    </xf>
    <xf numFmtId="2" fontId="0" fillId="0" borderId="0" xfId="0" applyNumberFormat="1" applyFont="1"/>
    <xf numFmtId="2" fontId="10" fillId="12" borderId="54" xfId="0" applyNumberFormat="1" applyFont="1" applyFill="1" applyBorder="1" applyAlignment="1">
      <alignment wrapText="1"/>
    </xf>
    <xf numFmtId="2" fontId="10" fillId="12" borderId="55" xfId="0" applyNumberFormat="1" applyFont="1" applyFill="1" applyBorder="1" applyAlignment="1">
      <alignment wrapText="1"/>
    </xf>
    <xf numFmtId="3" fontId="0" fillId="4" borderId="67" xfId="0" applyNumberFormat="1" applyFont="1" applyFill="1" applyBorder="1"/>
    <xf numFmtId="3" fontId="0" fillId="4" borderId="68" xfId="0" applyNumberFormat="1" applyFont="1" applyFill="1" applyBorder="1"/>
    <xf numFmtId="3" fontId="0" fillId="4" borderId="69" xfId="0" applyNumberFormat="1" applyFont="1" applyFill="1" applyBorder="1"/>
    <xf numFmtId="3" fontId="0" fillId="4" borderId="70" xfId="0" applyNumberFormat="1" applyFont="1" applyFill="1" applyBorder="1"/>
    <xf numFmtId="0" fontId="0" fillId="4" borderId="70" xfId="0" applyFill="1" applyBorder="1"/>
    <xf numFmtId="0" fontId="0" fillId="4" borderId="69" xfId="0" applyFont="1" applyFill="1" applyBorder="1" applyAlignment="1">
      <alignment wrapText="1"/>
    </xf>
    <xf numFmtId="3" fontId="0" fillId="4" borderId="70" xfId="0" applyNumberFormat="1" applyFill="1" applyBorder="1"/>
    <xf numFmtId="0" fontId="0" fillId="4" borderId="70" xfId="0" applyFont="1" applyFill="1" applyBorder="1"/>
    <xf numFmtId="3" fontId="0" fillId="4" borderId="69" xfId="0" applyNumberFormat="1" applyFill="1" applyBorder="1"/>
    <xf numFmtId="0" fontId="6" fillId="4" borderId="69" xfId="0" applyFont="1" applyFill="1" applyBorder="1"/>
    <xf numFmtId="3" fontId="0" fillId="4" borderId="71" xfId="0" applyNumberFormat="1" applyFont="1" applyFill="1" applyBorder="1"/>
    <xf numFmtId="0" fontId="0" fillId="4" borderId="72" xfId="0" applyFont="1" applyFill="1" applyBorder="1"/>
    <xf numFmtId="0" fontId="0" fillId="4" borderId="69" xfId="0" applyFont="1" applyFill="1" applyBorder="1"/>
    <xf numFmtId="3" fontId="0" fillId="4" borderId="73" xfId="0" applyNumberFormat="1" applyFill="1" applyBorder="1"/>
    <xf numFmtId="3" fontId="0" fillId="4" borderId="74" xfId="0" applyNumberFormat="1" applyFill="1" applyBorder="1"/>
    <xf numFmtId="3" fontId="0" fillId="4" borderId="75" xfId="0" applyNumberFormat="1" applyFill="1" applyBorder="1"/>
    <xf numFmtId="0" fontId="0" fillId="2" borderId="0" xfId="0" applyFont="1" applyFill="1" applyBorder="1"/>
    <xf numFmtId="0" fontId="0" fillId="0" borderId="0" xfId="0" applyFont="1" applyBorder="1"/>
    <xf numFmtId="0" fontId="0" fillId="0" borderId="0" xfId="0" applyFont="1"/>
    <xf numFmtId="2" fontId="12" fillId="0" borderId="61" xfId="0" applyNumberFormat="1" applyFont="1" applyFill="1" applyBorder="1"/>
    <xf numFmtId="2" fontId="11" fillId="13" borderId="37" xfId="0" applyNumberFormat="1" applyFont="1" applyFill="1" applyBorder="1" applyAlignment="1">
      <alignment horizontal="left" wrapText="1"/>
    </xf>
    <xf numFmtId="2" fontId="12" fillId="13" borderId="61" xfId="0" applyNumberFormat="1" applyFont="1" applyFill="1" applyBorder="1"/>
    <xf numFmtId="0" fontId="0" fillId="3" borderId="59" xfId="0" applyFill="1" applyBorder="1"/>
    <xf numFmtId="0" fontId="1" fillId="3" borderId="1" xfId="0" applyFont="1" applyFill="1" applyBorder="1" applyAlignment="1">
      <alignment wrapText="1"/>
    </xf>
    <xf numFmtId="0" fontId="0" fillId="3" borderId="77" xfId="0" applyFill="1" applyBorder="1"/>
    <xf numFmtId="0" fontId="1" fillId="3" borderId="78" xfId="0" applyFont="1" applyFill="1" applyBorder="1" applyAlignment="1">
      <alignment wrapText="1"/>
    </xf>
    <xf numFmtId="0" fontId="8" fillId="3" borderId="79" xfId="0" applyNumberFormat="1" applyFont="1" applyFill="1" applyBorder="1" applyAlignment="1">
      <alignment vertical="top" wrapText="1"/>
    </xf>
    <xf numFmtId="0" fontId="3" fillId="3" borderId="80" xfId="0" applyNumberFormat="1" applyFont="1" applyFill="1" applyBorder="1" applyAlignment="1">
      <alignment vertical="top" wrapText="1"/>
    </xf>
    <xf numFmtId="0" fontId="3" fillId="3" borderId="81" xfId="0" applyNumberFormat="1" applyFont="1" applyFill="1" applyBorder="1" applyAlignment="1">
      <alignment vertical="top" wrapText="1"/>
    </xf>
    <xf numFmtId="2" fontId="11" fillId="13" borderId="82" xfId="0" applyNumberFormat="1" applyFont="1" applyFill="1" applyBorder="1" applyAlignment="1">
      <alignment horizontal="left" wrapText="1"/>
    </xf>
    <xf numFmtId="2" fontId="12" fillId="13" borderId="83" xfId="0" applyNumberFormat="1" applyFont="1" applyFill="1" applyBorder="1"/>
    <xf numFmtId="2" fontId="12" fillId="0" borderId="38" xfId="0" applyNumberFormat="1" applyFont="1" applyFill="1" applyBorder="1"/>
    <xf numFmtId="2" fontId="12" fillId="0" borderId="76" xfId="0" applyNumberFormat="1" applyFont="1" applyFill="1" applyBorder="1"/>
    <xf numFmtId="2" fontId="12" fillId="0" borderId="84" xfId="0" applyNumberFormat="1" applyFont="1" applyFill="1" applyBorder="1"/>
    <xf numFmtId="2" fontId="12" fillId="0" borderId="39" xfId="0" applyNumberFormat="1" applyFont="1" applyFill="1" applyBorder="1"/>
    <xf numFmtId="2" fontId="12" fillId="0" borderId="80" xfId="0" applyNumberFormat="1" applyFont="1" applyFill="1" applyBorder="1"/>
    <xf numFmtId="2" fontId="12" fillId="0" borderId="83" xfId="0" applyNumberFormat="1" applyFont="1" applyFill="1" applyBorder="1"/>
    <xf numFmtId="2" fontId="12" fillId="0" borderId="85" xfId="0" applyNumberFormat="1" applyFont="1" applyFill="1" applyBorder="1"/>
    <xf numFmtId="2" fontId="1" fillId="14" borderId="86" xfId="0" applyNumberFormat="1" applyFont="1" applyFill="1" applyBorder="1"/>
    <xf numFmtId="2" fontId="1" fillId="14" borderId="87" xfId="0" applyNumberFormat="1" applyFont="1" applyFill="1" applyBorder="1"/>
    <xf numFmtId="2" fontId="1" fillId="14" borderId="87" xfId="1" applyNumberFormat="1" applyFont="1" applyFill="1" applyBorder="1"/>
    <xf numFmtId="2" fontId="1" fillId="14" borderId="51" xfId="1" applyNumberFormat="1" applyFont="1" applyFill="1" applyBorder="1"/>
    <xf numFmtId="2" fontId="0" fillId="15" borderId="0" xfId="0" applyNumberFormat="1" applyFill="1"/>
    <xf numFmtId="49" fontId="0" fillId="0" borderId="34" xfId="0" applyNumberFormat="1" applyBorder="1"/>
    <xf numFmtId="2" fontId="11" fillId="16" borderId="76" xfId="0" applyNumberFormat="1" applyFont="1" applyFill="1" applyBorder="1" applyAlignment="1">
      <alignment horizontal="left" wrapText="1"/>
    </xf>
    <xf numFmtId="2" fontId="12" fillId="16" borderId="38" xfId="0" applyNumberFormat="1" applyFont="1" applyFill="1" applyBorder="1"/>
    <xf numFmtId="2" fontId="12" fillId="16" borderId="61" xfId="0" applyNumberFormat="1" applyFont="1" applyFill="1" applyBorder="1"/>
    <xf numFmtId="2" fontId="11" fillId="16" borderId="60" xfId="0" applyNumberFormat="1" applyFont="1" applyFill="1" applyBorder="1" applyAlignment="1">
      <alignment horizontal="left" wrapText="1"/>
    </xf>
    <xf numFmtId="2" fontId="11" fillId="16" borderId="37" xfId="0" applyNumberFormat="1" applyFont="1" applyFill="1" applyBorder="1" applyAlignment="1">
      <alignment horizontal="left" wrapText="1"/>
    </xf>
    <xf numFmtId="0" fontId="2" fillId="3" borderId="23" xfId="0" applyFont="1" applyFill="1" applyBorder="1" applyAlignment="1">
      <alignment horizontal="right"/>
    </xf>
    <xf numFmtId="0" fontId="9" fillId="3" borderId="62" xfId="0" applyFont="1" applyFill="1" applyBorder="1" applyAlignment="1">
      <alignment horizontal="left" wrapText="1"/>
    </xf>
    <xf numFmtId="0" fontId="9" fillId="3" borderId="65" xfId="0" applyFont="1" applyFill="1" applyBorder="1" applyAlignment="1">
      <alignment horizontal="left" wrapText="1"/>
    </xf>
    <xf numFmtId="0" fontId="9" fillId="3" borderId="63" xfId="0" applyFont="1" applyFill="1" applyBorder="1" applyAlignment="1">
      <alignment horizontal="left" wrapText="1"/>
    </xf>
    <xf numFmtId="0" fontId="9" fillId="3" borderId="2" xfId="0" applyFont="1" applyFill="1" applyBorder="1" applyAlignment="1">
      <alignment horizontal="left" wrapText="1"/>
    </xf>
    <xf numFmtId="0" fontId="9" fillId="3" borderId="64" xfId="0" applyFont="1" applyFill="1" applyBorder="1" applyAlignment="1">
      <alignment horizontal="left" wrapText="1"/>
    </xf>
    <xf numFmtId="0" fontId="9" fillId="3" borderId="66" xfId="0" applyFont="1" applyFill="1" applyBorder="1" applyAlignment="1">
      <alignment horizontal="left" wrapText="1"/>
    </xf>
    <xf numFmtId="0" fontId="8" fillId="3" borderId="54" xfId="0" applyFont="1" applyFill="1" applyBorder="1" applyAlignment="1">
      <alignment horizontal="center"/>
    </xf>
    <xf numFmtId="0" fontId="8" fillId="3" borderId="55" xfId="0" applyFont="1" applyFill="1" applyBorder="1" applyAlignment="1">
      <alignment horizontal="center"/>
    </xf>
    <xf numFmtId="0" fontId="8" fillId="3" borderId="56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left"/>
    </xf>
    <xf numFmtId="0" fontId="0" fillId="4" borderId="15" xfId="0" applyFont="1" applyFill="1" applyBorder="1" applyAlignment="1">
      <alignment horizontal="left" wrapText="1"/>
    </xf>
    <xf numFmtId="0" fontId="1" fillId="2" borderId="57" xfId="0" applyFont="1" applyFill="1" applyBorder="1" applyAlignment="1">
      <alignment horizontal="left"/>
    </xf>
    <xf numFmtId="0" fontId="0" fillId="4" borderId="58" xfId="0" applyFont="1" applyFill="1" applyBorder="1" applyAlignment="1">
      <alignment horizontal="left" wrapText="1"/>
    </xf>
    <xf numFmtId="0" fontId="0" fillId="4" borderId="10" xfId="0" applyFill="1" applyBorder="1" applyAlignment="1">
      <alignment horizontal="left" wrapText="1"/>
    </xf>
    <xf numFmtId="0" fontId="0" fillId="4" borderId="10" xfId="0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left"/>
    </xf>
    <xf numFmtId="0" fontId="1" fillId="2" borderId="59" xfId="0" applyFont="1" applyFill="1" applyBorder="1" applyAlignment="1">
      <alignment horizontal="left"/>
    </xf>
    <xf numFmtId="0" fontId="1" fillId="2" borderId="47" xfId="0" applyFont="1" applyFill="1" applyBorder="1" applyAlignment="1">
      <alignment horizontal="left"/>
    </xf>
    <xf numFmtId="0" fontId="0" fillId="4" borderId="5" xfId="0" applyFont="1" applyFill="1" applyBorder="1" applyAlignment="1">
      <alignment wrapText="1"/>
    </xf>
  </cellXfs>
  <cellStyles count="2">
    <cellStyle name="Обычный" xfId="0" builtinId="0"/>
    <cellStyle name="Финансовый" xfId="1" builtinId="3"/>
  </cellStyles>
  <dxfs count="5">
    <dxf>
      <font>
        <b/>
        <i val="0"/>
        <color rgb="FFFF0000"/>
      </font>
    </dxf>
    <dxf>
      <font>
        <color theme="0" tint="-0.49998474074526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22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9"/>
  <sheetViews>
    <sheetView zoomScale="80" workbookViewId="0">
      <selection activeCell="D12" sqref="D12"/>
    </sheetView>
  </sheetViews>
  <sheetFormatPr defaultRowHeight="12.75" x14ac:dyDescent="0.2"/>
  <cols>
    <col min="1" max="1" width="6.28515625" customWidth="1"/>
    <col min="2" max="2" width="15.7109375" customWidth="1"/>
    <col min="3" max="3" width="19.42578125" customWidth="1"/>
    <col min="4" max="4" width="43.7109375" customWidth="1"/>
    <col min="5" max="6" width="9.140625" style="101"/>
  </cols>
  <sheetData>
    <row r="1" spans="1:6" ht="13.5" thickBot="1" x14ac:dyDescent="0.25">
      <c r="B1" s="96" t="s">
        <v>22</v>
      </c>
      <c r="C1" s="89" t="s">
        <v>70</v>
      </c>
    </row>
    <row r="3" spans="1:6" ht="13.5" thickBot="1" x14ac:dyDescent="0.25"/>
    <row r="4" spans="1:6" ht="13.5" thickBot="1" x14ac:dyDescent="0.25">
      <c r="A4" s="95" t="s">
        <v>26</v>
      </c>
      <c r="B4" s="97" t="s">
        <v>23</v>
      </c>
      <c r="C4" s="97" t="s">
        <v>24</v>
      </c>
      <c r="D4" s="98" t="s">
        <v>25</v>
      </c>
    </row>
    <row r="5" spans="1:6" x14ac:dyDescent="0.2">
      <c r="A5" s="94">
        <v>1</v>
      </c>
      <c r="B5" s="90" t="s">
        <v>42</v>
      </c>
      <c r="C5" s="90" t="s">
        <v>7</v>
      </c>
      <c r="D5" s="90" t="s">
        <v>43</v>
      </c>
      <c r="E5" s="101" t="s">
        <v>27</v>
      </c>
      <c r="F5" s="101" t="str">
        <f>Contests!B5&amp;Contests!$E$5&amp;Contests!C5&amp;Contests!$E$5&amp;Contests!D5</f>
        <v>18-20.03.2011, Москва, Rollerclub Cup</v>
      </c>
    </row>
    <row r="6" spans="1:6" x14ac:dyDescent="0.2">
      <c r="A6" s="91">
        <v>2</v>
      </c>
      <c r="B6" s="90" t="s">
        <v>34</v>
      </c>
      <c r="C6" s="90" t="s">
        <v>8</v>
      </c>
      <c r="D6" s="90" t="s">
        <v>35</v>
      </c>
      <c r="F6" s="101" t="str">
        <f>Contests!B6&amp;Contests!$E$5&amp;Contests!C6&amp;Contests!$E$5&amp;Contests!D6</f>
        <v>26-27.03.2011, Санкт-Петербург, Spb. Battle</v>
      </c>
    </row>
    <row r="7" spans="1:6" x14ac:dyDescent="0.2">
      <c r="A7" s="91">
        <v>3</v>
      </c>
      <c r="B7" s="173" t="s">
        <v>72</v>
      </c>
      <c r="C7" s="173" t="s">
        <v>73</v>
      </c>
      <c r="D7" s="173" t="s">
        <v>74</v>
      </c>
      <c r="F7" s="101" t="str">
        <f>Contests!B7&amp;Contests!$E$5&amp;Contests!C7&amp;Contests!$E$5&amp;Contests!D7</f>
        <v>7-8.05.2011, Воронеж, Инлайн Весна</v>
      </c>
    </row>
    <row r="8" spans="1:6" x14ac:dyDescent="0.2">
      <c r="A8" s="91">
        <v>4</v>
      </c>
      <c r="B8" s="90" t="s">
        <v>77</v>
      </c>
      <c r="C8" s="90" t="s">
        <v>78</v>
      </c>
      <c r="D8" s="90" t="s">
        <v>79</v>
      </c>
      <c r="F8" s="101" t="str">
        <f>Contests!B8&amp;Contests!$E$5&amp;Contests!C8&amp;Contests!$E$5&amp;Contests!D8</f>
        <v>11-12.06.2011, Киев, Kiev Slalom Battle</v>
      </c>
    </row>
    <row r="9" spans="1:6" x14ac:dyDescent="0.2">
      <c r="A9" s="91">
        <v>5</v>
      </c>
      <c r="B9" s="90" t="s">
        <v>80</v>
      </c>
      <c r="C9" s="90" t="s">
        <v>7</v>
      </c>
      <c r="D9" s="90" t="s">
        <v>81</v>
      </c>
      <c r="F9" s="101" t="str">
        <f>Contests!B9&amp;Contests!$E$5&amp;Contests!C9&amp;Contests!$E$5&amp;Contests!D9</f>
        <v>23.07.2011, Москва, Чемпионат Федерации Роллер Спорта</v>
      </c>
    </row>
    <row r="10" spans="1:6" x14ac:dyDescent="0.2">
      <c r="A10" s="91">
        <v>6</v>
      </c>
      <c r="B10" s="173" t="s">
        <v>82</v>
      </c>
      <c r="C10" s="173" t="s">
        <v>83</v>
      </c>
      <c r="D10" s="173" t="s">
        <v>84</v>
      </c>
      <c r="F10" s="101" t="str">
        <f>Contests!B10&amp;Contests!$E$5&amp;Contests!C10&amp;Contests!$E$5&amp;Contests!D10</f>
        <v>19-21.08.2011, Лондон, Skatelondon 2011</v>
      </c>
    </row>
    <row r="11" spans="1:6" x14ac:dyDescent="0.2">
      <c r="A11" s="91">
        <v>7</v>
      </c>
      <c r="B11" s="90" t="s">
        <v>89</v>
      </c>
      <c r="C11" s="90" t="s">
        <v>88</v>
      </c>
      <c r="D11" s="90" t="s">
        <v>90</v>
      </c>
      <c r="F11" s="101" t="str">
        <f>Contests!B11&amp;Contests!$E$5&amp;Contests!C11&amp;Contests!$E$5&amp;Contests!D11</f>
        <v>24-25.09.2011, Донецк, X-TOWN Fall 2011</v>
      </c>
    </row>
    <row r="12" spans="1:6" x14ac:dyDescent="0.2">
      <c r="A12" s="91">
        <v>8</v>
      </c>
      <c r="B12" s="90" t="s">
        <v>85</v>
      </c>
      <c r="C12" s="90" t="s">
        <v>86</v>
      </c>
      <c r="D12" s="90" t="s">
        <v>87</v>
      </c>
      <c r="F12" s="101" t="str">
        <f>Contests!B12&amp;Contests!$E$5&amp;Contests!C12&amp;Contests!$E$5&amp;Contests!D12</f>
        <v>21-23.10.2011, Geisingen, Чемпионат Мира</v>
      </c>
    </row>
    <row r="13" spans="1:6" x14ac:dyDescent="0.2">
      <c r="A13" s="91">
        <v>9</v>
      </c>
      <c r="B13" s="90">
        <v>9</v>
      </c>
      <c r="C13" s="90"/>
      <c r="D13" s="90"/>
      <c r="F13" s="101" t="str">
        <f>Contests!B13&amp;Contests!$E$5&amp;Contests!C13&amp;Contests!$E$5&amp;Contests!D13</f>
        <v xml:space="preserve">9, , </v>
      </c>
    </row>
    <row r="14" spans="1:6" x14ac:dyDescent="0.2">
      <c r="A14" s="91">
        <v>10</v>
      </c>
      <c r="B14" s="90">
        <v>10</v>
      </c>
      <c r="C14" s="90"/>
      <c r="D14" s="90"/>
      <c r="F14" s="101" t="str">
        <f>Contests!B14&amp;Contests!$E$5&amp;Contests!C14&amp;Contests!$E$5&amp;Contests!D14</f>
        <v xml:space="preserve">10, , </v>
      </c>
    </row>
    <row r="15" spans="1:6" x14ac:dyDescent="0.2">
      <c r="A15" s="91">
        <v>11</v>
      </c>
      <c r="B15" s="90">
        <v>11</v>
      </c>
      <c r="C15" s="90"/>
      <c r="D15" s="90"/>
      <c r="F15" s="101" t="str">
        <f>Contests!B15&amp;Contests!$E$5&amp;Contests!C15&amp;Contests!$E$5&amp;Contests!D15</f>
        <v xml:space="preserve">11, , </v>
      </c>
    </row>
    <row r="16" spans="1:6" x14ac:dyDescent="0.2">
      <c r="A16" s="91">
        <v>12</v>
      </c>
      <c r="B16" s="90">
        <v>12</v>
      </c>
      <c r="C16" s="90"/>
      <c r="D16" s="90"/>
      <c r="F16" s="101" t="str">
        <f>Contests!B16&amp;Contests!$E$5&amp;Contests!C16&amp;Contests!$E$5&amp;Contests!D16</f>
        <v xml:space="preserve">12, , </v>
      </c>
    </row>
    <row r="17" spans="1:6" x14ac:dyDescent="0.2">
      <c r="A17" s="91">
        <v>13</v>
      </c>
      <c r="B17" s="90">
        <v>13</v>
      </c>
      <c r="C17" s="90"/>
      <c r="D17" s="90"/>
      <c r="F17" s="101" t="str">
        <f>Contests!B17&amp;Contests!$E$5&amp;Contests!C17&amp;Contests!$E$5&amp;Contests!D17</f>
        <v xml:space="preserve">13, , </v>
      </c>
    </row>
    <row r="18" spans="1:6" x14ac:dyDescent="0.2">
      <c r="A18" s="91">
        <v>14</v>
      </c>
      <c r="B18" s="90">
        <v>14</v>
      </c>
      <c r="C18" s="90"/>
      <c r="D18" s="90"/>
      <c r="F18" s="101" t="str">
        <f>Contests!B18&amp;Contests!$E$5&amp;Contests!C18&amp;Contests!$E$5&amp;Contests!D18</f>
        <v xml:space="preserve">14, , </v>
      </c>
    </row>
    <row r="19" spans="1:6" ht="13.5" thickBot="1" x14ac:dyDescent="0.25">
      <c r="A19" s="92">
        <v>15</v>
      </c>
      <c r="B19" s="93">
        <v>15</v>
      </c>
      <c r="C19" s="93"/>
      <c r="D19" s="90"/>
      <c r="F19" s="101" t="str">
        <f>Contests!B19&amp;Contests!$E$5&amp;Contests!C19&amp;Contests!$E$5&amp;Contests!D19</f>
        <v xml:space="preserve">15, , </v>
      </c>
    </row>
  </sheetData>
  <phoneticPr fontId="3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Contests!F12</f>
        <v>21-23.10.2011, Geisingen, Чемпионат Мира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175</v>
      </c>
    </row>
    <row r="4" spans="1:13" ht="12.75" customHeight="1" x14ac:dyDescent="0.2">
      <c r="A4" s="194" t="s">
        <v>18</v>
      </c>
      <c r="B4" s="194"/>
      <c r="C4" s="194"/>
      <c r="D4" s="43">
        <f>Итог.!AV136</f>
        <v>3470.7705256144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SUM(D10:D51)</f>
        <v>1333.8333309129039</v>
      </c>
      <c r="K5" s="44"/>
    </row>
    <row r="6" spans="1:13" x14ac:dyDescent="0.2">
      <c r="A6" s="189" t="s">
        <v>12</v>
      </c>
      <c r="B6" s="189"/>
      <c r="C6" s="189"/>
      <c r="D6" s="43">
        <v>0.5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44</v>
      </c>
      <c r="B10" s="14" t="s">
        <v>45</v>
      </c>
      <c r="C10" s="15" t="s">
        <v>7</v>
      </c>
      <c r="D10" s="59">
        <f>VLOOKUP(A10&amp;B10,Итог.!$AN$6:$BW$207,9,FALSE)</f>
        <v>601.40200058477592</v>
      </c>
      <c r="E10" s="54">
        <v>2</v>
      </c>
      <c r="F10" s="55">
        <f>VLOOKUP(E10,баллы!$A$2:$B$103,2,FALSE)</f>
        <v>85</v>
      </c>
      <c r="G10" s="56">
        <f>(F10*(1+$D$6)*$D$3/100)*$D$7</f>
        <v>223.125</v>
      </c>
      <c r="L10" s="57" t="str">
        <f t="shared" ref="L10:L41" si="0">A10&amp;B10</f>
        <v>КрыковаНаталья</v>
      </c>
      <c r="M10" s="58">
        <f t="shared" ref="M10:M49" si="1">G10</f>
        <v>223.125</v>
      </c>
    </row>
    <row r="11" spans="1:13" x14ac:dyDescent="0.2">
      <c r="A11" s="19" t="s">
        <v>51</v>
      </c>
      <c r="B11" s="20" t="s">
        <v>52</v>
      </c>
      <c r="C11" s="21" t="s">
        <v>7</v>
      </c>
      <c r="D11" s="59">
        <f>VLOOKUP(A11&amp;B11,Итог.!$AN$6:$BW$207,9,FALSE)</f>
        <v>275.66294444140163</v>
      </c>
      <c r="E11" s="60">
        <v>4</v>
      </c>
      <c r="F11" s="61">
        <f>VLOOKUP(E11,баллы!$A$2:$B$103,2,FALSE)</f>
        <v>64</v>
      </c>
      <c r="G11" s="62">
        <f t="shared" ref="G11:G12" si="2">(F11*(1+$D$6)*$D$3/100)*$D$7</f>
        <v>168</v>
      </c>
      <c r="L11" s="57" t="str">
        <f t="shared" si="0"/>
        <v>ГудылинаМария</v>
      </c>
      <c r="M11" s="58">
        <f t="shared" si="1"/>
        <v>168</v>
      </c>
    </row>
    <row r="12" spans="1:13" x14ac:dyDescent="0.2">
      <c r="A12" s="19" t="s">
        <v>50</v>
      </c>
      <c r="B12" s="20" t="s">
        <v>47</v>
      </c>
      <c r="C12" s="23" t="s">
        <v>7</v>
      </c>
      <c r="D12" s="59">
        <f>VLOOKUP(A12&amp;B12,Итог.!$AN$6:$BW$207,9,FALSE)</f>
        <v>456.76838588672626</v>
      </c>
      <c r="E12" s="60">
        <v>5</v>
      </c>
      <c r="F12" s="61">
        <f>VLOOKUP(E12,баллы!$A$2:$B$103,2,FALSE)</f>
        <v>55</v>
      </c>
      <c r="G12" s="62">
        <f t="shared" si="2"/>
        <v>144.375</v>
      </c>
      <c r="L12" s="57" t="str">
        <f t="shared" si="0"/>
        <v>ФокинаОльга</v>
      </c>
      <c r="M12" s="58">
        <f t="shared" si="1"/>
        <v>144.375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535.5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Contests!F13</f>
        <v xml:space="preserve">9, , 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Итог.!AW136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SUM(D10:D51)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8"/>
      <c r="J9" s="10"/>
      <c r="L9" s="52" t="s">
        <v>17</v>
      </c>
      <c r="M9" s="52"/>
    </row>
    <row r="10" spans="1:13" x14ac:dyDescent="0.2">
      <c r="A10" s="105"/>
      <c r="B10" s="106"/>
      <c r="C10" s="107"/>
      <c r="D10" s="59">
        <f>VLOOKUP(A10&amp;B10,Итог.!$AN$6:$BW$207,10,FALSE)</f>
        <v>0</v>
      </c>
      <c r="E10" s="54">
        <v>4</v>
      </c>
      <c r="F10" s="55">
        <f>VLOOKUP(E10,баллы!$A$2:$B$103,2,FALSE)</f>
        <v>64</v>
      </c>
      <c r="G10" s="56" t="e">
        <f>(F10*(1+$D$6)*$D$3/100)*$D$7</f>
        <v>#DIV/0!</v>
      </c>
      <c r="L10" s="57" t="str">
        <f t="shared" ref="L10:L41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10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M48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Contests!F14</f>
        <v xml:space="preserve">10, ,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Итог.!AX136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SUM(D10:D47)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05"/>
      <c r="B10" s="106"/>
      <c r="C10" s="107"/>
      <c r="D10" s="59">
        <f>VLOOKUP(A10&amp;B10,Итог.!$AN$6:$BW$207,11,FALSE)</f>
        <v>0</v>
      </c>
      <c r="E10" s="54">
        <v>9</v>
      </c>
      <c r="F10" s="55">
        <f>VLOOKUP(E10,баллы!$A$2:$B$103,2,FALSE)</f>
        <v>29</v>
      </c>
      <c r="G10" s="56" t="e">
        <f>(F10*(1+$D$6)*$D$3/100)*$D$7</f>
        <v>#DIV/0!</v>
      </c>
      <c r="L10" s="57" t="str">
        <f t="shared" ref="L10:L37" si="0">A10&amp;B10</f>
        <v/>
      </c>
      <c r="M10" s="58" t="e">
        <f t="shared" ref="M10:M46" si="1">G10</f>
        <v>#DIV/0!</v>
      </c>
    </row>
    <row r="11" spans="1:13" x14ac:dyDescent="0.2">
      <c r="A11" s="80"/>
      <c r="B11" s="81"/>
      <c r="C11" s="82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10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 t="e">
        <f>SUM(G10:G46)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Contests!F15</f>
        <v xml:space="preserve">11, ,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Итог.!AY136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SUM(D10:D50)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8"/>
      <c r="J9" s="10"/>
      <c r="L9" s="52" t="s">
        <v>17</v>
      </c>
      <c r="M9" s="52"/>
    </row>
    <row r="10" spans="1:13" x14ac:dyDescent="0.2">
      <c r="A10" s="13"/>
      <c r="B10" s="14"/>
      <c r="C10" s="15"/>
      <c r="D10" s="59">
        <f>VLOOKUP(A10&amp;B10,Итог.!$AN$6:$BW$207,12,FALSE)</f>
        <v>0</v>
      </c>
      <c r="E10" s="54">
        <v>1</v>
      </c>
      <c r="F10" s="55">
        <f>VLOOKUP(E10,баллы!$A$2:$B$103,2,FALSE)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82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Contests!F16</f>
        <v xml:space="preserve">12, ,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Итог.!AZ136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SUM(D10:D50)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/>
      <c r="B10" s="14"/>
      <c r="C10" s="107"/>
      <c r="D10" s="59">
        <f>VLOOKUP(A10&amp;B10,Итог.!$AN$6:$BV$207,13,FALSE)</f>
        <v>0</v>
      </c>
      <c r="E10" s="54">
        <v>8</v>
      </c>
      <c r="F10" s="55">
        <f>VLOOKUP(E10,баллы!$A$2:$B$103,2,FALSE)</f>
        <v>34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Итог.!BA136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SUM(D10:D50)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05"/>
      <c r="B10" s="106"/>
      <c r="C10" s="107"/>
      <c r="D10" s="53">
        <f>VLOOKUP(A10&amp;B10,Итог.!$AN$6:$BV$184,14,FALSE)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Итог.!BB136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SUM(D10:D50)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05"/>
      <c r="B10" s="106"/>
      <c r="C10" s="107"/>
      <c r="D10" s="59">
        <f>VLOOKUP(A10&amp;B10,Итог.!$AN$6:$BV$207,15,FALSE)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Contests!F17</f>
        <v xml:space="preserve">13, , 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Итог.!BC136</f>
        <v>0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SUM(D10:D50)</f>
        <v>0</v>
      </c>
      <c r="K5" s="44"/>
    </row>
    <row r="6" spans="1:13" x14ac:dyDescent="0.2">
      <c r="A6" s="189" t="s">
        <v>12</v>
      </c>
      <c r="B6" s="189"/>
      <c r="C6" s="189"/>
      <c r="D6" s="43" t="e">
        <f>D5/D4</f>
        <v>#DIV/0!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05"/>
      <c r="B10" s="106"/>
      <c r="C10" s="107"/>
      <c r="D10" s="59">
        <f>VLOOKUP(A10&amp;B10,Итог.!$AN$6:$BV$207,16,FALSE)</f>
        <v>0</v>
      </c>
      <c r="E10" s="54">
        <v>1</v>
      </c>
      <c r="F10" s="61">
        <f>VLOOKUP(E10,баллы!A$2:B$102,2,FALSE)</f>
        <v>100</v>
      </c>
      <c r="G10" s="56" t="e">
        <f>(F10*(1+$D$6)*$D$3/100)*$D$7</f>
        <v>#DIV/0!</v>
      </c>
      <c r="L10" s="57" t="str">
        <f t="shared" ref="L10:L40" si="0">A10&amp;B10</f>
        <v/>
      </c>
      <c r="M10" s="58" t="e">
        <f t="shared" ref="M10:M49" si="1">G10</f>
        <v>#DIV/0!</v>
      </c>
    </row>
    <row r="11" spans="1:13" x14ac:dyDescent="0.2">
      <c r="A11" s="80"/>
      <c r="B11" s="81"/>
      <c r="C11" s="103"/>
      <c r="D11" s="59"/>
      <c r="E11" s="60"/>
      <c r="F11" s="61"/>
      <c r="G11" s="62"/>
      <c r="L11" s="57" t="str">
        <f t="shared" si="0"/>
        <v/>
      </c>
      <c r="M11" s="58">
        <f t="shared" si="1"/>
        <v>0</v>
      </c>
    </row>
    <row r="12" spans="1:13" x14ac:dyDescent="0.2">
      <c r="A12" s="80"/>
      <c r="B12" s="81"/>
      <c r="C12" s="82"/>
      <c r="D12" s="59"/>
      <c r="E12" s="60"/>
      <c r="F12" s="61"/>
      <c r="G12" s="62"/>
      <c r="L12" s="57" t="str">
        <f t="shared" si="0"/>
        <v/>
      </c>
      <c r="M12" s="58">
        <f t="shared" si="1"/>
        <v>0</v>
      </c>
    </row>
    <row r="13" spans="1:13" x14ac:dyDescent="0.2">
      <c r="A13" s="80"/>
      <c r="B13" s="81"/>
      <c r="C13" s="82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80"/>
      <c r="B15" s="81"/>
      <c r="C15" s="82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80"/>
      <c r="B16" s="81"/>
      <c r="C16" s="82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80"/>
      <c r="B17" s="81"/>
      <c r="C17" s="82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80"/>
      <c r="B18" s="81"/>
      <c r="C18" s="82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80"/>
      <c r="B19" s="81"/>
      <c r="C19" s="82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80"/>
      <c r="B20" s="81"/>
      <c r="C20" s="82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80"/>
      <c r="B21" s="81"/>
      <c r="C21" s="82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80"/>
      <c r="B22" s="81"/>
      <c r="C22" s="82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 t="e">
        <f>SUM(G10:G49)</f>
        <v>#DIV/0!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0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02"/>
  <sheetViews>
    <sheetView topLeftCell="A5" workbookViewId="0">
      <selection activeCell="C15" sqref="C15"/>
    </sheetView>
  </sheetViews>
  <sheetFormatPr defaultRowHeight="12.75" x14ac:dyDescent="0.2"/>
  <sheetData>
    <row r="1" spans="1:3" x14ac:dyDescent="0.2">
      <c r="A1" s="72" t="s">
        <v>15</v>
      </c>
      <c r="B1" s="73" t="s">
        <v>21</v>
      </c>
      <c r="C1" t="s">
        <v>28</v>
      </c>
    </row>
    <row r="2" spans="1:3" x14ac:dyDescent="0.2">
      <c r="A2" s="74">
        <v>0</v>
      </c>
      <c r="B2" s="75">
        <v>0</v>
      </c>
      <c r="C2" s="83"/>
    </row>
    <row r="3" spans="1:3" x14ac:dyDescent="0.2">
      <c r="A3" s="74">
        <v>1</v>
      </c>
      <c r="B3" s="76">
        <v>100</v>
      </c>
      <c r="C3" s="83"/>
    </row>
    <row r="4" spans="1:3" x14ac:dyDescent="0.2">
      <c r="A4" s="74">
        <v>2</v>
      </c>
      <c r="B4" s="76">
        <v>85</v>
      </c>
      <c r="C4" s="83"/>
    </row>
    <row r="5" spans="1:3" x14ac:dyDescent="0.2">
      <c r="A5" s="74">
        <v>3</v>
      </c>
      <c r="B5" s="76">
        <v>74</v>
      </c>
      <c r="C5" s="83"/>
    </row>
    <row r="6" spans="1:3" x14ac:dyDescent="0.2">
      <c r="A6" s="74">
        <v>4</v>
      </c>
      <c r="B6" s="76">
        <v>64</v>
      </c>
      <c r="C6" s="83"/>
    </row>
    <row r="7" spans="1:3" x14ac:dyDescent="0.2">
      <c r="A7" s="74">
        <v>5</v>
      </c>
      <c r="B7" s="76">
        <v>55</v>
      </c>
      <c r="C7" s="83"/>
    </row>
    <row r="8" spans="1:3" x14ac:dyDescent="0.2">
      <c r="A8" s="74">
        <v>6</v>
      </c>
      <c r="B8" s="76">
        <v>47</v>
      </c>
      <c r="C8" s="83"/>
    </row>
    <row r="9" spans="1:3" x14ac:dyDescent="0.2">
      <c r="A9" s="74">
        <v>7</v>
      </c>
      <c r="B9" s="76">
        <v>40</v>
      </c>
      <c r="C9" s="83"/>
    </row>
    <row r="10" spans="1:3" x14ac:dyDescent="0.2">
      <c r="A10" s="74">
        <v>8</v>
      </c>
      <c r="B10" s="76">
        <v>34</v>
      </c>
      <c r="C10" s="83"/>
    </row>
    <row r="11" spans="1:3" x14ac:dyDescent="0.2">
      <c r="A11" s="74">
        <v>9</v>
      </c>
      <c r="B11" s="76">
        <v>29</v>
      </c>
      <c r="C11" s="84">
        <f>SUM(B11:B14)/4</f>
        <v>24</v>
      </c>
    </row>
    <row r="12" spans="1:3" x14ac:dyDescent="0.2">
      <c r="A12" s="74">
        <v>10</v>
      </c>
      <c r="B12" s="76">
        <v>25</v>
      </c>
      <c r="C12" s="84"/>
    </row>
    <row r="13" spans="1:3" x14ac:dyDescent="0.2">
      <c r="A13" s="74">
        <v>11</v>
      </c>
      <c r="B13" s="76">
        <v>22</v>
      </c>
      <c r="C13" s="84"/>
    </row>
    <row r="14" spans="1:3" x14ac:dyDescent="0.2">
      <c r="A14" s="74">
        <v>12</v>
      </c>
      <c r="B14" s="76">
        <v>20</v>
      </c>
      <c r="C14" s="84"/>
    </row>
    <row r="15" spans="1:3" x14ac:dyDescent="0.2">
      <c r="A15" s="74">
        <v>13</v>
      </c>
      <c r="B15" s="76">
        <v>18</v>
      </c>
      <c r="C15" s="88">
        <f>SUM(B15:B18)/4</f>
        <v>15</v>
      </c>
    </row>
    <row r="16" spans="1:3" x14ac:dyDescent="0.2">
      <c r="A16" s="74">
        <v>14</v>
      </c>
      <c r="B16" s="76">
        <v>16</v>
      </c>
      <c r="C16" s="85"/>
    </row>
    <row r="17" spans="1:3" x14ac:dyDescent="0.2">
      <c r="A17" s="74">
        <v>15</v>
      </c>
      <c r="B17" s="76">
        <v>14</v>
      </c>
      <c r="C17" s="85"/>
    </row>
    <row r="18" spans="1:3" x14ac:dyDescent="0.2">
      <c r="A18" s="74">
        <v>16</v>
      </c>
      <c r="B18" s="76">
        <v>12</v>
      </c>
      <c r="C18" s="85"/>
    </row>
    <row r="19" spans="1:3" x14ac:dyDescent="0.2">
      <c r="A19" s="74">
        <v>17</v>
      </c>
      <c r="B19" s="76">
        <v>10</v>
      </c>
      <c r="C19" s="86">
        <f>SUM(B19:B26)/8</f>
        <v>5.625</v>
      </c>
    </row>
    <row r="20" spans="1:3" x14ac:dyDescent="0.2">
      <c r="A20" s="74">
        <v>18</v>
      </c>
      <c r="B20" s="76">
        <v>8</v>
      </c>
      <c r="C20" s="86"/>
    </row>
    <row r="21" spans="1:3" x14ac:dyDescent="0.2">
      <c r="A21" s="74">
        <v>19</v>
      </c>
      <c r="B21" s="76">
        <v>7</v>
      </c>
      <c r="C21" s="86"/>
    </row>
    <row r="22" spans="1:3" x14ac:dyDescent="0.2">
      <c r="A22" s="74">
        <v>20</v>
      </c>
      <c r="B22" s="76">
        <v>6</v>
      </c>
      <c r="C22" s="86"/>
    </row>
    <row r="23" spans="1:3" x14ac:dyDescent="0.2">
      <c r="A23" s="74">
        <v>21</v>
      </c>
      <c r="B23" s="76">
        <v>5</v>
      </c>
      <c r="C23" s="86"/>
    </row>
    <row r="24" spans="1:3" x14ac:dyDescent="0.2">
      <c r="A24" s="74">
        <v>22</v>
      </c>
      <c r="B24" s="76">
        <v>4</v>
      </c>
      <c r="C24" s="86"/>
    </row>
    <row r="25" spans="1:3" x14ac:dyDescent="0.2">
      <c r="A25" s="74">
        <v>23</v>
      </c>
      <c r="B25" s="76">
        <v>3</v>
      </c>
      <c r="C25" s="86"/>
    </row>
    <row r="26" spans="1:3" x14ac:dyDescent="0.2">
      <c r="A26" s="74">
        <v>24</v>
      </c>
      <c r="B26" s="76">
        <v>2</v>
      </c>
      <c r="C26" s="86"/>
    </row>
    <row r="27" spans="1:3" x14ac:dyDescent="0.2">
      <c r="A27" s="74">
        <v>25</v>
      </c>
      <c r="B27" s="76">
        <v>1</v>
      </c>
      <c r="C27" s="86">
        <f>SUM(B27:B34)/8</f>
        <v>1</v>
      </c>
    </row>
    <row r="28" spans="1:3" x14ac:dyDescent="0.2">
      <c r="A28" s="74">
        <v>26</v>
      </c>
      <c r="B28" s="76">
        <v>1</v>
      </c>
      <c r="C28" s="87"/>
    </row>
    <row r="29" spans="1:3" x14ac:dyDescent="0.2">
      <c r="A29" s="74">
        <v>27</v>
      </c>
      <c r="B29" s="76">
        <v>1</v>
      </c>
      <c r="C29" s="87"/>
    </row>
    <row r="30" spans="1:3" x14ac:dyDescent="0.2">
      <c r="A30" s="77">
        <v>28</v>
      </c>
      <c r="B30" s="76">
        <v>1</v>
      </c>
      <c r="C30" s="87"/>
    </row>
    <row r="31" spans="1:3" x14ac:dyDescent="0.2">
      <c r="A31" s="77">
        <v>29</v>
      </c>
      <c r="B31" s="76">
        <v>1</v>
      </c>
      <c r="C31" s="87"/>
    </row>
    <row r="32" spans="1:3" x14ac:dyDescent="0.2">
      <c r="A32" s="77">
        <v>30</v>
      </c>
      <c r="B32" s="76">
        <v>1</v>
      </c>
      <c r="C32" s="87"/>
    </row>
    <row r="33" spans="1:3" x14ac:dyDescent="0.2">
      <c r="A33" s="77">
        <v>31</v>
      </c>
      <c r="B33" s="76">
        <v>1</v>
      </c>
      <c r="C33" s="87"/>
    </row>
    <row r="34" spans="1:3" x14ac:dyDescent="0.2">
      <c r="A34" s="77">
        <v>32</v>
      </c>
      <c r="B34" s="76">
        <v>1</v>
      </c>
      <c r="C34" s="87"/>
    </row>
    <row r="35" spans="1:3" x14ac:dyDescent="0.2">
      <c r="A35" s="77">
        <v>33</v>
      </c>
      <c r="B35" s="76">
        <v>1</v>
      </c>
    </row>
    <row r="36" spans="1:3" x14ac:dyDescent="0.2">
      <c r="A36" s="77">
        <v>34</v>
      </c>
      <c r="B36" s="76">
        <v>1</v>
      </c>
    </row>
    <row r="37" spans="1:3" x14ac:dyDescent="0.2">
      <c r="A37" s="77">
        <v>35</v>
      </c>
      <c r="B37" s="76">
        <v>1</v>
      </c>
    </row>
    <row r="38" spans="1:3" x14ac:dyDescent="0.2">
      <c r="A38" s="77">
        <v>36</v>
      </c>
      <c r="B38" s="76">
        <v>1</v>
      </c>
    </row>
    <row r="39" spans="1:3" x14ac:dyDescent="0.2">
      <c r="A39" s="77">
        <v>37</v>
      </c>
      <c r="B39" s="76">
        <v>1</v>
      </c>
    </row>
    <row r="40" spans="1:3" x14ac:dyDescent="0.2">
      <c r="A40" s="77">
        <v>38</v>
      </c>
      <c r="B40" s="76">
        <v>1</v>
      </c>
    </row>
    <row r="41" spans="1:3" x14ac:dyDescent="0.2">
      <c r="A41" s="77">
        <v>39</v>
      </c>
      <c r="B41" s="76">
        <v>1</v>
      </c>
    </row>
    <row r="42" spans="1:3" x14ac:dyDescent="0.2">
      <c r="A42" s="78">
        <v>40</v>
      </c>
      <c r="B42" s="76">
        <v>1</v>
      </c>
    </row>
    <row r="43" spans="1:3" x14ac:dyDescent="0.2">
      <c r="A43" s="77">
        <v>41</v>
      </c>
      <c r="B43" s="76">
        <v>1</v>
      </c>
    </row>
    <row r="44" spans="1:3" x14ac:dyDescent="0.2">
      <c r="A44" s="77">
        <v>42</v>
      </c>
      <c r="B44" s="76">
        <v>1</v>
      </c>
    </row>
    <row r="45" spans="1:3" x14ac:dyDescent="0.2">
      <c r="A45" s="78">
        <v>43</v>
      </c>
      <c r="B45" s="76">
        <v>1</v>
      </c>
    </row>
    <row r="46" spans="1:3" x14ac:dyDescent="0.2">
      <c r="A46" s="77">
        <v>44</v>
      </c>
      <c r="B46" s="76">
        <v>1</v>
      </c>
    </row>
    <row r="47" spans="1:3" x14ac:dyDescent="0.2">
      <c r="A47" s="77">
        <v>45</v>
      </c>
      <c r="B47" s="76">
        <v>1</v>
      </c>
    </row>
    <row r="48" spans="1:3" x14ac:dyDescent="0.2">
      <c r="A48" s="79">
        <v>46</v>
      </c>
      <c r="B48" s="76">
        <v>1</v>
      </c>
    </row>
    <row r="49" spans="1:2" x14ac:dyDescent="0.2">
      <c r="A49" s="77">
        <v>47</v>
      </c>
      <c r="B49" s="76">
        <v>1</v>
      </c>
    </row>
    <row r="50" spans="1:2" x14ac:dyDescent="0.2">
      <c r="A50" s="79">
        <v>48</v>
      </c>
      <c r="B50" s="76">
        <v>1</v>
      </c>
    </row>
    <row r="51" spans="1:2" x14ac:dyDescent="0.2">
      <c r="A51" s="77">
        <v>49</v>
      </c>
      <c r="B51" s="76">
        <v>1</v>
      </c>
    </row>
    <row r="52" spans="1:2" x14ac:dyDescent="0.2">
      <c r="A52" s="79">
        <v>50</v>
      </c>
      <c r="B52" s="76">
        <v>1</v>
      </c>
    </row>
    <row r="53" spans="1:2" x14ac:dyDescent="0.2">
      <c r="A53" s="77">
        <v>51</v>
      </c>
      <c r="B53" s="76">
        <v>1</v>
      </c>
    </row>
    <row r="54" spans="1:2" x14ac:dyDescent="0.2">
      <c r="A54" s="79">
        <v>52</v>
      </c>
      <c r="B54" s="76">
        <v>1</v>
      </c>
    </row>
    <row r="55" spans="1:2" x14ac:dyDescent="0.2">
      <c r="A55" s="77">
        <v>53</v>
      </c>
      <c r="B55" s="76">
        <v>1</v>
      </c>
    </row>
    <row r="56" spans="1:2" x14ac:dyDescent="0.2">
      <c r="A56" s="79">
        <v>54</v>
      </c>
      <c r="B56" s="76">
        <v>1</v>
      </c>
    </row>
    <row r="57" spans="1:2" x14ac:dyDescent="0.2">
      <c r="A57" s="77">
        <v>55</v>
      </c>
      <c r="B57" s="76">
        <v>1</v>
      </c>
    </row>
    <row r="58" spans="1:2" x14ac:dyDescent="0.2">
      <c r="A58" s="79">
        <v>56</v>
      </c>
      <c r="B58" s="76">
        <v>1</v>
      </c>
    </row>
    <row r="59" spans="1:2" x14ac:dyDescent="0.2">
      <c r="A59" s="77">
        <v>57</v>
      </c>
      <c r="B59" s="76">
        <v>1</v>
      </c>
    </row>
    <row r="60" spans="1:2" x14ac:dyDescent="0.2">
      <c r="A60" s="79">
        <v>58</v>
      </c>
      <c r="B60" s="76">
        <v>1</v>
      </c>
    </row>
    <row r="61" spans="1:2" x14ac:dyDescent="0.2">
      <c r="A61" s="77">
        <v>59</v>
      </c>
      <c r="B61" s="76">
        <v>1</v>
      </c>
    </row>
    <row r="62" spans="1:2" x14ac:dyDescent="0.2">
      <c r="A62" s="79">
        <v>60</v>
      </c>
      <c r="B62" s="76">
        <v>1</v>
      </c>
    </row>
    <row r="63" spans="1:2" x14ac:dyDescent="0.2">
      <c r="A63" s="77">
        <v>61</v>
      </c>
      <c r="B63" s="76">
        <v>1</v>
      </c>
    </row>
    <row r="64" spans="1:2" x14ac:dyDescent="0.2">
      <c r="A64" s="79">
        <v>62</v>
      </c>
      <c r="B64" s="76">
        <v>1</v>
      </c>
    </row>
    <row r="65" spans="1:2" x14ac:dyDescent="0.2">
      <c r="A65" s="77">
        <v>63</v>
      </c>
      <c r="B65" s="76">
        <v>1</v>
      </c>
    </row>
    <row r="66" spans="1:2" x14ac:dyDescent="0.2">
      <c r="A66" s="79">
        <v>64</v>
      </c>
      <c r="B66" s="76">
        <v>1</v>
      </c>
    </row>
    <row r="67" spans="1:2" x14ac:dyDescent="0.2">
      <c r="A67" s="77">
        <v>65</v>
      </c>
      <c r="B67" s="76">
        <v>1</v>
      </c>
    </row>
    <row r="68" spans="1:2" x14ac:dyDescent="0.2">
      <c r="A68" s="79">
        <v>66</v>
      </c>
      <c r="B68" s="76">
        <v>1</v>
      </c>
    </row>
    <row r="69" spans="1:2" x14ac:dyDescent="0.2">
      <c r="A69" s="77">
        <v>67</v>
      </c>
      <c r="B69" s="76">
        <v>1</v>
      </c>
    </row>
    <row r="70" spans="1:2" x14ac:dyDescent="0.2">
      <c r="A70" s="79">
        <v>68</v>
      </c>
      <c r="B70" s="76">
        <v>1</v>
      </c>
    </row>
    <row r="71" spans="1:2" x14ac:dyDescent="0.2">
      <c r="A71" s="77">
        <v>69</v>
      </c>
      <c r="B71" s="76">
        <v>1</v>
      </c>
    </row>
    <row r="72" spans="1:2" x14ac:dyDescent="0.2">
      <c r="A72" s="79">
        <v>70</v>
      </c>
      <c r="B72" s="76">
        <v>1</v>
      </c>
    </row>
    <row r="73" spans="1:2" x14ac:dyDescent="0.2">
      <c r="A73" s="77">
        <v>71</v>
      </c>
      <c r="B73" s="76">
        <v>1</v>
      </c>
    </row>
    <row r="74" spans="1:2" x14ac:dyDescent="0.2">
      <c r="A74" s="79">
        <v>72</v>
      </c>
      <c r="B74" s="76">
        <v>1</v>
      </c>
    </row>
    <row r="75" spans="1:2" x14ac:dyDescent="0.2">
      <c r="A75" s="77">
        <v>73</v>
      </c>
      <c r="B75" s="76">
        <v>1</v>
      </c>
    </row>
    <row r="76" spans="1:2" x14ac:dyDescent="0.2">
      <c r="A76" s="79">
        <v>74</v>
      </c>
      <c r="B76" s="76">
        <v>1</v>
      </c>
    </row>
    <row r="77" spans="1:2" x14ac:dyDescent="0.2">
      <c r="A77" s="77">
        <v>75</v>
      </c>
      <c r="B77" s="76">
        <v>1</v>
      </c>
    </row>
    <row r="78" spans="1:2" x14ac:dyDescent="0.2">
      <c r="A78" s="79">
        <v>76</v>
      </c>
      <c r="B78" s="76">
        <v>1</v>
      </c>
    </row>
    <row r="79" spans="1:2" x14ac:dyDescent="0.2">
      <c r="A79" s="77">
        <v>77</v>
      </c>
      <c r="B79" s="76">
        <v>1</v>
      </c>
    </row>
    <row r="80" spans="1:2" x14ac:dyDescent="0.2">
      <c r="A80" s="79">
        <v>78</v>
      </c>
      <c r="B80" s="76">
        <v>1</v>
      </c>
    </row>
    <row r="81" spans="1:2" x14ac:dyDescent="0.2">
      <c r="A81" s="77">
        <v>79</v>
      </c>
      <c r="B81" s="76">
        <v>1</v>
      </c>
    </row>
    <row r="82" spans="1:2" x14ac:dyDescent="0.2">
      <c r="A82" s="79">
        <v>80</v>
      </c>
      <c r="B82" s="76">
        <v>1</v>
      </c>
    </row>
    <row r="83" spans="1:2" x14ac:dyDescent="0.2">
      <c r="A83" s="77">
        <v>81</v>
      </c>
      <c r="B83" s="76">
        <v>1</v>
      </c>
    </row>
    <row r="84" spans="1:2" x14ac:dyDescent="0.2">
      <c r="A84" s="79">
        <v>82</v>
      </c>
      <c r="B84" s="76">
        <v>1</v>
      </c>
    </row>
    <row r="85" spans="1:2" x14ac:dyDescent="0.2">
      <c r="A85" s="77">
        <v>83</v>
      </c>
      <c r="B85" s="76">
        <v>1</v>
      </c>
    </row>
    <row r="86" spans="1:2" x14ac:dyDescent="0.2">
      <c r="A86" s="79">
        <v>84</v>
      </c>
      <c r="B86" s="76">
        <v>1</v>
      </c>
    </row>
    <row r="87" spans="1:2" x14ac:dyDescent="0.2">
      <c r="A87" s="77">
        <v>85</v>
      </c>
      <c r="B87" s="76">
        <v>1</v>
      </c>
    </row>
    <row r="88" spans="1:2" x14ac:dyDescent="0.2">
      <c r="A88" s="79">
        <v>86</v>
      </c>
      <c r="B88" s="76">
        <v>1</v>
      </c>
    </row>
    <row r="89" spans="1:2" x14ac:dyDescent="0.2">
      <c r="A89" s="77">
        <v>87</v>
      </c>
      <c r="B89" s="76">
        <v>1</v>
      </c>
    </row>
    <row r="90" spans="1:2" x14ac:dyDescent="0.2">
      <c r="A90" s="79">
        <v>88</v>
      </c>
      <c r="B90" s="76">
        <v>1</v>
      </c>
    </row>
    <row r="91" spans="1:2" x14ac:dyDescent="0.2">
      <c r="A91" s="77">
        <v>89</v>
      </c>
      <c r="B91" s="76">
        <v>1</v>
      </c>
    </row>
    <row r="92" spans="1:2" x14ac:dyDescent="0.2">
      <c r="A92" s="79">
        <v>90</v>
      </c>
      <c r="B92" s="76">
        <v>1</v>
      </c>
    </row>
    <row r="93" spans="1:2" x14ac:dyDescent="0.2">
      <c r="A93" s="77">
        <v>91</v>
      </c>
      <c r="B93" s="76">
        <v>1</v>
      </c>
    </row>
    <row r="94" spans="1:2" x14ac:dyDescent="0.2">
      <c r="A94" s="79">
        <v>92</v>
      </c>
      <c r="B94" s="76">
        <v>1</v>
      </c>
    </row>
    <row r="95" spans="1:2" x14ac:dyDescent="0.2">
      <c r="A95" s="77">
        <v>93</v>
      </c>
      <c r="B95" s="76">
        <v>1</v>
      </c>
    </row>
    <row r="96" spans="1:2" x14ac:dyDescent="0.2">
      <c r="A96" s="79">
        <v>94</v>
      </c>
      <c r="B96" s="76">
        <v>1</v>
      </c>
    </row>
    <row r="97" spans="1:2" x14ac:dyDescent="0.2">
      <c r="A97" s="77">
        <v>95</v>
      </c>
      <c r="B97" s="76">
        <v>1</v>
      </c>
    </row>
    <row r="98" spans="1:2" x14ac:dyDescent="0.2">
      <c r="A98" s="79">
        <v>96</v>
      </c>
      <c r="B98" s="76">
        <v>1</v>
      </c>
    </row>
    <row r="99" spans="1:2" x14ac:dyDescent="0.2">
      <c r="A99" s="77">
        <v>97</v>
      </c>
      <c r="B99" s="76">
        <v>1</v>
      </c>
    </row>
    <row r="100" spans="1:2" x14ac:dyDescent="0.2">
      <c r="A100" s="79">
        <v>98</v>
      </c>
      <c r="B100" s="76">
        <v>1</v>
      </c>
    </row>
    <row r="101" spans="1:2" x14ac:dyDescent="0.2">
      <c r="A101" s="77">
        <v>99</v>
      </c>
      <c r="B101" s="76">
        <v>1</v>
      </c>
    </row>
    <row r="102" spans="1:2" x14ac:dyDescent="0.2">
      <c r="A102" s="79">
        <v>100</v>
      </c>
      <c r="B102" s="76">
        <v>1</v>
      </c>
    </row>
  </sheetData>
  <sheetProtection selectLockedCells="1" selectUnlockedCells="1"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BC141"/>
  <sheetViews>
    <sheetView tabSelected="1" zoomScale="85" zoomScaleNormal="80" workbookViewId="0">
      <pane xSplit="3" ySplit="5" topLeftCell="S6" activePane="bottomRight" state="frozenSplit"/>
      <selection pane="topRight" activeCell="K1" sqref="K1"/>
      <selection pane="bottomLeft" activeCell="A19" sqref="A19"/>
      <selection pane="bottomRight" activeCell="A3" sqref="A3"/>
    </sheetView>
  </sheetViews>
  <sheetFormatPr defaultRowHeight="12.75" x14ac:dyDescent="0.2"/>
  <cols>
    <col min="1" max="1" width="13.42578125" customWidth="1"/>
    <col min="2" max="2" width="12.5703125" customWidth="1"/>
    <col min="3" max="3" width="17" customWidth="1"/>
    <col min="4" max="16" width="6.7109375" style="36" hidden="1" customWidth="1"/>
    <col min="17" max="18" width="11.140625" style="36" hidden="1" customWidth="1"/>
    <col min="19" max="19" width="9.5703125" style="148" customWidth="1"/>
    <col min="21" max="21" width="9.42578125" customWidth="1"/>
    <col min="22" max="22" width="10" customWidth="1"/>
    <col min="23" max="23" width="10.85546875" customWidth="1"/>
    <col min="24" max="24" width="12" customWidth="1"/>
    <col min="25" max="26" width="11.5703125" customWidth="1"/>
    <col min="27" max="28" width="11.5703125" hidden="1" customWidth="1"/>
    <col min="29" max="33" width="12" hidden="1" customWidth="1"/>
    <col min="34" max="34" width="10.28515625" style="1" customWidth="1"/>
    <col min="35" max="35" width="12.42578125" customWidth="1"/>
    <col min="36" max="36" width="10.28515625" customWidth="1"/>
    <col min="37" max="37" width="4.5703125" style="1" customWidth="1"/>
    <col min="38" max="38" width="10.28515625" style="1" customWidth="1"/>
    <col min="39" max="39" width="8.85546875" customWidth="1"/>
    <col min="40" max="40" width="17.85546875" style="36" customWidth="1"/>
    <col min="41" max="41" width="9.5703125" style="36" customWidth="1"/>
    <col min="42" max="42" width="9.140625" style="36"/>
    <col min="43" max="43" width="9.42578125" style="36" customWidth="1"/>
    <col min="44" max="44" width="9.140625" style="36"/>
    <col min="45" max="45" width="9.28515625" style="36" customWidth="1"/>
    <col min="46" max="51" width="9.7109375" style="36" customWidth="1"/>
    <col min="52" max="55" width="9.140625" style="36"/>
  </cols>
  <sheetData>
    <row r="1" spans="1:55" x14ac:dyDescent="0.2">
      <c r="A1" s="2" t="s">
        <v>71</v>
      </c>
      <c r="B1" s="3"/>
      <c r="C1" s="3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46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I1" s="4"/>
      <c r="AJ1" s="4"/>
    </row>
    <row r="2" spans="1:55" s="7" customFormat="1" x14ac:dyDescent="0.2">
      <c r="A2" s="2" t="str">
        <f>Contests!C1</f>
        <v>Слайды, женщины</v>
      </c>
      <c r="B2" s="2"/>
      <c r="C2" s="2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111"/>
      <c r="O2" s="111"/>
      <c r="P2" s="111"/>
      <c r="Q2" s="111"/>
      <c r="R2" s="111"/>
      <c r="S2" s="2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6"/>
      <c r="AI2" s="5"/>
      <c r="AJ2" s="5"/>
      <c r="AK2" s="6"/>
      <c r="AL2" s="6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</row>
    <row r="3" spans="1:55" ht="13.5" thickBot="1" x14ac:dyDescent="0.25">
      <c r="A3" s="4"/>
      <c r="B3" s="4"/>
      <c r="C3" s="4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112"/>
      <c r="S3" s="147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I3" s="4"/>
      <c r="AJ3" s="8"/>
    </row>
    <row r="4" spans="1:55" ht="12.75" customHeight="1" thickBot="1" x14ac:dyDescent="0.25">
      <c r="A4" s="180" t="s">
        <v>0</v>
      </c>
      <c r="B4" s="182" t="s">
        <v>1</v>
      </c>
      <c r="C4" s="184" t="s">
        <v>2</v>
      </c>
      <c r="D4" s="128"/>
      <c r="E4" s="129" t="s">
        <v>30</v>
      </c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86" t="s">
        <v>33</v>
      </c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8"/>
      <c r="AI4" s="154"/>
      <c r="AJ4" s="152"/>
      <c r="AK4" s="179" t="s">
        <v>4</v>
      </c>
      <c r="AL4" s="10"/>
      <c r="AN4" s="114" t="s">
        <v>31</v>
      </c>
      <c r="AO4" s="115"/>
      <c r="AP4" s="115"/>
      <c r="AQ4" s="115"/>
      <c r="AR4" s="115"/>
      <c r="AS4" s="116"/>
      <c r="AT4" s="117"/>
      <c r="AU4" s="117"/>
      <c r="AV4" s="117"/>
      <c r="AW4" s="117"/>
      <c r="AX4" s="117"/>
      <c r="AY4" s="117"/>
      <c r="AZ4" s="117"/>
      <c r="BA4" s="117"/>
      <c r="BB4" s="117"/>
      <c r="BC4" s="117"/>
    </row>
    <row r="5" spans="1:55" s="12" customFormat="1" ht="60.75" customHeight="1" thickBot="1" x14ac:dyDescent="0.25">
      <c r="A5" s="181"/>
      <c r="B5" s="183"/>
      <c r="C5" s="185"/>
      <c r="D5" s="174" t="s">
        <v>38</v>
      </c>
      <c r="E5" s="177" t="s">
        <v>39</v>
      </c>
      <c r="F5" s="178" t="s">
        <v>29</v>
      </c>
      <c r="G5" s="178" t="s">
        <v>40</v>
      </c>
      <c r="H5" s="178" t="s">
        <v>41</v>
      </c>
      <c r="I5" s="178" t="s">
        <v>32</v>
      </c>
      <c r="J5" s="150"/>
      <c r="K5" s="150"/>
      <c r="L5" s="150"/>
      <c r="M5" s="150"/>
      <c r="N5" s="150"/>
      <c r="O5" s="150"/>
      <c r="P5" s="150"/>
      <c r="Q5" s="150"/>
      <c r="R5" s="159"/>
      <c r="S5" s="122" t="str">
        <f>Contests!F5</f>
        <v>18-20.03.2011, Москва, Rollerclub Cup</v>
      </c>
      <c r="T5" s="123" t="str">
        <f>Contests!F6</f>
        <v>26-27.03.2011, Санкт-Петербург, Spb. Battle</v>
      </c>
      <c r="U5" s="124" t="str">
        <f>Contests!F7</f>
        <v>7-8.05.2011, Воронеж, Инлайн Весна</v>
      </c>
      <c r="V5" s="124" t="str">
        <f>Contests!F8</f>
        <v>11-12.06.2011, Киев, Kiev Slalom Battle</v>
      </c>
      <c r="W5" s="125" t="str">
        <f>Contests!F9</f>
        <v>23.07.2011, Москва, Чемпионат Федерации Роллер Спорта</v>
      </c>
      <c r="X5" s="125" t="str">
        <f>Contests!F10</f>
        <v>19-21.08.2011, Лондон, Skatelondon 2011</v>
      </c>
      <c r="Y5" s="124" t="str">
        <f>Contests!F11</f>
        <v>24-25.09.2011, Донецк, X-TOWN Fall 2011</v>
      </c>
      <c r="Z5" s="125" t="str">
        <f>Contests!F12</f>
        <v>21-23.10.2011, Geisingen, Чемпионат Мира</v>
      </c>
      <c r="AA5" s="124" t="str">
        <f>Contests!F13</f>
        <v xml:space="preserve">9, , </v>
      </c>
      <c r="AB5" s="125" t="str">
        <f>Contests!F14</f>
        <v xml:space="preserve">10, , </v>
      </c>
      <c r="AC5" s="124" t="str">
        <f>Contests!F15</f>
        <v xml:space="preserve">11, , </v>
      </c>
      <c r="AD5" s="126" t="str">
        <f>Contests!F16</f>
        <v xml:space="preserve">12, , </v>
      </c>
      <c r="AE5" s="157" t="str">
        <f>Contests!F17</f>
        <v xml:space="preserve">13, , </v>
      </c>
      <c r="AF5" s="157" t="str">
        <f>Contests!F18</f>
        <v xml:space="preserve">14, , </v>
      </c>
      <c r="AG5" s="158" t="str">
        <f>Contests!F19</f>
        <v xml:space="preserve">15, , </v>
      </c>
      <c r="AH5" s="156" t="s">
        <v>36</v>
      </c>
      <c r="AI5" s="155" t="s">
        <v>37</v>
      </c>
      <c r="AJ5" s="153" t="s">
        <v>5</v>
      </c>
      <c r="AK5" s="179"/>
      <c r="AL5" s="11"/>
      <c r="AN5" s="118" t="s">
        <v>6</v>
      </c>
      <c r="AO5" s="118" t="str">
        <f t="shared" ref="AO5:BA5" si="0">S5</f>
        <v>18-20.03.2011, Москва, Rollerclub Cup</v>
      </c>
      <c r="AP5" s="119" t="str">
        <f t="shared" si="0"/>
        <v>26-27.03.2011, Санкт-Петербург, Spb. Battle</v>
      </c>
      <c r="AQ5" s="119" t="str">
        <f t="shared" si="0"/>
        <v>7-8.05.2011, Воронеж, Инлайн Весна</v>
      </c>
      <c r="AR5" s="119" t="str">
        <f t="shared" si="0"/>
        <v>11-12.06.2011, Киев, Kiev Slalom Battle</v>
      </c>
      <c r="AS5" s="119" t="str">
        <f t="shared" si="0"/>
        <v>23.07.2011, Москва, Чемпионат Федерации Роллер Спорта</v>
      </c>
      <c r="AT5" s="119" t="str">
        <f t="shared" si="0"/>
        <v>19-21.08.2011, Лондон, Skatelondon 2011</v>
      </c>
      <c r="AU5" s="119" t="str">
        <f t="shared" si="0"/>
        <v>24-25.09.2011, Донецк, X-TOWN Fall 2011</v>
      </c>
      <c r="AV5" s="119" t="str">
        <f t="shared" si="0"/>
        <v>21-23.10.2011, Geisingen, Чемпионат Мира</v>
      </c>
      <c r="AW5" s="119" t="str">
        <f t="shared" si="0"/>
        <v xml:space="preserve">9, , </v>
      </c>
      <c r="AX5" s="119" t="str">
        <f t="shared" si="0"/>
        <v xml:space="preserve">10, , </v>
      </c>
      <c r="AY5" s="119" t="str">
        <f t="shared" si="0"/>
        <v xml:space="preserve">11, , </v>
      </c>
      <c r="AZ5" s="119" t="str">
        <f t="shared" si="0"/>
        <v xml:space="preserve">12, , </v>
      </c>
      <c r="BA5" s="119" t="str">
        <f t="shared" si="0"/>
        <v xml:space="preserve">13, , </v>
      </c>
      <c r="BB5" s="119" t="str">
        <f>Contests!F18</f>
        <v xml:space="preserve">14, , </v>
      </c>
      <c r="BC5" s="119" t="str">
        <f>Contests!F19</f>
        <v xml:space="preserve">15, , </v>
      </c>
    </row>
    <row r="6" spans="1:55" x14ac:dyDescent="0.2">
      <c r="A6" s="130" t="s">
        <v>44</v>
      </c>
      <c r="B6" s="14" t="s">
        <v>45</v>
      </c>
      <c r="C6" s="131" t="s">
        <v>7</v>
      </c>
      <c r="D6" s="175">
        <v>120</v>
      </c>
      <c r="E6" s="176">
        <v>0</v>
      </c>
      <c r="F6" s="176">
        <v>153.27128712871291</v>
      </c>
      <c r="G6" s="176">
        <v>130.26417327692539</v>
      </c>
      <c r="H6" s="176">
        <v>205.53293623689203</v>
      </c>
      <c r="I6" s="176">
        <v>144.18301056770409</v>
      </c>
      <c r="J6" s="151">
        <v>0</v>
      </c>
      <c r="K6" s="151">
        <v>0</v>
      </c>
      <c r="L6" s="151">
        <v>0</v>
      </c>
      <c r="M6" s="151">
        <v>0</v>
      </c>
      <c r="N6" s="151">
        <v>0</v>
      </c>
      <c r="O6" s="151"/>
      <c r="P6" s="151"/>
      <c r="Q6" s="151"/>
      <c r="R6" s="160"/>
      <c r="S6" s="161">
        <f>IFERROR(VLOOKUP($A6&amp;$B6,'1'!$L$10:$M$49,2,FALSE),0)</f>
        <v>227.11906434788389</v>
      </c>
      <c r="T6" s="164">
        <f>IFERROR(VLOOKUP($A6&amp;$B6,'2'!$L$10:$M$49,2,FALSE),0)</f>
        <v>0</v>
      </c>
      <c r="U6" s="149">
        <f>IFERROR(VLOOKUP($A6&amp;$B6,'3'!$L$10:$M$49,2,FALSE),0)</f>
        <v>151.86693570026034</v>
      </c>
      <c r="V6" s="149">
        <f>IFERROR(VLOOKUP($A6&amp;$B6,'4'!$L$10:$M$49,2,FALSE),0)</f>
        <v>120.86962006863054</v>
      </c>
      <c r="W6" s="149">
        <f>IFERROR(VLOOKUP($A6&amp;$B6,'5'!$L$10:$M$49,2,FALSE),0)</f>
        <v>92.96817809234696</v>
      </c>
      <c r="X6" s="149">
        <f>IFERROR(VLOOKUP($A6&amp;$B6,'6'!$L$10:$M$49,2,FALSE),0)</f>
        <v>168.75</v>
      </c>
      <c r="Y6" s="149">
        <f>IFERROR(VLOOKUP($A6&amp;$B6,'7'!$L$10:$M$49,2,FALSE),0)</f>
        <v>0</v>
      </c>
      <c r="Z6" s="149">
        <v>0</v>
      </c>
      <c r="AA6" s="149">
        <v>0</v>
      </c>
      <c r="AB6" s="149">
        <v>0</v>
      </c>
      <c r="AC6" s="149">
        <v>0</v>
      </c>
      <c r="AD6" s="149">
        <v>0</v>
      </c>
      <c r="AE6" s="149">
        <v>0</v>
      </c>
      <c r="AF6" s="149">
        <v>0</v>
      </c>
      <c r="AG6" s="166">
        <v>0</v>
      </c>
      <c r="AH6" s="168">
        <f>LARGE(S6:AG6,1)+LARGE(S6:AG6,2)+LARGE(S6:AG6,3)</f>
        <v>547.73600004814421</v>
      </c>
      <c r="AI6" s="121">
        <f t="shared" ref="AI6:AI19" si="1">LARGE(S6:AG6,1)+LARGE(S6:AG6,2)+LARGE(S6:AG6,3)</f>
        <v>547.73600004814421</v>
      </c>
      <c r="AJ6" s="22">
        <f t="shared" ref="AJ6:AJ18" si="2">RANK(AI6,AI$6:AI$120)</f>
        <v>1</v>
      </c>
      <c r="AK6" s="16">
        <f>RANK(AT6,AT$6:AT$120)-AJ6</f>
        <v>0</v>
      </c>
      <c r="AL6" s="102"/>
      <c r="AN6" s="120" t="str">
        <f t="shared" ref="AN6:AN37" si="3">A6&amp;B6</f>
        <v>КрыковаНаталья</v>
      </c>
      <c r="AO6" s="120">
        <f>LARGE($D6:$R6,1)+LARGE($D6:$R6,2)+LARGE($D6:$R6,3)</f>
        <v>502.98723393330897</v>
      </c>
      <c r="AP6" s="120">
        <f>LARGE($D6:$S6,1)+LARGE($D6:$S6,2)+LARGE($D6:$S6,3)</f>
        <v>585.92328771348889</v>
      </c>
      <c r="AQ6" s="120">
        <f>LARGE($D6:$T6,1)+LARGE($D6:$T6,2)+LARGE($D6:$T6,3)</f>
        <v>585.92328771348889</v>
      </c>
      <c r="AR6" s="120">
        <f>LARGE($E6:$U6,1)+LARGE($E6:$U6,2)+LARGE($E6:$U6,3)</f>
        <v>585.92328771348889</v>
      </c>
      <c r="AS6" s="120">
        <f>LARGE($F6:$V6,1)+LARGE($F6:$V6,2)+LARGE($F6:$V6,3)</f>
        <v>585.92328771348889</v>
      </c>
      <c r="AT6" s="120">
        <f>LARGE($G6:$W6,1)+LARGE($G6:$W6,2)+LARGE($G6:$W6,3)</f>
        <v>584.51893628503626</v>
      </c>
      <c r="AU6" s="120">
        <f>LARGE($H6:$X6,1)+LARGE($H6:$X6,2)+LARGE($H6:$X6,3)</f>
        <v>601.40200058477592</v>
      </c>
      <c r="AV6" s="120">
        <f>LARGE($H6:$Y6,1)+LARGE($H6:$Y6,2)+LARGE($H6:$Y6,3)</f>
        <v>601.40200058477592</v>
      </c>
      <c r="AW6" s="120"/>
      <c r="AX6" s="120"/>
      <c r="AY6" s="120"/>
      <c r="AZ6" s="120"/>
      <c r="BA6" s="120"/>
      <c r="BB6" s="120"/>
      <c r="BC6" s="120"/>
    </row>
    <row r="7" spans="1:55" x14ac:dyDescent="0.2">
      <c r="A7" s="135" t="s">
        <v>48</v>
      </c>
      <c r="B7" s="24" t="s">
        <v>49</v>
      </c>
      <c r="C7" s="133" t="s">
        <v>7</v>
      </c>
      <c r="D7" s="175">
        <v>66</v>
      </c>
      <c r="E7" s="176">
        <v>159.375</v>
      </c>
      <c r="F7" s="176">
        <v>180.31916132789752</v>
      </c>
      <c r="G7" s="176">
        <v>0</v>
      </c>
      <c r="H7" s="176">
        <v>0</v>
      </c>
      <c r="I7" s="176">
        <v>106.69542782010103</v>
      </c>
      <c r="J7" s="151">
        <v>0</v>
      </c>
      <c r="K7" s="151">
        <v>0</v>
      </c>
      <c r="L7" s="151">
        <v>0</v>
      </c>
      <c r="M7" s="151">
        <v>0</v>
      </c>
      <c r="N7" s="151">
        <v>0</v>
      </c>
      <c r="O7" s="151"/>
      <c r="P7" s="151"/>
      <c r="Q7" s="151"/>
      <c r="R7" s="160"/>
      <c r="S7" s="161">
        <f>IFERROR(VLOOKUP($A7&amp;$B7,'1'!$L$10:$M$49,2,FALSE),0)</f>
        <v>193.0512046957013</v>
      </c>
      <c r="T7" s="164">
        <f>IFERROR(VLOOKUP($A7&amp;$B7,'2'!$L$10:$M$49,2,FALSE),0)</f>
        <v>0</v>
      </c>
      <c r="U7" s="149">
        <f>IFERROR(VLOOKUP($A7&amp;$B7,'3'!$L$10:$M$49,2,FALSE),0)</f>
        <v>0</v>
      </c>
      <c r="V7" s="149">
        <f>IFERROR(VLOOKUP($A7&amp;$B7,'4'!$L$10:$M$49,2,FALSE),0)</f>
        <v>163.33732441706832</v>
      </c>
      <c r="W7" s="149">
        <f>IFERROR(VLOOKUP($A7&amp;$B7,'5'!$L$10:$M$49,2,FALSE),0)</f>
        <v>107.49445591927618</v>
      </c>
      <c r="X7" s="149">
        <f>IFERROR(VLOOKUP($A7&amp;$B7,'6'!$L$10:$M$49,2,FALSE),0)</f>
        <v>0</v>
      </c>
      <c r="Y7" s="149">
        <f>IFERROR(VLOOKUP($A7&amp;$B7,'7'!$L$10:$M$49,2,FALSE),0)</f>
        <v>0</v>
      </c>
      <c r="Z7" s="149">
        <v>0</v>
      </c>
      <c r="AA7" s="149">
        <v>0</v>
      </c>
      <c r="AB7" s="149">
        <v>0</v>
      </c>
      <c r="AC7" s="149">
        <v>0</v>
      </c>
      <c r="AD7" s="149">
        <v>0</v>
      </c>
      <c r="AE7" s="149">
        <v>0</v>
      </c>
      <c r="AF7" s="149">
        <v>0</v>
      </c>
      <c r="AG7" s="166">
        <v>0</v>
      </c>
      <c r="AH7" s="169">
        <f t="shared" ref="AH7:AH70" si="4">LARGE(S7:AG7,1)+LARGE(S7:AG7,2)+LARGE(S7:AG7,3)</f>
        <v>463.88298503204578</v>
      </c>
      <c r="AI7" s="121">
        <f t="shared" si="1"/>
        <v>463.88298503204578</v>
      </c>
      <c r="AJ7" s="22">
        <f t="shared" si="2"/>
        <v>2</v>
      </c>
      <c r="AK7" s="16">
        <f t="shared" ref="AK7:AK18" si="5">RANK(AT7,AT$6:AT$120)-AJ7</f>
        <v>1</v>
      </c>
      <c r="AL7" s="102"/>
      <c r="AN7" s="120" t="str">
        <f t="shared" si="3"/>
        <v>ВасильеваАнна</v>
      </c>
      <c r="AO7" s="120">
        <f t="shared" ref="AO7:AO42" si="6">LARGE($D7:$R7,1)+LARGE($D7:$R7,2)+LARGE($D7:$R7,3)</f>
        <v>446.38958914799855</v>
      </c>
      <c r="AP7" s="120">
        <f t="shared" ref="AP7:AP21" si="7">LARGE($D7:$S7,1)+LARGE($D7:$S7,2)+LARGE($D7:$S7,3)</f>
        <v>532.74536602359876</v>
      </c>
      <c r="AQ7" s="120">
        <f t="shared" ref="AQ7:AQ21" si="8">LARGE($D7:$T7,1)+LARGE($D7:$T7,2)+LARGE($D7:$T7,3)</f>
        <v>532.74536602359876</v>
      </c>
      <c r="AR7" s="120">
        <f t="shared" ref="AR7:AR70" si="9">LARGE($E7:$U7,1)+LARGE($E7:$U7,2)+LARGE($E7:$U7,3)</f>
        <v>532.74536602359876</v>
      </c>
      <c r="AS7" s="120">
        <f t="shared" ref="AS7:AS70" si="10">LARGE($F7:$V7,1)+LARGE($F7:$V7,2)+LARGE($F7:$V7,3)</f>
        <v>536.70769044066719</v>
      </c>
      <c r="AT7" s="120">
        <f t="shared" ref="AT7:AT70" si="11">LARGE($G7:$W7,1)+LARGE($G7:$W7,2)+LARGE($G7:$W7,3)</f>
        <v>463.88298503204578</v>
      </c>
      <c r="AU7" s="120">
        <f t="shared" ref="AU7:AU70" si="12">LARGE($H7:$X7,1)+LARGE($H7:$X7,2)+LARGE($H7:$X7,3)</f>
        <v>463.88298503204578</v>
      </c>
      <c r="AV7" s="120">
        <f t="shared" ref="AV7:AV70" si="13">LARGE($H7:$Y7,1)+LARGE($H7:$Y7,2)+LARGE($H7:$Y7,3)</f>
        <v>463.88298503204578</v>
      </c>
      <c r="AW7" s="120"/>
      <c r="AX7" s="120"/>
      <c r="AY7" s="120"/>
      <c r="AZ7" s="120"/>
      <c r="BA7" s="120"/>
      <c r="BB7" s="120"/>
      <c r="BC7" s="120"/>
    </row>
    <row r="8" spans="1:55" x14ac:dyDescent="0.2">
      <c r="A8" s="132" t="s">
        <v>50</v>
      </c>
      <c r="B8" s="20" t="s">
        <v>47</v>
      </c>
      <c r="C8" s="133" t="s">
        <v>7</v>
      </c>
      <c r="D8" s="175">
        <v>88.800000000000011</v>
      </c>
      <c r="E8" s="176">
        <v>0</v>
      </c>
      <c r="F8" s="176">
        <v>115.40426324985442</v>
      </c>
      <c r="G8" s="176">
        <v>95.662752250242093</v>
      </c>
      <c r="H8" s="176">
        <v>130.54118923153951</v>
      </c>
      <c r="I8" s="176">
        <v>122.55555898254846</v>
      </c>
      <c r="J8" s="151">
        <v>0</v>
      </c>
      <c r="K8" s="151">
        <v>0</v>
      </c>
      <c r="L8" s="151">
        <v>0</v>
      </c>
      <c r="M8" s="151">
        <v>0</v>
      </c>
      <c r="N8" s="151">
        <v>0</v>
      </c>
      <c r="O8" s="151"/>
      <c r="P8" s="151"/>
      <c r="Q8" s="151"/>
      <c r="R8" s="160"/>
      <c r="S8" s="161">
        <f>IFERROR(VLOOKUP($A8&amp;$B8,'1'!$L$10:$M$49,2,FALSE),0)</f>
        <v>168.06810761743409</v>
      </c>
      <c r="T8" s="164">
        <f>IFERROR(VLOOKUP($A8&amp;$B8,'2'!$L$10:$M$49,2,FALSE),0)</f>
        <v>0</v>
      </c>
      <c r="U8" s="149">
        <f>IFERROR(VLOOKUP($A8&amp;$B8,'3'!$L$10:$M$49,2,FALSE),0)</f>
        <v>112.38153241819265</v>
      </c>
      <c r="V8" s="149">
        <f>IFERROR(VLOOKUP($A8&amp;$B8,'4'!$L$10:$M$49,2,FALSE),0)</f>
        <v>104.53588762692371</v>
      </c>
      <c r="W8" s="149">
        <f>IFERROR(VLOOKUP($A8&amp;$B8,'5'!$L$10:$M$49,2,FALSE),0)</f>
        <v>145.26277826929214</v>
      </c>
      <c r="X8" s="149">
        <f>IFERROR(VLOOKUP($A8&amp;$B8,'6'!$L$10:$M$49,2,FALSE),0)</f>
        <v>143.4375</v>
      </c>
      <c r="Y8" s="149">
        <f>IFERROR(VLOOKUP($A8&amp;$B8,'7'!$L$10:$M$49,2,FALSE),0)</f>
        <v>142.5</v>
      </c>
      <c r="Z8" s="149">
        <v>0</v>
      </c>
      <c r="AA8" s="149">
        <v>0</v>
      </c>
      <c r="AB8" s="149">
        <v>0</v>
      </c>
      <c r="AC8" s="149">
        <v>0</v>
      </c>
      <c r="AD8" s="149">
        <v>0</v>
      </c>
      <c r="AE8" s="149">
        <v>0</v>
      </c>
      <c r="AF8" s="149">
        <v>0</v>
      </c>
      <c r="AG8" s="166">
        <v>0</v>
      </c>
      <c r="AH8" s="169">
        <f t="shared" si="4"/>
        <v>456.76838588672626</v>
      </c>
      <c r="AI8" s="121">
        <f t="shared" si="1"/>
        <v>456.76838588672626</v>
      </c>
      <c r="AJ8" s="22">
        <f t="shared" si="2"/>
        <v>3</v>
      </c>
      <c r="AK8" s="16">
        <f t="shared" si="5"/>
        <v>1</v>
      </c>
      <c r="AL8" s="102"/>
      <c r="AN8" s="120" t="str">
        <f t="shared" si="3"/>
        <v>ФокинаОльга</v>
      </c>
      <c r="AO8" s="120">
        <f t="shared" si="6"/>
        <v>368.5010114639424</v>
      </c>
      <c r="AP8" s="120">
        <f t="shared" si="7"/>
        <v>421.16485583152206</v>
      </c>
      <c r="AQ8" s="120">
        <f t="shared" si="8"/>
        <v>421.16485583152206</v>
      </c>
      <c r="AR8" s="120">
        <f t="shared" si="9"/>
        <v>421.16485583152206</v>
      </c>
      <c r="AS8" s="120">
        <f t="shared" si="10"/>
        <v>421.16485583152206</v>
      </c>
      <c r="AT8" s="120">
        <f t="shared" si="11"/>
        <v>443.8720751182658</v>
      </c>
      <c r="AU8" s="120">
        <f t="shared" si="12"/>
        <v>456.76838588672626</v>
      </c>
      <c r="AV8" s="120">
        <f t="shared" si="13"/>
        <v>456.76838588672626</v>
      </c>
      <c r="AW8" s="120"/>
      <c r="AX8" s="120"/>
      <c r="AY8" s="120"/>
      <c r="AZ8" s="120"/>
      <c r="BA8" s="120"/>
      <c r="BB8" s="120"/>
      <c r="BC8" s="120"/>
    </row>
    <row r="9" spans="1:55" x14ac:dyDescent="0.2">
      <c r="A9" s="132" t="s">
        <v>60</v>
      </c>
      <c r="B9" s="20" t="s">
        <v>61</v>
      </c>
      <c r="C9" s="137" t="s">
        <v>7</v>
      </c>
      <c r="D9" s="175">
        <v>0</v>
      </c>
      <c r="E9" s="176">
        <v>0</v>
      </c>
      <c r="F9" s="176">
        <v>0</v>
      </c>
      <c r="G9" s="176">
        <v>0</v>
      </c>
      <c r="H9" s="176">
        <v>0</v>
      </c>
      <c r="I9" s="176">
        <v>0</v>
      </c>
      <c r="J9" s="151">
        <v>0</v>
      </c>
      <c r="K9" s="151">
        <v>0</v>
      </c>
      <c r="L9" s="151">
        <v>0</v>
      </c>
      <c r="M9" s="151">
        <v>0</v>
      </c>
      <c r="N9" s="151">
        <v>0</v>
      </c>
      <c r="O9" s="151"/>
      <c r="P9" s="151"/>
      <c r="Q9" s="151"/>
      <c r="R9" s="160"/>
      <c r="S9" s="161">
        <f>IFERROR(VLOOKUP($A9&amp;$B9,'1'!$L$10:$M$49,2,FALSE),0)</f>
        <v>115.83072281742078</v>
      </c>
      <c r="T9" s="164">
        <f>IFERROR(VLOOKUP($A9&amp;$B9,'2'!$L$10:$M$49,2,FALSE),0)</f>
        <v>130.01278771965556</v>
      </c>
      <c r="U9" s="149">
        <f>IFERROR(VLOOKUP($A9&amp;$B9,'3'!$L$10:$M$49,2,FALSE),0)</f>
        <v>129.08689534522131</v>
      </c>
      <c r="V9" s="149">
        <f>IFERROR(VLOOKUP($A9&amp;$B9,'4'!$L$10:$M$49,2,FALSE),0)</f>
        <v>138.83672575450805</v>
      </c>
      <c r="W9" s="149">
        <f>IFERROR(VLOOKUP($A9&amp;$B9,'5'!$L$10:$M$49,2,FALSE),0)</f>
        <v>0</v>
      </c>
      <c r="X9" s="149">
        <f>IFERROR(VLOOKUP($A9&amp;$B9,'6'!$L$10:$M$49,2,FALSE),0)</f>
        <v>124.875</v>
      </c>
      <c r="Y9" s="149">
        <f>IFERROR(VLOOKUP($A9&amp;$B9,'7'!$L$10:$M$49,2,FALSE),0)</f>
        <v>0</v>
      </c>
      <c r="Z9" s="149">
        <v>0</v>
      </c>
      <c r="AA9" s="149">
        <v>0</v>
      </c>
      <c r="AB9" s="149">
        <v>0</v>
      </c>
      <c r="AC9" s="149">
        <v>0</v>
      </c>
      <c r="AD9" s="149">
        <v>0</v>
      </c>
      <c r="AE9" s="149">
        <v>0</v>
      </c>
      <c r="AF9" s="149">
        <v>0</v>
      </c>
      <c r="AG9" s="166">
        <v>0</v>
      </c>
      <c r="AH9" s="170">
        <f t="shared" si="4"/>
        <v>397.93640881938489</v>
      </c>
      <c r="AI9" s="121">
        <f t="shared" si="1"/>
        <v>397.93640881938489</v>
      </c>
      <c r="AJ9" s="22">
        <f t="shared" si="2"/>
        <v>4</v>
      </c>
      <c r="AK9" s="16">
        <f t="shared" si="5"/>
        <v>1</v>
      </c>
      <c r="AL9" s="102"/>
      <c r="AN9" s="120" t="str">
        <f t="shared" si="3"/>
        <v>КаленоваЮлия</v>
      </c>
      <c r="AO9" s="120">
        <f t="shared" si="6"/>
        <v>0</v>
      </c>
      <c r="AP9" s="120">
        <f t="shared" si="7"/>
        <v>115.83072281742078</v>
      </c>
      <c r="AQ9" s="120">
        <f t="shared" si="8"/>
        <v>245.84351053707633</v>
      </c>
      <c r="AR9" s="120">
        <f t="shared" si="9"/>
        <v>374.93040588229769</v>
      </c>
      <c r="AS9" s="120">
        <f t="shared" si="10"/>
        <v>397.93640881938489</v>
      </c>
      <c r="AT9" s="120">
        <f t="shared" si="11"/>
        <v>397.93640881938489</v>
      </c>
      <c r="AU9" s="120">
        <f t="shared" si="12"/>
        <v>397.93640881938489</v>
      </c>
      <c r="AV9" s="120">
        <f t="shared" si="13"/>
        <v>397.93640881938489</v>
      </c>
      <c r="AW9" s="120"/>
      <c r="AX9" s="120"/>
      <c r="AY9" s="120"/>
      <c r="AZ9" s="120"/>
      <c r="BA9" s="120"/>
      <c r="BB9" s="120"/>
      <c r="BC9" s="120"/>
    </row>
    <row r="10" spans="1:55" x14ac:dyDescent="0.2">
      <c r="A10" s="132" t="s">
        <v>51</v>
      </c>
      <c r="B10" s="20" t="s">
        <v>52</v>
      </c>
      <c r="C10" s="133" t="s">
        <v>7</v>
      </c>
      <c r="D10" s="175">
        <v>76.800000000000011</v>
      </c>
      <c r="E10" s="176">
        <v>135.46875</v>
      </c>
      <c r="F10" s="176">
        <v>99.175538730343632</v>
      </c>
      <c r="G10" s="176">
        <v>69.202842053366609</v>
      </c>
      <c r="H10" s="176">
        <v>94.434051784517948</v>
      </c>
      <c r="I10" s="176">
        <v>0</v>
      </c>
      <c r="J10" s="151">
        <v>0</v>
      </c>
      <c r="K10" s="151">
        <v>0</v>
      </c>
      <c r="L10" s="151">
        <v>0</v>
      </c>
      <c r="M10" s="151">
        <v>0</v>
      </c>
      <c r="N10" s="151">
        <v>0</v>
      </c>
      <c r="O10" s="151"/>
      <c r="P10" s="151"/>
      <c r="Q10" s="151"/>
      <c r="R10" s="160"/>
      <c r="S10" s="161">
        <f>IFERROR(VLOOKUP($A10&amp;$B10,'1'!$L$10:$M$49,2,FALSE),0)</f>
        <v>84.034053808717047</v>
      </c>
      <c r="T10" s="164">
        <f>IFERROR(VLOOKUP($A10&amp;$B10,'2'!$L$10:$M$49,2,FALSE),0)</f>
        <v>0</v>
      </c>
      <c r="U10" s="149">
        <f>IFERROR(VLOOKUP($A10&amp;$B10,'3'!$L$10:$M$49,2,FALSE),0)</f>
        <v>97.194838848166626</v>
      </c>
      <c r="V10" s="149">
        <f>IFERROR(VLOOKUP($A10&amp;$B10,'4'!$L$10:$M$49,2,FALSE),0)</f>
        <v>0</v>
      </c>
      <c r="W10" s="149">
        <f>IFERROR(VLOOKUP($A10&amp;$B10,'5'!$L$10:$M$49,2,FALSE),0)</f>
        <v>79.894528048110672</v>
      </c>
      <c r="X10" s="149">
        <f>IFERROR(VLOOKUP($A10&amp;$B10,'6'!$L$10:$M$49,2,FALSE),0)</f>
        <v>0</v>
      </c>
      <c r="Y10" s="149">
        <f>IFERROR(VLOOKUP($A10&amp;$B10,'7'!$L$10:$M$49,2,FALSE),0)</f>
        <v>0</v>
      </c>
      <c r="Z10" s="149">
        <v>0</v>
      </c>
      <c r="AA10" s="149">
        <v>0</v>
      </c>
      <c r="AB10" s="149">
        <v>0</v>
      </c>
      <c r="AC10" s="149">
        <v>0</v>
      </c>
      <c r="AD10" s="149">
        <v>0</v>
      </c>
      <c r="AE10" s="149">
        <v>0</v>
      </c>
      <c r="AF10" s="149">
        <v>0</v>
      </c>
      <c r="AG10" s="166">
        <v>0</v>
      </c>
      <c r="AH10" s="169">
        <f t="shared" si="4"/>
        <v>261.12342070499432</v>
      </c>
      <c r="AI10" s="121">
        <f t="shared" si="1"/>
        <v>261.12342070499432</v>
      </c>
      <c r="AJ10" s="22">
        <f t="shared" si="2"/>
        <v>5</v>
      </c>
      <c r="AK10" s="16">
        <f t="shared" si="5"/>
        <v>1</v>
      </c>
      <c r="AL10" s="102"/>
      <c r="AN10" s="120" t="str">
        <f t="shared" si="3"/>
        <v>ГудылинаМария</v>
      </c>
      <c r="AO10" s="120">
        <f t="shared" si="6"/>
        <v>329.07834051486157</v>
      </c>
      <c r="AP10" s="120">
        <f t="shared" si="7"/>
        <v>329.07834051486157</v>
      </c>
      <c r="AQ10" s="120">
        <f t="shared" si="8"/>
        <v>329.07834051486157</v>
      </c>
      <c r="AR10" s="120">
        <f t="shared" si="9"/>
        <v>331.83912757851027</v>
      </c>
      <c r="AS10" s="120">
        <f t="shared" si="10"/>
        <v>290.80442936302825</v>
      </c>
      <c r="AT10" s="120">
        <f t="shared" si="11"/>
        <v>275.66294444140163</v>
      </c>
      <c r="AU10" s="120">
        <f t="shared" si="12"/>
        <v>275.66294444140163</v>
      </c>
      <c r="AV10" s="120">
        <f t="shared" si="13"/>
        <v>275.66294444140163</v>
      </c>
      <c r="AW10" s="120"/>
      <c r="AX10" s="120"/>
      <c r="AY10" s="120"/>
      <c r="AZ10" s="120"/>
      <c r="BA10" s="120"/>
      <c r="BB10" s="120"/>
      <c r="BC10" s="120"/>
    </row>
    <row r="11" spans="1:55" x14ac:dyDescent="0.2">
      <c r="A11" s="135" t="s">
        <v>62</v>
      </c>
      <c r="B11" s="24" t="s">
        <v>63</v>
      </c>
      <c r="C11" s="133" t="s">
        <v>7</v>
      </c>
      <c r="D11" s="175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51">
        <v>0</v>
      </c>
      <c r="K11" s="151">
        <v>0</v>
      </c>
      <c r="L11" s="151">
        <v>0</v>
      </c>
      <c r="M11" s="151">
        <v>0</v>
      </c>
      <c r="N11" s="151">
        <v>0</v>
      </c>
      <c r="O11" s="151"/>
      <c r="P11" s="151"/>
      <c r="Q11" s="151"/>
      <c r="R11" s="160"/>
      <c r="S11" s="161">
        <f>IFERROR(VLOOKUP($A11&amp;$B11,'1'!$L$10:$M$49,2,FALSE),0)</f>
        <v>115.83072281742078</v>
      </c>
      <c r="T11" s="164">
        <f>IFERROR(VLOOKUP($A11&amp;$B11,'2'!$L$10:$M$49,2,FALSE),0)</f>
        <v>0</v>
      </c>
      <c r="U11" s="149">
        <f>IFERROR(VLOOKUP($A11&amp;$B11,'3'!$L$10:$M$49,2,FALSE),0)</f>
        <v>0</v>
      </c>
      <c r="V11" s="149">
        <f>IFERROR(VLOOKUP($A11&amp;$B11,'4'!$L$10:$M$49,2,FALSE),0)</f>
        <v>0</v>
      </c>
      <c r="W11" s="149">
        <f>IFERROR(VLOOKUP($A11&amp;$B11,'5'!$L$10:$M$49,2,FALSE),0)</f>
        <v>123.47336152889831</v>
      </c>
      <c r="X11" s="149">
        <f>IFERROR(VLOOKUP($A11&amp;$B11,'6'!$L$10:$M$49,2,FALSE),0)</f>
        <v>0</v>
      </c>
      <c r="Y11" s="149">
        <f>IFERROR(VLOOKUP($A11&amp;$B11,'7'!$L$10:$M$49,2,FALSE),0)</f>
        <v>0</v>
      </c>
      <c r="Z11" s="149">
        <v>0</v>
      </c>
      <c r="AA11" s="149">
        <v>0</v>
      </c>
      <c r="AB11" s="149">
        <v>0</v>
      </c>
      <c r="AC11" s="149">
        <v>0</v>
      </c>
      <c r="AD11" s="149">
        <v>0</v>
      </c>
      <c r="AE11" s="149">
        <v>0</v>
      </c>
      <c r="AF11" s="149">
        <v>0</v>
      </c>
      <c r="AG11" s="166">
        <v>0</v>
      </c>
      <c r="AH11" s="169">
        <f t="shared" si="4"/>
        <v>239.30408434631909</v>
      </c>
      <c r="AI11" s="121">
        <f t="shared" si="1"/>
        <v>239.30408434631909</v>
      </c>
      <c r="AJ11" s="22">
        <f t="shared" si="2"/>
        <v>6</v>
      </c>
      <c r="AK11" s="16">
        <f t="shared" si="5"/>
        <v>1</v>
      </c>
      <c r="AL11" s="102"/>
      <c r="AN11" s="120" t="str">
        <f t="shared" si="3"/>
        <v>ЛиЛюдмила</v>
      </c>
      <c r="AO11" s="120">
        <f t="shared" si="6"/>
        <v>0</v>
      </c>
      <c r="AP11" s="120">
        <f t="shared" si="7"/>
        <v>115.83072281742078</v>
      </c>
      <c r="AQ11" s="120">
        <f t="shared" si="8"/>
        <v>115.83072281742078</v>
      </c>
      <c r="AR11" s="120">
        <f t="shared" si="9"/>
        <v>115.83072281742078</v>
      </c>
      <c r="AS11" s="120">
        <f t="shared" si="10"/>
        <v>115.83072281742078</v>
      </c>
      <c r="AT11" s="120">
        <f t="shared" si="11"/>
        <v>239.30408434631909</v>
      </c>
      <c r="AU11" s="120">
        <f t="shared" si="12"/>
        <v>239.30408434631909</v>
      </c>
      <c r="AV11" s="120">
        <f t="shared" si="13"/>
        <v>239.30408434631909</v>
      </c>
      <c r="AW11" s="120"/>
      <c r="AX11" s="120"/>
      <c r="AY11" s="120"/>
      <c r="AZ11" s="120"/>
      <c r="BA11" s="120"/>
      <c r="BB11" s="120"/>
      <c r="BC11" s="120"/>
    </row>
    <row r="12" spans="1:55" x14ac:dyDescent="0.2">
      <c r="A12" s="132" t="s">
        <v>46</v>
      </c>
      <c r="B12" s="20" t="s">
        <v>47</v>
      </c>
      <c r="C12" s="133" t="s">
        <v>7</v>
      </c>
      <c r="D12" s="175">
        <v>0</v>
      </c>
      <c r="E12" s="176">
        <v>0</v>
      </c>
      <c r="F12" s="176">
        <v>133.43617938264416</v>
      </c>
      <c r="G12" s="176">
        <v>173.00710513341656</v>
      </c>
      <c r="H12" s="176">
        <v>152.76096612201434</v>
      </c>
      <c r="I12" s="176">
        <v>92.277126763330614</v>
      </c>
      <c r="J12" s="151">
        <v>0</v>
      </c>
      <c r="K12" s="151">
        <v>0</v>
      </c>
      <c r="L12" s="151">
        <v>0</v>
      </c>
      <c r="M12" s="151">
        <v>0</v>
      </c>
      <c r="N12" s="151">
        <v>0</v>
      </c>
      <c r="O12" s="151"/>
      <c r="P12" s="151"/>
      <c r="Q12" s="151"/>
      <c r="R12" s="160"/>
      <c r="S12" s="161">
        <f>IFERROR(VLOOKUP($A12&amp;$B12,'1'!$L$10:$M$49,2,FALSE),0)</f>
        <v>145.35620118264569</v>
      </c>
      <c r="T12" s="164">
        <f>IFERROR(VLOOKUP($A12&amp;$B12,'2'!$L$10:$M$49,2,FALSE),0)</f>
        <v>0</v>
      </c>
      <c r="U12" s="149">
        <f>IFERROR(VLOOKUP($A12&amp;$B12,'3'!$L$10:$M$49,2,FALSE),0)</f>
        <v>0</v>
      </c>
      <c r="V12" s="149">
        <f>IFERROR(VLOOKUP($A12&amp;$B12,'4'!$L$10:$M$49,2,FALSE),0)</f>
        <v>0</v>
      </c>
      <c r="W12" s="149">
        <f>IFERROR(VLOOKUP($A12&amp;$B12,'5'!$L$10:$M$49,2,FALSE),0)</f>
        <v>0</v>
      </c>
      <c r="X12" s="149">
        <f>IFERROR(VLOOKUP($A12&amp;$B12,'6'!$L$10:$M$49,2,FALSE),0)</f>
        <v>0</v>
      </c>
      <c r="Y12" s="149">
        <f>IFERROR(VLOOKUP($A12&amp;$B12,'7'!$L$10:$M$49,2,FALSE),0)</f>
        <v>0</v>
      </c>
      <c r="Z12" s="149">
        <v>0</v>
      </c>
      <c r="AA12" s="149">
        <v>0</v>
      </c>
      <c r="AB12" s="149">
        <v>0</v>
      </c>
      <c r="AC12" s="149">
        <v>0</v>
      </c>
      <c r="AD12" s="149">
        <v>0</v>
      </c>
      <c r="AE12" s="149">
        <v>0</v>
      </c>
      <c r="AF12" s="149">
        <v>0</v>
      </c>
      <c r="AG12" s="166">
        <v>0</v>
      </c>
      <c r="AH12" s="169">
        <f t="shared" si="4"/>
        <v>145.35620118264569</v>
      </c>
      <c r="AI12" s="121">
        <f t="shared" si="1"/>
        <v>145.35620118264569</v>
      </c>
      <c r="AJ12" s="22">
        <f t="shared" si="2"/>
        <v>7</v>
      </c>
      <c r="AK12" s="16">
        <f t="shared" si="5"/>
        <v>-5</v>
      </c>
      <c r="AL12" s="102"/>
      <c r="AN12" s="120" t="str">
        <f t="shared" si="3"/>
        <v>ФадинаОльга</v>
      </c>
      <c r="AO12" s="120">
        <f t="shared" si="6"/>
        <v>459.204250638075</v>
      </c>
      <c r="AP12" s="120">
        <f t="shared" si="7"/>
        <v>471.12427243807656</v>
      </c>
      <c r="AQ12" s="120">
        <f t="shared" si="8"/>
        <v>471.12427243807656</v>
      </c>
      <c r="AR12" s="120">
        <f t="shared" si="9"/>
        <v>471.12427243807656</v>
      </c>
      <c r="AS12" s="120">
        <f t="shared" si="10"/>
        <v>471.12427243807656</v>
      </c>
      <c r="AT12" s="120">
        <f t="shared" si="11"/>
        <v>471.12427243807656</v>
      </c>
      <c r="AU12" s="120">
        <f t="shared" si="12"/>
        <v>390.39429406799064</v>
      </c>
      <c r="AV12" s="120">
        <f t="shared" si="13"/>
        <v>390.39429406799064</v>
      </c>
      <c r="AW12" s="120"/>
      <c r="AX12" s="120"/>
      <c r="AY12" s="120"/>
      <c r="AZ12" s="120"/>
      <c r="BA12" s="120"/>
      <c r="BB12" s="120"/>
      <c r="BC12" s="120"/>
    </row>
    <row r="13" spans="1:55" x14ac:dyDescent="0.2">
      <c r="A13" s="132" t="s">
        <v>69</v>
      </c>
      <c r="B13" s="20" t="s">
        <v>52</v>
      </c>
      <c r="C13" s="133" t="s">
        <v>7</v>
      </c>
      <c r="D13" s="175">
        <v>0</v>
      </c>
      <c r="E13" s="176">
        <v>0</v>
      </c>
      <c r="F13" s="176">
        <v>0</v>
      </c>
      <c r="G13" s="176">
        <v>0</v>
      </c>
      <c r="H13" s="176">
        <v>0</v>
      </c>
      <c r="I13" s="176">
        <v>0</v>
      </c>
      <c r="J13" s="151">
        <v>0</v>
      </c>
      <c r="K13" s="151">
        <v>0</v>
      </c>
      <c r="L13" s="151">
        <v>0</v>
      </c>
      <c r="M13" s="151">
        <v>0</v>
      </c>
      <c r="N13" s="151">
        <v>0</v>
      </c>
      <c r="O13" s="151"/>
      <c r="P13" s="151"/>
      <c r="Q13" s="151"/>
      <c r="R13" s="160"/>
      <c r="S13" s="161">
        <f>IFERROR(VLOOKUP($A13&amp;$B13,'1'!$L$10:$M$49,2,FALSE),0)</f>
        <v>0</v>
      </c>
      <c r="T13" s="164">
        <f>IFERROR(VLOOKUP($A13&amp;$B13,'2'!$L$10:$M$49,2,FALSE),0)</f>
        <v>66.306521737024326</v>
      </c>
      <c r="U13" s="149">
        <f>IFERROR(VLOOKUP($A13&amp;$B13,'3'!$L$10:$M$49,2,FALSE),0)</f>
        <v>60.746774280104134</v>
      </c>
      <c r="V13" s="149">
        <f>IFERROR(VLOOKUP($A13&amp;$B13,'4'!$L$10:$M$49,2,FALSE),0)</f>
        <v>0</v>
      </c>
      <c r="W13" s="149">
        <f>IFERROR(VLOOKUP($A13&amp;$B13,'5'!$L$10:$M$49,2,FALSE),0)</f>
        <v>0</v>
      </c>
      <c r="X13" s="149">
        <f>IFERROR(VLOOKUP($A13&amp;$B13,'6'!$L$10:$M$49,2,FALSE),0)</f>
        <v>0</v>
      </c>
      <c r="Y13" s="149">
        <f>IFERROR(VLOOKUP($A13&amp;$B13,'7'!$L$10:$M$49,2,FALSE),0)</f>
        <v>0</v>
      </c>
      <c r="Z13" s="149">
        <v>0</v>
      </c>
      <c r="AA13" s="149">
        <v>0</v>
      </c>
      <c r="AB13" s="149">
        <v>0</v>
      </c>
      <c r="AC13" s="149">
        <v>0</v>
      </c>
      <c r="AD13" s="149">
        <v>0</v>
      </c>
      <c r="AE13" s="149">
        <v>0</v>
      </c>
      <c r="AF13" s="149">
        <v>0</v>
      </c>
      <c r="AG13" s="166">
        <v>0</v>
      </c>
      <c r="AH13" s="169">
        <f t="shared" si="4"/>
        <v>127.05329601712846</v>
      </c>
      <c r="AI13" s="121">
        <f t="shared" si="1"/>
        <v>127.05329601712846</v>
      </c>
      <c r="AJ13" s="22">
        <f t="shared" si="2"/>
        <v>8</v>
      </c>
      <c r="AK13" s="16">
        <f t="shared" si="5"/>
        <v>0</v>
      </c>
      <c r="AL13" s="102"/>
      <c r="AN13" s="120" t="str">
        <f t="shared" si="3"/>
        <v>СедоваМария</v>
      </c>
      <c r="AO13" s="120">
        <f t="shared" si="6"/>
        <v>0</v>
      </c>
      <c r="AP13" s="120">
        <f t="shared" si="7"/>
        <v>0</v>
      </c>
      <c r="AQ13" s="120">
        <f t="shared" si="8"/>
        <v>66.306521737024326</v>
      </c>
      <c r="AR13" s="120">
        <f t="shared" si="9"/>
        <v>127.05329601712846</v>
      </c>
      <c r="AS13" s="120">
        <f t="shared" si="10"/>
        <v>127.05329601712846</v>
      </c>
      <c r="AT13" s="120">
        <f t="shared" si="11"/>
        <v>127.05329601712846</v>
      </c>
      <c r="AU13" s="120">
        <f t="shared" si="12"/>
        <v>127.05329601712846</v>
      </c>
      <c r="AV13" s="120">
        <f t="shared" si="13"/>
        <v>127.05329601712846</v>
      </c>
      <c r="AW13" s="120"/>
      <c r="AX13" s="120"/>
      <c r="AY13" s="120"/>
      <c r="AZ13" s="120"/>
      <c r="BA13" s="120"/>
      <c r="BB13" s="120"/>
      <c r="BC13" s="120"/>
    </row>
    <row r="14" spans="1:55" x14ac:dyDescent="0.2">
      <c r="A14" s="132" t="s">
        <v>64</v>
      </c>
      <c r="B14" s="20" t="s">
        <v>47</v>
      </c>
      <c r="C14" s="137" t="s">
        <v>8</v>
      </c>
      <c r="D14" s="175">
        <v>0</v>
      </c>
      <c r="E14" s="176">
        <v>0</v>
      </c>
      <c r="F14" s="176">
        <v>0</v>
      </c>
      <c r="G14" s="176">
        <v>0</v>
      </c>
      <c r="H14" s="176">
        <v>0</v>
      </c>
      <c r="I14" s="176">
        <v>0</v>
      </c>
      <c r="J14" s="151">
        <v>0</v>
      </c>
      <c r="K14" s="151">
        <v>0</v>
      </c>
      <c r="L14" s="151">
        <v>0</v>
      </c>
      <c r="M14" s="151">
        <v>0</v>
      </c>
      <c r="N14" s="151">
        <v>0</v>
      </c>
      <c r="O14" s="151"/>
      <c r="P14" s="151"/>
      <c r="Q14" s="151"/>
      <c r="R14" s="160"/>
      <c r="S14" s="161">
        <f>IFERROR(VLOOKUP($A14&amp;$B14,'1'!$L$10:$M$49,2,FALSE),0)</f>
        <v>0</v>
      </c>
      <c r="T14" s="164">
        <f>IFERROR(VLOOKUP($A14&amp;$B14,'2'!$L$10:$M$49,2,FALSE),0)</f>
        <v>110.51086956170721</v>
      </c>
      <c r="U14" s="149">
        <f>IFERROR(VLOOKUP($A14&amp;$B14,'3'!$L$10:$M$49,2,FALSE),0)</f>
        <v>0</v>
      </c>
      <c r="V14" s="149">
        <f>IFERROR(VLOOKUP($A14&amp;$B14,'4'!$L$10:$M$49,2,FALSE),0)</f>
        <v>0</v>
      </c>
      <c r="W14" s="149">
        <f>IFERROR(VLOOKUP($A14&amp;$B14,'5'!$L$10:$M$49,2,FALSE),0)</f>
        <v>0</v>
      </c>
      <c r="X14" s="149">
        <f>IFERROR(VLOOKUP($A14&amp;$B14,'6'!$L$10:$M$49,2,FALSE),0)</f>
        <v>0</v>
      </c>
      <c r="Y14" s="149">
        <f>IFERROR(VLOOKUP($A14&amp;$B14,'7'!$L$10:$M$49,2,FALSE),0)</f>
        <v>0</v>
      </c>
      <c r="Z14" s="149">
        <v>0</v>
      </c>
      <c r="AA14" s="149">
        <v>0</v>
      </c>
      <c r="AB14" s="149">
        <v>0</v>
      </c>
      <c r="AC14" s="149">
        <v>0</v>
      </c>
      <c r="AD14" s="149">
        <v>0</v>
      </c>
      <c r="AE14" s="149">
        <v>0</v>
      </c>
      <c r="AF14" s="149">
        <v>0</v>
      </c>
      <c r="AG14" s="166">
        <v>0</v>
      </c>
      <c r="AH14" s="170">
        <f t="shared" si="4"/>
        <v>110.51086956170721</v>
      </c>
      <c r="AI14" s="121">
        <f t="shared" si="1"/>
        <v>110.51086956170721</v>
      </c>
      <c r="AJ14" s="22">
        <f t="shared" si="2"/>
        <v>9</v>
      </c>
      <c r="AK14" s="16">
        <f t="shared" si="5"/>
        <v>0</v>
      </c>
      <c r="AL14" s="102"/>
      <c r="AN14" s="120" t="str">
        <f t="shared" si="3"/>
        <v>АглиуловаОльга</v>
      </c>
      <c r="AO14" s="120">
        <f t="shared" si="6"/>
        <v>0</v>
      </c>
      <c r="AP14" s="120">
        <f t="shared" si="7"/>
        <v>0</v>
      </c>
      <c r="AQ14" s="120">
        <f t="shared" si="8"/>
        <v>110.51086956170721</v>
      </c>
      <c r="AR14" s="120">
        <f t="shared" si="9"/>
        <v>110.51086956170721</v>
      </c>
      <c r="AS14" s="120">
        <f t="shared" si="10"/>
        <v>110.51086956170721</v>
      </c>
      <c r="AT14" s="120">
        <f t="shared" si="11"/>
        <v>110.51086956170721</v>
      </c>
      <c r="AU14" s="120">
        <f t="shared" si="12"/>
        <v>110.51086956170721</v>
      </c>
      <c r="AV14" s="120">
        <f t="shared" si="13"/>
        <v>110.51086956170721</v>
      </c>
      <c r="AW14" s="120"/>
      <c r="AX14" s="120"/>
      <c r="AY14" s="120"/>
      <c r="AZ14" s="120"/>
      <c r="BA14" s="120"/>
      <c r="BB14" s="120"/>
      <c r="BC14" s="120"/>
    </row>
    <row r="15" spans="1:55" x14ac:dyDescent="0.2">
      <c r="A15" s="132" t="s">
        <v>65</v>
      </c>
      <c r="B15" s="20" t="s">
        <v>66</v>
      </c>
      <c r="C15" s="133" t="s">
        <v>8</v>
      </c>
      <c r="D15" s="176">
        <v>0</v>
      </c>
      <c r="E15" s="176">
        <v>0</v>
      </c>
      <c r="F15" s="176">
        <v>0</v>
      </c>
      <c r="G15" s="176">
        <v>0</v>
      </c>
      <c r="H15" s="176">
        <v>0</v>
      </c>
      <c r="I15" s="176">
        <v>0</v>
      </c>
      <c r="J15" s="151">
        <v>0</v>
      </c>
      <c r="K15" s="151">
        <v>0</v>
      </c>
      <c r="L15" s="151">
        <v>0</v>
      </c>
      <c r="M15" s="151">
        <v>0</v>
      </c>
      <c r="N15" s="151">
        <v>0</v>
      </c>
      <c r="O15" s="151"/>
      <c r="P15" s="151"/>
      <c r="Q15" s="151"/>
      <c r="R15" s="160"/>
      <c r="S15" s="161">
        <f>IFERROR(VLOOKUP($A15&amp;$B15,'1'!$L$10:$M$49,2,FALSE),0)</f>
        <v>0</v>
      </c>
      <c r="T15" s="164">
        <f>IFERROR(VLOOKUP($A15&amp;$B15,'2'!$L$10:$M$49,2,FALSE),0)</f>
        <v>96.209462912545092</v>
      </c>
      <c r="U15" s="149">
        <f>IFERROR(VLOOKUP($A15&amp;$B15,'3'!$L$10:$M$49,2,FALSE),0)</f>
        <v>0</v>
      </c>
      <c r="V15" s="149">
        <f>IFERROR(VLOOKUP($A15&amp;$B15,'4'!$L$10:$M$49,2,FALSE),0)</f>
        <v>0</v>
      </c>
      <c r="W15" s="149">
        <f>IFERROR(VLOOKUP($A15&amp;$B15,'5'!$L$10:$M$49,2,FALSE),0)</f>
        <v>0</v>
      </c>
      <c r="X15" s="149">
        <f>IFERROR(VLOOKUP($A15&amp;$B15,'6'!$L$10:$M$49,2,FALSE),0)</f>
        <v>0</v>
      </c>
      <c r="Y15" s="149">
        <f>IFERROR(VLOOKUP($A15&amp;$B15,'7'!$L$10:$M$49,2,FALSE),0)</f>
        <v>0</v>
      </c>
      <c r="Z15" s="149">
        <v>0</v>
      </c>
      <c r="AA15" s="149">
        <v>0</v>
      </c>
      <c r="AB15" s="149">
        <v>0</v>
      </c>
      <c r="AC15" s="149">
        <v>0</v>
      </c>
      <c r="AD15" s="149">
        <v>0</v>
      </c>
      <c r="AE15" s="149">
        <v>0</v>
      </c>
      <c r="AF15" s="149">
        <v>0</v>
      </c>
      <c r="AG15" s="166">
        <v>0</v>
      </c>
      <c r="AH15" s="169">
        <f t="shared" si="4"/>
        <v>96.209462912545092</v>
      </c>
      <c r="AI15" s="121">
        <f t="shared" si="1"/>
        <v>96.209462912545092</v>
      </c>
      <c r="AJ15" s="22">
        <f t="shared" si="2"/>
        <v>10</v>
      </c>
      <c r="AK15" s="16">
        <f t="shared" si="5"/>
        <v>0</v>
      </c>
      <c r="AL15" s="102"/>
      <c r="AN15" s="120" t="str">
        <f t="shared" si="3"/>
        <v>СтоговаЕвгения</v>
      </c>
      <c r="AO15" s="120">
        <f t="shared" si="6"/>
        <v>0</v>
      </c>
      <c r="AP15" s="120">
        <f t="shared" si="7"/>
        <v>0</v>
      </c>
      <c r="AQ15" s="120">
        <f t="shared" si="8"/>
        <v>96.209462912545092</v>
      </c>
      <c r="AR15" s="120">
        <f t="shared" si="9"/>
        <v>96.209462912545092</v>
      </c>
      <c r="AS15" s="120">
        <f t="shared" si="10"/>
        <v>96.209462912545092</v>
      </c>
      <c r="AT15" s="120">
        <f t="shared" si="11"/>
        <v>96.209462912545092</v>
      </c>
      <c r="AU15" s="120">
        <f t="shared" si="12"/>
        <v>96.209462912545092</v>
      </c>
      <c r="AV15" s="120">
        <f t="shared" si="13"/>
        <v>96.209462912545092</v>
      </c>
      <c r="AW15" s="120"/>
      <c r="AX15" s="120"/>
      <c r="AY15" s="120"/>
      <c r="AZ15" s="120"/>
      <c r="BA15" s="120"/>
      <c r="BB15" s="120"/>
      <c r="BC15" s="120"/>
    </row>
    <row r="16" spans="1:55" x14ac:dyDescent="0.2">
      <c r="A16" s="132" t="s">
        <v>75</v>
      </c>
      <c r="B16" s="20" t="s">
        <v>76</v>
      </c>
      <c r="C16" s="133" t="s">
        <v>7</v>
      </c>
      <c r="D16" s="176">
        <v>0</v>
      </c>
      <c r="E16" s="176">
        <v>0</v>
      </c>
      <c r="F16" s="176">
        <v>0</v>
      </c>
      <c r="G16" s="176">
        <v>0</v>
      </c>
      <c r="H16" s="176">
        <v>0</v>
      </c>
      <c r="I16" s="176">
        <v>0</v>
      </c>
      <c r="J16" s="151">
        <v>0</v>
      </c>
      <c r="K16" s="151">
        <v>0</v>
      </c>
      <c r="L16" s="151">
        <v>0</v>
      </c>
      <c r="M16" s="151">
        <v>0</v>
      </c>
      <c r="N16" s="151">
        <v>0</v>
      </c>
      <c r="O16" s="151"/>
      <c r="P16" s="151"/>
      <c r="Q16" s="151"/>
      <c r="R16" s="160"/>
      <c r="S16" s="161">
        <f>IFERROR(VLOOKUP($A16&amp;$B16,'1'!$L$10:$M$49,2,FALSE),0)</f>
        <v>0</v>
      </c>
      <c r="T16" s="164">
        <f>IFERROR(VLOOKUP($A16&amp;$B16,'2'!$L$10:$M$49,2,FALSE),0)</f>
        <v>0</v>
      </c>
      <c r="U16" s="149">
        <f>IFERROR(VLOOKUP($A16&amp;$B16,'3'!$L$10:$M$49,2,FALSE),0)</f>
        <v>83.526814635143197</v>
      </c>
      <c r="V16" s="149">
        <f>IFERROR(VLOOKUP($A16&amp;$B16,'4'!$L$10:$M$49,2,FALSE),0)</f>
        <v>0</v>
      </c>
      <c r="W16" s="149">
        <f>IFERROR(VLOOKUP($A16&amp;$B16,'5'!$L$10:$M$49,2,FALSE),0)</f>
        <v>0</v>
      </c>
      <c r="X16" s="149">
        <f>IFERROR(VLOOKUP($A16&amp;$B16,'6'!$L$10:$M$49,2,FALSE),0)</f>
        <v>0</v>
      </c>
      <c r="Y16" s="149">
        <f>IFERROR(VLOOKUP($A16&amp;$B16,'7'!$L$10:$M$49,2,FALSE),0)</f>
        <v>0</v>
      </c>
      <c r="Z16" s="149">
        <v>0</v>
      </c>
      <c r="AA16" s="149">
        <v>0</v>
      </c>
      <c r="AB16" s="149">
        <v>0</v>
      </c>
      <c r="AC16" s="149">
        <v>0</v>
      </c>
      <c r="AD16" s="149">
        <v>0</v>
      </c>
      <c r="AE16" s="149">
        <v>0</v>
      </c>
      <c r="AF16" s="149">
        <v>0</v>
      </c>
      <c r="AG16" s="166">
        <v>0</v>
      </c>
      <c r="AH16" s="169">
        <f t="shared" si="4"/>
        <v>83.526814635143197</v>
      </c>
      <c r="AI16" s="121">
        <f t="shared" si="1"/>
        <v>83.526814635143197</v>
      </c>
      <c r="AJ16" s="22">
        <f t="shared" si="2"/>
        <v>11</v>
      </c>
      <c r="AK16" s="16">
        <f t="shared" si="5"/>
        <v>0</v>
      </c>
      <c r="AL16" s="102"/>
      <c r="AN16" s="120" t="str">
        <f t="shared" si="3"/>
        <v>РомановаАнастасия</v>
      </c>
      <c r="AO16" s="120">
        <f t="shared" si="6"/>
        <v>0</v>
      </c>
      <c r="AP16" s="120">
        <f t="shared" si="7"/>
        <v>0</v>
      </c>
      <c r="AQ16" s="120">
        <f t="shared" si="8"/>
        <v>0</v>
      </c>
      <c r="AR16" s="120">
        <f t="shared" si="9"/>
        <v>83.526814635143197</v>
      </c>
      <c r="AS16" s="120">
        <f t="shared" si="10"/>
        <v>83.526814635143197</v>
      </c>
      <c r="AT16" s="120">
        <f t="shared" si="11"/>
        <v>83.526814635143197</v>
      </c>
      <c r="AU16" s="120">
        <f t="shared" si="12"/>
        <v>83.526814635143197</v>
      </c>
      <c r="AV16" s="120">
        <f t="shared" si="13"/>
        <v>83.526814635143197</v>
      </c>
      <c r="AW16" s="120"/>
      <c r="AX16" s="120"/>
      <c r="AY16" s="120"/>
      <c r="AZ16" s="120"/>
      <c r="BA16" s="120"/>
      <c r="BB16" s="120"/>
      <c r="BC16" s="120"/>
    </row>
    <row r="17" spans="1:55" x14ac:dyDescent="0.2">
      <c r="A17" s="132" t="s">
        <v>67</v>
      </c>
      <c r="B17" s="20" t="s">
        <v>68</v>
      </c>
      <c r="C17" s="137" t="s">
        <v>7</v>
      </c>
      <c r="D17" s="176">
        <v>0</v>
      </c>
      <c r="E17" s="176">
        <v>0</v>
      </c>
      <c r="F17" s="176">
        <v>0</v>
      </c>
      <c r="G17" s="176">
        <v>0</v>
      </c>
      <c r="H17" s="176">
        <v>0</v>
      </c>
      <c r="I17" s="176">
        <v>0</v>
      </c>
      <c r="J17" s="151">
        <v>0</v>
      </c>
      <c r="K17" s="151">
        <v>0</v>
      </c>
      <c r="L17" s="151">
        <v>0</v>
      </c>
      <c r="M17" s="151">
        <v>0</v>
      </c>
      <c r="N17" s="151">
        <v>0</v>
      </c>
      <c r="O17" s="151"/>
      <c r="P17" s="151"/>
      <c r="Q17" s="151"/>
      <c r="R17" s="160"/>
      <c r="S17" s="161">
        <f>IFERROR(VLOOKUP($A17&amp;$B17,'1'!$L$10:$M$49,2,FALSE),0)</f>
        <v>0</v>
      </c>
      <c r="T17" s="164">
        <f>IFERROR(VLOOKUP($A17&amp;$B17,'2'!$L$10:$M$49,2,FALSE),0)</f>
        <v>83.208184140579547</v>
      </c>
      <c r="U17" s="149">
        <f>IFERROR(VLOOKUP($A17&amp;$B17,'3'!$L$10:$M$49,2,FALSE),0)</f>
        <v>0</v>
      </c>
      <c r="V17" s="149">
        <f>IFERROR(VLOOKUP($A17&amp;$B17,'4'!$L$10:$M$49,2,FALSE),0)</f>
        <v>0</v>
      </c>
      <c r="W17" s="149">
        <f>IFERROR(VLOOKUP($A17&amp;$B17,'5'!$L$10:$M$49,2,FALSE),0)</f>
        <v>0</v>
      </c>
      <c r="X17" s="149">
        <f>IFERROR(VLOOKUP($A17&amp;$B17,'6'!$L$10:$M$49,2,FALSE),0)</f>
        <v>0</v>
      </c>
      <c r="Y17" s="149">
        <f>IFERROR(VLOOKUP($A17&amp;$B17,'7'!$L$10:$M$49,2,FALSE),0)</f>
        <v>0</v>
      </c>
      <c r="Z17" s="149">
        <v>0</v>
      </c>
      <c r="AA17" s="149">
        <v>0</v>
      </c>
      <c r="AB17" s="149">
        <v>0</v>
      </c>
      <c r="AC17" s="149">
        <v>0</v>
      </c>
      <c r="AD17" s="149">
        <v>0</v>
      </c>
      <c r="AE17" s="149">
        <v>0</v>
      </c>
      <c r="AF17" s="149">
        <v>0</v>
      </c>
      <c r="AG17" s="166">
        <v>0</v>
      </c>
      <c r="AH17" s="169">
        <f t="shared" si="4"/>
        <v>83.208184140579547</v>
      </c>
      <c r="AI17" s="121">
        <f t="shared" si="1"/>
        <v>83.208184140579547</v>
      </c>
      <c r="AJ17" s="22">
        <f t="shared" si="2"/>
        <v>12</v>
      </c>
      <c r="AK17" s="16">
        <f t="shared" si="5"/>
        <v>0</v>
      </c>
      <c r="AL17" s="102"/>
      <c r="AN17" s="120" t="str">
        <f t="shared" si="3"/>
        <v>ЛысенкоКристина</v>
      </c>
      <c r="AO17" s="120">
        <f t="shared" si="6"/>
        <v>0</v>
      </c>
      <c r="AP17" s="120">
        <f t="shared" si="7"/>
        <v>0</v>
      </c>
      <c r="AQ17" s="120">
        <f t="shared" si="8"/>
        <v>83.208184140579547</v>
      </c>
      <c r="AR17" s="120">
        <f t="shared" si="9"/>
        <v>83.208184140579547</v>
      </c>
      <c r="AS17" s="120">
        <f t="shared" si="10"/>
        <v>83.208184140579547</v>
      </c>
      <c r="AT17" s="120">
        <f t="shared" si="11"/>
        <v>83.208184140579547</v>
      </c>
      <c r="AU17" s="120">
        <f t="shared" si="12"/>
        <v>83.208184140579547</v>
      </c>
      <c r="AV17" s="120">
        <f t="shared" si="13"/>
        <v>83.208184140579547</v>
      </c>
      <c r="AW17" s="120"/>
      <c r="AX17" s="120"/>
      <c r="AY17" s="120"/>
      <c r="AZ17" s="120"/>
      <c r="BA17" s="120"/>
      <c r="BB17" s="120"/>
      <c r="BC17" s="120"/>
    </row>
    <row r="18" spans="1:55" x14ac:dyDescent="0.2">
      <c r="A18" s="135" t="s">
        <v>53</v>
      </c>
      <c r="B18" s="24" t="s">
        <v>54</v>
      </c>
      <c r="C18" s="136" t="s">
        <v>7</v>
      </c>
      <c r="D18" s="176">
        <v>102</v>
      </c>
      <c r="E18" s="176">
        <v>0</v>
      </c>
      <c r="F18" s="176">
        <v>0</v>
      </c>
      <c r="G18" s="176">
        <v>0</v>
      </c>
      <c r="H18" s="176">
        <v>0</v>
      </c>
      <c r="I18" s="176">
        <v>0</v>
      </c>
      <c r="J18" s="151">
        <v>0</v>
      </c>
      <c r="K18" s="151">
        <v>0</v>
      </c>
      <c r="L18" s="151">
        <v>0</v>
      </c>
      <c r="M18" s="151">
        <v>0</v>
      </c>
      <c r="N18" s="151">
        <v>0</v>
      </c>
      <c r="O18" s="151"/>
      <c r="P18" s="151"/>
      <c r="Q18" s="151"/>
      <c r="R18" s="160"/>
      <c r="S18" s="161">
        <f>IFERROR(VLOOKUP($A18&amp;$B18,'1'!$L$10:$M$49,2,FALSE),0)</f>
        <v>0</v>
      </c>
      <c r="T18" s="164">
        <f>IFERROR(VLOOKUP($A18&amp;$B18,'2'!$L$10:$M$49,2,FALSE),0)</f>
        <v>0</v>
      </c>
      <c r="U18" s="149">
        <f>IFERROR(VLOOKUP($A18&amp;$B18,'3'!$L$10:$M$49,2,FALSE),0)</f>
        <v>71.377459779122361</v>
      </c>
      <c r="V18" s="149">
        <f>IFERROR(VLOOKUP($A18&amp;$B18,'4'!$L$10:$M$49,2,FALSE),0)</f>
        <v>0</v>
      </c>
      <c r="W18" s="149">
        <f>IFERROR(VLOOKUP($A18&amp;$B18,'5'!$L$10:$M$49,2,FALSE),0)</f>
        <v>0</v>
      </c>
      <c r="X18" s="149">
        <f>IFERROR(VLOOKUP($A18&amp;$B18,'6'!$L$10:$M$49,2,FALSE),0)</f>
        <v>0</v>
      </c>
      <c r="Y18" s="149">
        <f>IFERROR(VLOOKUP($A18&amp;$B18,'7'!$L$10:$M$49,2,FALSE),0)</f>
        <v>0</v>
      </c>
      <c r="Z18" s="149">
        <v>0</v>
      </c>
      <c r="AA18" s="149">
        <v>0</v>
      </c>
      <c r="AB18" s="149">
        <v>0</v>
      </c>
      <c r="AC18" s="149">
        <v>0</v>
      </c>
      <c r="AD18" s="149">
        <v>0</v>
      </c>
      <c r="AE18" s="149">
        <v>0</v>
      </c>
      <c r="AF18" s="149">
        <v>0</v>
      </c>
      <c r="AG18" s="166">
        <v>0</v>
      </c>
      <c r="AH18" s="169">
        <f t="shared" si="4"/>
        <v>71.377459779122361</v>
      </c>
      <c r="AI18" s="121">
        <f t="shared" si="1"/>
        <v>71.377459779122361</v>
      </c>
      <c r="AJ18" s="22">
        <f t="shared" si="2"/>
        <v>13</v>
      </c>
      <c r="AK18" s="16">
        <f t="shared" si="5"/>
        <v>1</v>
      </c>
      <c r="AL18" s="102"/>
      <c r="AN18" s="120" t="str">
        <f t="shared" si="3"/>
        <v>БабийАнжелика</v>
      </c>
      <c r="AO18" s="120">
        <f t="shared" si="6"/>
        <v>102</v>
      </c>
      <c r="AP18" s="120">
        <f t="shared" si="7"/>
        <v>102</v>
      </c>
      <c r="AQ18" s="120">
        <f t="shared" si="8"/>
        <v>102</v>
      </c>
      <c r="AR18" s="120">
        <f t="shared" si="9"/>
        <v>71.377459779122361</v>
      </c>
      <c r="AS18" s="120">
        <f t="shared" si="10"/>
        <v>71.377459779122361</v>
      </c>
      <c r="AT18" s="120">
        <f t="shared" si="11"/>
        <v>71.377459779122361</v>
      </c>
      <c r="AU18" s="120">
        <f t="shared" si="12"/>
        <v>71.377459779122361</v>
      </c>
      <c r="AV18" s="120">
        <f t="shared" si="13"/>
        <v>71.377459779122361</v>
      </c>
      <c r="AW18" s="120"/>
      <c r="AX18" s="120"/>
      <c r="AY18" s="120"/>
      <c r="AZ18" s="120"/>
      <c r="BA18" s="120"/>
      <c r="BB18" s="120"/>
      <c r="BC18" s="120"/>
    </row>
    <row r="19" spans="1:55" x14ac:dyDescent="0.2">
      <c r="A19" s="132" t="s">
        <v>56</v>
      </c>
      <c r="B19" s="20" t="s">
        <v>57</v>
      </c>
      <c r="C19" s="133" t="s">
        <v>7</v>
      </c>
      <c r="D19" s="176">
        <v>0</v>
      </c>
      <c r="E19" s="176">
        <v>0</v>
      </c>
      <c r="F19" s="176">
        <v>0</v>
      </c>
      <c r="G19" s="176">
        <v>0</v>
      </c>
      <c r="H19" s="176">
        <v>0</v>
      </c>
      <c r="I19" s="176">
        <v>73.533335389529086</v>
      </c>
      <c r="J19" s="151">
        <v>0</v>
      </c>
      <c r="K19" s="151">
        <v>0</v>
      </c>
      <c r="L19" s="151">
        <v>0</v>
      </c>
      <c r="M19" s="151">
        <v>0</v>
      </c>
      <c r="N19" s="151">
        <v>0</v>
      </c>
      <c r="O19" s="151"/>
      <c r="P19" s="151"/>
      <c r="Q19" s="151"/>
      <c r="R19" s="160"/>
      <c r="S19" s="161">
        <f>IFERROR(VLOOKUP($A19&amp;$B19,'1'!$L$10:$M$49,2,FALSE),0)</f>
        <v>0</v>
      </c>
      <c r="T19" s="164">
        <f>IFERROR(VLOOKUP($A19&amp;$B19,'2'!$L$10:$M$49,2,FALSE),0)</f>
        <v>0</v>
      </c>
      <c r="U19" s="149">
        <f>IFERROR(VLOOKUP($A19&amp;$B19,'3'!$L$10:$M$49,2,FALSE),0)</f>
        <v>0</v>
      </c>
      <c r="V19" s="149">
        <f>IFERROR(VLOOKUP($A19&amp;$B19,'4'!$L$10:$M$49,2,FALSE),0)</f>
        <v>0</v>
      </c>
      <c r="W19" s="149">
        <f>IFERROR(VLOOKUP($A19&amp;$B19,'5'!$L$10:$M$49,2,FALSE),0)</f>
        <v>0</v>
      </c>
      <c r="X19" s="149">
        <f>IFERROR(VLOOKUP($A19&amp;$B19,'6'!$L$10:$M$49,2,FALSE),0)</f>
        <v>0</v>
      </c>
      <c r="Y19" s="149">
        <f>IFERROR(VLOOKUP($A19&amp;$B19,'7'!$L$10:$M$49,2,FALSE),0)</f>
        <v>0</v>
      </c>
      <c r="Z19" s="149">
        <v>0</v>
      </c>
      <c r="AA19" s="149">
        <v>0</v>
      </c>
      <c r="AB19" s="149">
        <v>0</v>
      </c>
      <c r="AC19" s="149">
        <v>0</v>
      </c>
      <c r="AD19" s="149">
        <v>0</v>
      </c>
      <c r="AE19" s="149">
        <v>0</v>
      </c>
      <c r="AF19" s="149">
        <v>0</v>
      </c>
      <c r="AG19" s="166">
        <v>0</v>
      </c>
      <c r="AH19" s="169">
        <f t="shared" si="4"/>
        <v>0</v>
      </c>
      <c r="AI19" s="121">
        <f t="shared" si="1"/>
        <v>0</v>
      </c>
      <c r="AJ19" s="22"/>
      <c r="AK19" s="16"/>
      <c r="AL19" s="102"/>
      <c r="AN19" s="120" t="str">
        <f t="shared" si="3"/>
        <v>ПашковаВалентина</v>
      </c>
      <c r="AO19" s="120">
        <f t="shared" si="6"/>
        <v>73.533335389529086</v>
      </c>
      <c r="AP19" s="120">
        <f t="shared" si="7"/>
        <v>73.533335389529086</v>
      </c>
      <c r="AQ19" s="120">
        <f t="shared" si="8"/>
        <v>73.533335389529086</v>
      </c>
      <c r="AR19" s="120">
        <f t="shared" si="9"/>
        <v>73.533335389529086</v>
      </c>
      <c r="AS19" s="120">
        <f t="shared" si="10"/>
        <v>73.533335389529086</v>
      </c>
      <c r="AT19" s="120">
        <f t="shared" si="11"/>
        <v>73.533335389529086</v>
      </c>
      <c r="AU19" s="120">
        <f t="shared" si="12"/>
        <v>73.533335389529086</v>
      </c>
      <c r="AV19" s="120">
        <f t="shared" si="13"/>
        <v>73.533335389529086</v>
      </c>
      <c r="AW19" s="120"/>
      <c r="AX19" s="120"/>
      <c r="AY19" s="120"/>
      <c r="AZ19" s="120"/>
      <c r="BA19" s="120"/>
      <c r="BB19" s="120"/>
      <c r="BC19" s="120"/>
    </row>
    <row r="20" spans="1:55" x14ac:dyDescent="0.2">
      <c r="A20" s="132" t="s">
        <v>55</v>
      </c>
      <c r="B20" s="20" t="s">
        <v>52</v>
      </c>
      <c r="C20" s="133" t="s">
        <v>7</v>
      </c>
      <c r="D20" s="176">
        <v>0</v>
      </c>
      <c r="E20" s="176">
        <v>0</v>
      </c>
      <c r="F20" s="176">
        <v>84.750005824111838</v>
      </c>
      <c r="G20" s="176">
        <v>0</v>
      </c>
      <c r="H20" s="176">
        <v>0</v>
      </c>
      <c r="I20" s="176">
        <v>0</v>
      </c>
      <c r="J20" s="151">
        <v>0</v>
      </c>
      <c r="K20" s="151">
        <v>0</v>
      </c>
      <c r="L20" s="151">
        <v>0</v>
      </c>
      <c r="M20" s="151">
        <v>0</v>
      </c>
      <c r="N20" s="151">
        <v>0</v>
      </c>
      <c r="O20" s="151"/>
      <c r="P20" s="151"/>
      <c r="Q20" s="151"/>
      <c r="R20" s="160"/>
      <c r="S20" s="161">
        <f>IFERROR(VLOOKUP($A20&amp;$B20,'1'!$L$10:$M$49,2,FALSE),0)</f>
        <v>0</v>
      </c>
      <c r="T20" s="164">
        <f>IFERROR(VLOOKUP($A20&amp;$B20,'2'!$L$10:$M$49,2,FALSE),0)</f>
        <v>0</v>
      </c>
      <c r="U20" s="149">
        <f>IFERROR(VLOOKUP($A20&amp;$B20,'3'!$L$10:$M$49,2,FALSE),0)</f>
        <v>0</v>
      </c>
      <c r="V20" s="149">
        <f>IFERROR(VLOOKUP($A20&amp;$B20,'4'!$L$10:$M$49,2,FALSE),0)</f>
        <v>0</v>
      </c>
      <c r="W20" s="149">
        <f>IFERROR(VLOOKUP($A20&amp;$B20,'5'!$L$10:$M$49,2,FALSE),0)</f>
        <v>0</v>
      </c>
      <c r="X20" s="149">
        <f>IFERROR(VLOOKUP($A20&amp;$B20,'6'!$L$10:$M$49,2,FALSE),0)</f>
        <v>0</v>
      </c>
      <c r="Y20" s="149">
        <f>IFERROR(VLOOKUP($A20&amp;$B20,'7'!$L$10:$M$49,2,FALSE),0)</f>
        <v>0</v>
      </c>
      <c r="Z20" s="149">
        <v>0</v>
      </c>
      <c r="AA20" s="149">
        <v>0</v>
      </c>
      <c r="AB20" s="149">
        <v>0</v>
      </c>
      <c r="AC20" s="149">
        <v>0</v>
      </c>
      <c r="AD20" s="149">
        <v>0</v>
      </c>
      <c r="AE20" s="149">
        <v>0</v>
      </c>
      <c r="AF20" s="149">
        <v>0</v>
      </c>
      <c r="AG20" s="166">
        <v>0</v>
      </c>
      <c r="AH20" s="169">
        <f t="shared" si="4"/>
        <v>0</v>
      </c>
      <c r="AI20" s="121">
        <f t="shared" ref="AI20" si="14">LARGE(S20:AG20,1)+LARGE(S20:AG20,2)+LARGE(S20:AG20,3)</f>
        <v>0</v>
      </c>
      <c r="AJ20" s="22"/>
      <c r="AK20" s="16"/>
      <c r="AL20" s="102"/>
      <c r="AN20" s="120" t="str">
        <f t="shared" si="3"/>
        <v>НиколаенкоМария</v>
      </c>
      <c r="AO20" s="120">
        <f t="shared" si="6"/>
        <v>84.750005824111838</v>
      </c>
      <c r="AP20" s="120">
        <f t="shared" si="7"/>
        <v>84.750005824111838</v>
      </c>
      <c r="AQ20" s="120">
        <f t="shared" si="8"/>
        <v>84.750005824111838</v>
      </c>
      <c r="AR20" s="120">
        <f t="shared" si="9"/>
        <v>84.750005824111838</v>
      </c>
      <c r="AS20" s="120">
        <f t="shared" si="10"/>
        <v>84.750005824111838</v>
      </c>
      <c r="AT20" s="120">
        <f t="shared" si="11"/>
        <v>0</v>
      </c>
      <c r="AU20" s="120">
        <f t="shared" si="12"/>
        <v>0</v>
      </c>
      <c r="AV20" s="120">
        <f t="shared" si="13"/>
        <v>0</v>
      </c>
      <c r="AW20" s="120"/>
      <c r="AX20" s="120"/>
      <c r="AY20" s="120"/>
      <c r="AZ20" s="120"/>
      <c r="BA20" s="120"/>
      <c r="BB20" s="120"/>
      <c r="BC20" s="120"/>
    </row>
    <row r="21" spans="1:55" x14ac:dyDescent="0.2">
      <c r="A21" s="132" t="s">
        <v>58</v>
      </c>
      <c r="B21" s="20" t="s">
        <v>59</v>
      </c>
      <c r="C21" s="133" t="s">
        <v>7</v>
      </c>
      <c r="D21" s="175">
        <v>56.400000000000006</v>
      </c>
      <c r="E21" s="176">
        <v>0</v>
      </c>
      <c r="F21" s="176">
        <v>0</v>
      </c>
      <c r="G21" s="176">
        <v>0</v>
      </c>
      <c r="H21" s="176">
        <v>0</v>
      </c>
      <c r="I21" s="176">
        <v>0</v>
      </c>
      <c r="J21" s="151">
        <v>0</v>
      </c>
      <c r="K21" s="151">
        <v>0</v>
      </c>
      <c r="L21" s="151">
        <v>0</v>
      </c>
      <c r="M21" s="151">
        <v>0</v>
      </c>
      <c r="N21" s="151">
        <v>0</v>
      </c>
      <c r="O21" s="151"/>
      <c r="P21" s="151"/>
      <c r="Q21" s="151"/>
      <c r="R21" s="160"/>
      <c r="S21" s="161">
        <f>IFERROR(VLOOKUP($A21&amp;$B21,'1'!$L$10:$M$49,2,FALSE),0)</f>
        <v>0</v>
      </c>
      <c r="T21" s="164">
        <f>IFERROR(VLOOKUP($A21&amp;$B21,'2'!$L$10:$M$49,2,FALSE),0)</f>
        <v>0</v>
      </c>
      <c r="U21" s="149">
        <f>IFERROR(VLOOKUP($A21&amp;$B21,'3'!$L$10:$M$49,2,FALSE),0)</f>
        <v>0</v>
      </c>
      <c r="V21" s="149">
        <f>IFERROR(VLOOKUP($A21&amp;$B21,'4'!$L$10:$M$49,2,FALSE),0)</f>
        <v>0</v>
      </c>
      <c r="W21" s="149">
        <f>IFERROR(VLOOKUP($A21&amp;$B21,'5'!$L$10:$M$49,2,FALSE),0)</f>
        <v>0</v>
      </c>
      <c r="X21" s="149">
        <f>IFERROR(VLOOKUP($A21&amp;$B21,'6'!$L$10:$M$49,2,FALSE),0)</f>
        <v>0</v>
      </c>
      <c r="Y21" s="149">
        <f>IFERROR(VLOOKUP($A21&amp;$B21,'7'!$L$10:$M$49,2,FALSE),0)</f>
        <v>0</v>
      </c>
      <c r="Z21" s="149">
        <v>0</v>
      </c>
      <c r="AA21" s="149">
        <v>0</v>
      </c>
      <c r="AB21" s="149">
        <v>0</v>
      </c>
      <c r="AC21" s="149">
        <v>0</v>
      </c>
      <c r="AD21" s="149">
        <v>0</v>
      </c>
      <c r="AE21" s="149">
        <v>0</v>
      </c>
      <c r="AF21" s="149">
        <v>0</v>
      </c>
      <c r="AG21" s="166">
        <v>0</v>
      </c>
      <c r="AH21" s="169">
        <f t="shared" si="4"/>
        <v>0</v>
      </c>
      <c r="AI21" s="121">
        <f>LARGE(E21:AG21,1)+LARGE(E21:AG21,2)+LARGE(E21:AG21,3)</f>
        <v>0</v>
      </c>
      <c r="AJ21" s="22"/>
      <c r="AK21" s="16"/>
      <c r="AL21" s="102"/>
      <c r="AN21" s="120" t="str">
        <f t="shared" si="3"/>
        <v>ЧистяковаИрина</v>
      </c>
      <c r="AO21" s="120">
        <f t="shared" si="6"/>
        <v>56.400000000000006</v>
      </c>
      <c r="AP21" s="120">
        <f t="shared" si="7"/>
        <v>56.400000000000006</v>
      </c>
      <c r="AQ21" s="120">
        <f t="shared" si="8"/>
        <v>56.400000000000006</v>
      </c>
      <c r="AR21" s="120">
        <f t="shared" si="9"/>
        <v>0</v>
      </c>
      <c r="AS21" s="120">
        <f t="shared" si="10"/>
        <v>0</v>
      </c>
      <c r="AT21" s="120">
        <f t="shared" si="11"/>
        <v>0</v>
      </c>
      <c r="AU21" s="120">
        <f t="shared" si="12"/>
        <v>0</v>
      </c>
      <c r="AV21" s="120">
        <f t="shared" si="13"/>
        <v>0</v>
      </c>
      <c r="AW21" s="120"/>
      <c r="AX21" s="120"/>
      <c r="AY21" s="120"/>
      <c r="AZ21" s="120"/>
      <c r="BA21" s="120"/>
      <c r="BB21" s="120"/>
      <c r="BC21" s="120"/>
    </row>
    <row r="22" spans="1:55" x14ac:dyDescent="0.2">
      <c r="A22" s="132"/>
      <c r="B22" s="20"/>
      <c r="C22" s="137"/>
      <c r="D22" s="175">
        <v>0</v>
      </c>
      <c r="E22" s="176">
        <v>0</v>
      </c>
      <c r="F22" s="176">
        <v>0</v>
      </c>
      <c r="G22" s="176">
        <v>0</v>
      </c>
      <c r="H22" s="176">
        <v>0</v>
      </c>
      <c r="I22" s="176">
        <v>0</v>
      </c>
      <c r="J22" s="151">
        <v>0</v>
      </c>
      <c r="K22" s="151">
        <v>0</v>
      </c>
      <c r="L22" s="151">
        <v>0</v>
      </c>
      <c r="M22" s="151">
        <v>0</v>
      </c>
      <c r="N22" s="151">
        <v>0</v>
      </c>
      <c r="O22" s="151"/>
      <c r="P22" s="151"/>
      <c r="Q22" s="151"/>
      <c r="R22" s="160"/>
      <c r="S22" s="161">
        <f>IFERROR(VLOOKUP($A22&amp;$B22,'1'!$L$10:$M$49,2,FALSE),0)</f>
        <v>0</v>
      </c>
      <c r="T22" s="164">
        <f>IFERROR(VLOOKUP($A22&amp;$B22,'2'!$L$10:$M$49,2,FALSE),0)</f>
        <v>0</v>
      </c>
      <c r="U22" s="149">
        <f>IFERROR(VLOOKUP($A22&amp;$B22,'3'!$L$10:$M$49,2,FALSE),0)</f>
        <v>0</v>
      </c>
      <c r="V22" s="164">
        <v>0</v>
      </c>
      <c r="W22" s="149">
        <f>IFERROR(VLOOKUP($A22&amp;$B22,'5'!$L$10:$M$49,2,FALSE),0)</f>
        <v>0</v>
      </c>
      <c r="X22" s="149">
        <v>0</v>
      </c>
      <c r="Y22" s="149">
        <v>0</v>
      </c>
      <c r="Z22" s="149">
        <v>0</v>
      </c>
      <c r="AA22" s="149">
        <v>0</v>
      </c>
      <c r="AB22" s="149">
        <v>0</v>
      </c>
      <c r="AC22" s="149">
        <v>0</v>
      </c>
      <c r="AD22" s="149">
        <v>0</v>
      </c>
      <c r="AE22" s="149">
        <v>0</v>
      </c>
      <c r="AF22" s="149">
        <v>0</v>
      </c>
      <c r="AG22" s="166">
        <v>0</v>
      </c>
      <c r="AH22" s="169">
        <f t="shared" si="4"/>
        <v>0</v>
      </c>
      <c r="AI22" s="121">
        <f t="shared" ref="AI22:AI42" si="15">LARGE(F22:AG22,1)+LARGE(F22:AG22,2)+LARGE(F22:AG22,3)</f>
        <v>0</v>
      </c>
      <c r="AJ22" s="22"/>
      <c r="AK22" s="16"/>
      <c r="AL22" s="102"/>
      <c r="AN22" s="120" t="str">
        <f t="shared" si="3"/>
        <v/>
      </c>
      <c r="AO22" s="120">
        <f t="shared" si="6"/>
        <v>0</v>
      </c>
      <c r="AP22" s="120">
        <f t="shared" ref="AP22:AP37" si="16">LARGE($E22:$S22,1)+LARGE($E22:$S22,2)+LARGE($E22:$S22,3)</f>
        <v>0</v>
      </c>
      <c r="AQ22" s="120">
        <f t="shared" ref="AQ22:AQ37" si="17">LARGE($F22:$S22,1)+LARGE($F22:$S22,2)+LARGE($F22:$S22,3)</f>
        <v>0</v>
      </c>
      <c r="AR22" s="120">
        <f t="shared" si="9"/>
        <v>0</v>
      </c>
      <c r="AS22" s="120">
        <f t="shared" si="10"/>
        <v>0</v>
      </c>
      <c r="AT22" s="120">
        <f t="shared" si="11"/>
        <v>0</v>
      </c>
      <c r="AU22" s="120">
        <f t="shared" si="12"/>
        <v>0</v>
      </c>
      <c r="AV22" s="120">
        <f t="shared" si="13"/>
        <v>0</v>
      </c>
      <c r="AW22" s="120"/>
      <c r="AX22" s="120"/>
      <c r="AY22" s="120"/>
      <c r="AZ22" s="120"/>
      <c r="BA22" s="120"/>
      <c r="BB22" s="120"/>
      <c r="BC22" s="120"/>
    </row>
    <row r="23" spans="1:55" x14ac:dyDescent="0.2">
      <c r="A23" s="132"/>
      <c r="B23" s="20"/>
      <c r="C23" s="133"/>
      <c r="D23" s="175">
        <v>0</v>
      </c>
      <c r="E23" s="176">
        <v>0</v>
      </c>
      <c r="F23" s="176">
        <v>0</v>
      </c>
      <c r="G23" s="176">
        <v>0</v>
      </c>
      <c r="H23" s="176">
        <v>0</v>
      </c>
      <c r="I23" s="176">
        <v>0</v>
      </c>
      <c r="J23" s="151">
        <v>0</v>
      </c>
      <c r="K23" s="151">
        <v>0</v>
      </c>
      <c r="L23" s="151">
        <v>0</v>
      </c>
      <c r="M23" s="151">
        <v>0</v>
      </c>
      <c r="N23" s="151">
        <v>0</v>
      </c>
      <c r="O23" s="151"/>
      <c r="P23" s="151"/>
      <c r="Q23" s="151"/>
      <c r="R23" s="160"/>
      <c r="S23" s="161">
        <f>IFERROR(VLOOKUP($A23&amp;$B23,'1'!$L$10:$M$49,2,FALSE),0)</f>
        <v>0</v>
      </c>
      <c r="T23" s="164">
        <f>IFERROR(VLOOKUP($A23&amp;$B23,'2'!$L$10:$M$49,2,FALSE),0)</f>
        <v>0</v>
      </c>
      <c r="U23" s="149">
        <v>0</v>
      </c>
      <c r="V23" s="164">
        <v>0</v>
      </c>
      <c r="W23" s="149">
        <f>IFERROR(VLOOKUP($A23&amp;$B23,'5'!$L$10:$M$49,2,FALSE),0)</f>
        <v>0</v>
      </c>
      <c r="X23" s="149">
        <v>0</v>
      </c>
      <c r="Y23" s="149">
        <v>0</v>
      </c>
      <c r="Z23" s="149">
        <v>0</v>
      </c>
      <c r="AA23" s="149">
        <v>0</v>
      </c>
      <c r="AB23" s="149">
        <v>0</v>
      </c>
      <c r="AC23" s="149">
        <v>0</v>
      </c>
      <c r="AD23" s="149">
        <v>0</v>
      </c>
      <c r="AE23" s="149">
        <v>0</v>
      </c>
      <c r="AF23" s="149">
        <v>0</v>
      </c>
      <c r="AG23" s="166">
        <v>0</v>
      </c>
      <c r="AH23" s="169">
        <f t="shared" si="4"/>
        <v>0</v>
      </c>
      <c r="AI23" s="121">
        <f t="shared" si="15"/>
        <v>0</v>
      </c>
      <c r="AJ23" s="22"/>
      <c r="AK23" s="16"/>
      <c r="AL23" s="102"/>
      <c r="AN23" s="120" t="str">
        <f t="shared" si="3"/>
        <v/>
      </c>
      <c r="AO23" s="120">
        <f t="shared" si="6"/>
        <v>0</v>
      </c>
      <c r="AP23" s="120">
        <f t="shared" si="16"/>
        <v>0</v>
      </c>
      <c r="AQ23" s="120">
        <f t="shared" si="17"/>
        <v>0</v>
      </c>
      <c r="AR23" s="120">
        <f t="shared" si="9"/>
        <v>0</v>
      </c>
      <c r="AS23" s="120">
        <f t="shared" si="10"/>
        <v>0</v>
      </c>
      <c r="AT23" s="120">
        <f t="shared" si="11"/>
        <v>0</v>
      </c>
      <c r="AU23" s="120">
        <f t="shared" si="12"/>
        <v>0</v>
      </c>
      <c r="AV23" s="120">
        <f t="shared" si="13"/>
        <v>0</v>
      </c>
      <c r="AW23" s="120"/>
      <c r="AX23" s="120"/>
      <c r="AY23" s="120"/>
      <c r="AZ23" s="120"/>
      <c r="BA23" s="120"/>
      <c r="BB23" s="120"/>
      <c r="BC23" s="120"/>
    </row>
    <row r="24" spans="1:55" x14ac:dyDescent="0.2">
      <c r="A24" s="132"/>
      <c r="B24" s="20"/>
      <c r="C24" s="133"/>
      <c r="D24" s="175">
        <v>0</v>
      </c>
      <c r="E24" s="176">
        <v>0</v>
      </c>
      <c r="F24" s="176">
        <v>0</v>
      </c>
      <c r="G24" s="176">
        <v>0</v>
      </c>
      <c r="H24" s="176">
        <v>0</v>
      </c>
      <c r="I24" s="176">
        <v>0</v>
      </c>
      <c r="J24" s="151">
        <v>0</v>
      </c>
      <c r="K24" s="151">
        <v>0</v>
      </c>
      <c r="L24" s="151">
        <v>0</v>
      </c>
      <c r="M24" s="151">
        <v>0</v>
      </c>
      <c r="N24" s="151">
        <v>0</v>
      </c>
      <c r="O24" s="151"/>
      <c r="P24" s="151"/>
      <c r="Q24" s="151"/>
      <c r="R24" s="160"/>
      <c r="S24" s="161">
        <f>IFERROR(VLOOKUP($A24&amp;$B24,'1'!$L$10:$M$49,2,FALSE),0)</f>
        <v>0</v>
      </c>
      <c r="T24" s="164">
        <f>IFERROR(VLOOKUP($A24&amp;$B24,'2'!$L$10:$M$49,2,FALSE),0)</f>
        <v>0</v>
      </c>
      <c r="U24" s="149">
        <v>0</v>
      </c>
      <c r="V24" s="164">
        <v>0</v>
      </c>
      <c r="W24" s="149">
        <f>IFERROR(VLOOKUP($A24&amp;$B24,'5'!$L$10:$M$49,2,FALSE),0)</f>
        <v>0</v>
      </c>
      <c r="X24" s="149">
        <v>0</v>
      </c>
      <c r="Y24" s="149">
        <v>0</v>
      </c>
      <c r="Z24" s="149">
        <v>0</v>
      </c>
      <c r="AA24" s="149">
        <v>0</v>
      </c>
      <c r="AB24" s="149">
        <v>0</v>
      </c>
      <c r="AC24" s="149">
        <v>0</v>
      </c>
      <c r="AD24" s="149">
        <v>0</v>
      </c>
      <c r="AE24" s="149">
        <v>0</v>
      </c>
      <c r="AF24" s="149">
        <v>0</v>
      </c>
      <c r="AG24" s="166">
        <v>0</v>
      </c>
      <c r="AH24" s="169">
        <f t="shared" si="4"/>
        <v>0</v>
      </c>
      <c r="AI24" s="121">
        <f t="shared" si="15"/>
        <v>0</v>
      </c>
      <c r="AJ24" s="22"/>
      <c r="AK24" s="16"/>
      <c r="AL24" s="102"/>
      <c r="AN24" s="120" t="str">
        <f t="shared" si="3"/>
        <v/>
      </c>
      <c r="AO24" s="120">
        <f t="shared" si="6"/>
        <v>0</v>
      </c>
      <c r="AP24" s="120">
        <f t="shared" si="16"/>
        <v>0</v>
      </c>
      <c r="AQ24" s="120">
        <f t="shared" si="17"/>
        <v>0</v>
      </c>
      <c r="AR24" s="120">
        <f t="shared" si="9"/>
        <v>0</v>
      </c>
      <c r="AS24" s="120">
        <f t="shared" si="10"/>
        <v>0</v>
      </c>
      <c r="AT24" s="120">
        <f t="shared" si="11"/>
        <v>0</v>
      </c>
      <c r="AU24" s="120">
        <f t="shared" si="12"/>
        <v>0</v>
      </c>
      <c r="AV24" s="120">
        <f t="shared" si="13"/>
        <v>0</v>
      </c>
      <c r="AW24" s="120"/>
      <c r="AX24" s="120"/>
      <c r="AY24" s="120"/>
      <c r="AZ24" s="120"/>
      <c r="BA24" s="120"/>
      <c r="BB24" s="120"/>
      <c r="BC24" s="120"/>
    </row>
    <row r="25" spans="1:55" x14ac:dyDescent="0.2">
      <c r="A25" s="132"/>
      <c r="B25" s="20"/>
      <c r="C25" s="133"/>
      <c r="D25" s="175">
        <v>0</v>
      </c>
      <c r="E25" s="176">
        <v>0</v>
      </c>
      <c r="F25" s="176">
        <v>0</v>
      </c>
      <c r="G25" s="176">
        <v>0</v>
      </c>
      <c r="H25" s="176">
        <v>0</v>
      </c>
      <c r="I25" s="176">
        <v>0</v>
      </c>
      <c r="J25" s="151">
        <v>0</v>
      </c>
      <c r="K25" s="151">
        <v>0</v>
      </c>
      <c r="L25" s="151">
        <v>0</v>
      </c>
      <c r="M25" s="151">
        <v>0</v>
      </c>
      <c r="N25" s="151">
        <v>0</v>
      </c>
      <c r="O25" s="151"/>
      <c r="P25" s="151"/>
      <c r="Q25" s="151"/>
      <c r="R25" s="160"/>
      <c r="S25" s="161">
        <f>IFERROR(VLOOKUP($A25&amp;$B25,'1'!$L$10:$M$49,2,FALSE),0)</f>
        <v>0</v>
      </c>
      <c r="T25" s="164">
        <f>IFERROR(VLOOKUP($A25&amp;$B25,'2'!$L$10:$M$49,2,FALSE),0)</f>
        <v>0</v>
      </c>
      <c r="U25" s="149">
        <v>0</v>
      </c>
      <c r="V25" s="164">
        <v>0</v>
      </c>
      <c r="W25" s="149">
        <f>IFERROR(VLOOKUP($A25&amp;$B25,'5'!$L$10:$M$49,2,FALSE),0)</f>
        <v>0</v>
      </c>
      <c r="X25" s="149">
        <v>0</v>
      </c>
      <c r="Y25" s="149">
        <v>0</v>
      </c>
      <c r="Z25" s="149">
        <v>0</v>
      </c>
      <c r="AA25" s="149">
        <v>0</v>
      </c>
      <c r="AB25" s="149">
        <v>0</v>
      </c>
      <c r="AC25" s="149">
        <v>0</v>
      </c>
      <c r="AD25" s="149">
        <v>0</v>
      </c>
      <c r="AE25" s="149">
        <v>0</v>
      </c>
      <c r="AF25" s="149">
        <v>0</v>
      </c>
      <c r="AG25" s="166">
        <v>0</v>
      </c>
      <c r="AH25" s="169">
        <f t="shared" si="4"/>
        <v>0</v>
      </c>
      <c r="AI25" s="121">
        <f t="shared" si="15"/>
        <v>0</v>
      </c>
      <c r="AJ25" s="22"/>
      <c r="AK25" s="16"/>
      <c r="AL25" s="17"/>
      <c r="AN25" s="120" t="str">
        <f t="shared" si="3"/>
        <v/>
      </c>
      <c r="AO25" s="120">
        <f t="shared" si="6"/>
        <v>0</v>
      </c>
      <c r="AP25" s="120">
        <f t="shared" si="16"/>
        <v>0</v>
      </c>
      <c r="AQ25" s="120">
        <f t="shared" si="17"/>
        <v>0</v>
      </c>
      <c r="AR25" s="120">
        <f t="shared" si="9"/>
        <v>0</v>
      </c>
      <c r="AS25" s="120">
        <f t="shared" si="10"/>
        <v>0</v>
      </c>
      <c r="AT25" s="120">
        <f t="shared" si="11"/>
        <v>0</v>
      </c>
      <c r="AU25" s="120">
        <f t="shared" si="12"/>
        <v>0</v>
      </c>
      <c r="AV25" s="120">
        <f t="shared" si="13"/>
        <v>0</v>
      </c>
      <c r="AW25" s="120"/>
      <c r="AX25" s="120"/>
      <c r="AY25" s="120"/>
      <c r="AZ25" s="120"/>
      <c r="BA25" s="120"/>
      <c r="BB25" s="120"/>
      <c r="BC25" s="120"/>
    </row>
    <row r="26" spans="1:55" x14ac:dyDescent="0.2">
      <c r="A26" s="132"/>
      <c r="B26" s="20"/>
      <c r="C26" s="133"/>
      <c r="D26" s="175">
        <v>0</v>
      </c>
      <c r="E26" s="176">
        <v>0</v>
      </c>
      <c r="F26" s="176">
        <v>0</v>
      </c>
      <c r="G26" s="176">
        <v>0</v>
      </c>
      <c r="H26" s="176">
        <v>0</v>
      </c>
      <c r="I26" s="176">
        <v>0</v>
      </c>
      <c r="J26" s="151">
        <v>0</v>
      </c>
      <c r="K26" s="151">
        <v>0</v>
      </c>
      <c r="L26" s="151">
        <v>0</v>
      </c>
      <c r="M26" s="151">
        <v>0</v>
      </c>
      <c r="N26" s="151">
        <v>0</v>
      </c>
      <c r="O26" s="151"/>
      <c r="P26" s="151"/>
      <c r="Q26" s="151"/>
      <c r="R26" s="160"/>
      <c r="S26" s="161">
        <f>IFERROR(VLOOKUP($A26&amp;$B26,'1'!$L$10:$M$49,2,FALSE),0)</f>
        <v>0</v>
      </c>
      <c r="T26" s="164">
        <f>IFERROR(VLOOKUP($A26&amp;$B26,'2'!$L$10:$M$49,2,FALSE),0)</f>
        <v>0</v>
      </c>
      <c r="U26" s="149">
        <v>0</v>
      </c>
      <c r="V26" s="164">
        <v>0</v>
      </c>
      <c r="W26" s="149">
        <v>0</v>
      </c>
      <c r="X26" s="149">
        <v>0</v>
      </c>
      <c r="Y26" s="149">
        <v>0</v>
      </c>
      <c r="Z26" s="149">
        <v>0</v>
      </c>
      <c r="AA26" s="149">
        <v>0</v>
      </c>
      <c r="AB26" s="149">
        <v>0</v>
      </c>
      <c r="AC26" s="149">
        <v>0</v>
      </c>
      <c r="AD26" s="149">
        <v>0</v>
      </c>
      <c r="AE26" s="149">
        <v>0</v>
      </c>
      <c r="AF26" s="149">
        <v>0</v>
      </c>
      <c r="AG26" s="166">
        <v>0</v>
      </c>
      <c r="AH26" s="169">
        <f t="shared" si="4"/>
        <v>0</v>
      </c>
      <c r="AI26" s="121">
        <f t="shared" si="15"/>
        <v>0</v>
      </c>
      <c r="AJ26" s="22"/>
      <c r="AK26" s="16"/>
      <c r="AL26" s="17"/>
      <c r="AN26" s="120" t="str">
        <f t="shared" si="3"/>
        <v/>
      </c>
      <c r="AO26" s="120">
        <f t="shared" si="6"/>
        <v>0</v>
      </c>
      <c r="AP26" s="120">
        <f t="shared" si="16"/>
        <v>0</v>
      </c>
      <c r="AQ26" s="120">
        <f t="shared" si="17"/>
        <v>0</v>
      </c>
      <c r="AR26" s="120">
        <f t="shared" si="9"/>
        <v>0</v>
      </c>
      <c r="AS26" s="120">
        <f t="shared" si="10"/>
        <v>0</v>
      </c>
      <c r="AT26" s="120">
        <f t="shared" si="11"/>
        <v>0</v>
      </c>
      <c r="AU26" s="120">
        <f t="shared" si="12"/>
        <v>0</v>
      </c>
      <c r="AV26" s="120">
        <f t="shared" si="13"/>
        <v>0</v>
      </c>
      <c r="AW26" s="120"/>
      <c r="AX26" s="120"/>
      <c r="AY26" s="120"/>
      <c r="AZ26" s="120"/>
      <c r="BA26" s="120"/>
      <c r="BB26" s="120"/>
      <c r="BC26" s="120"/>
    </row>
    <row r="27" spans="1:55" x14ac:dyDescent="0.2">
      <c r="A27" s="132"/>
      <c r="B27" s="20"/>
      <c r="C27" s="133"/>
      <c r="D27" s="175">
        <v>0</v>
      </c>
      <c r="E27" s="176">
        <v>0</v>
      </c>
      <c r="F27" s="176">
        <v>0</v>
      </c>
      <c r="G27" s="176">
        <v>0</v>
      </c>
      <c r="H27" s="176">
        <v>0</v>
      </c>
      <c r="I27" s="176">
        <v>0</v>
      </c>
      <c r="J27" s="151">
        <v>0</v>
      </c>
      <c r="K27" s="151">
        <v>0</v>
      </c>
      <c r="L27" s="151">
        <v>0</v>
      </c>
      <c r="M27" s="151">
        <v>0</v>
      </c>
      <c r="N27" s="151">
        <v>0</v>
      </c>
      <c r="O27" s="151"/>
      <c r="P27" s="151"/>
      <c r="Q27" s="151"/>
      <c r="R27" s="160"/>
      <c r="S27" s="161">
        <f>IFERROR(VLOOKUP($A27&amp;$B27,'1'!$L$10:$M$49,2,FALSE),0)</f>
        <v>0</v>
      </c>
      <c r="T27" s="164">
        <f>IFERROR(VLOOKUP($A27&amp;$B27,'2'!$L$10:$M$49,2,FALSE),0)</f>
        <v>0</v>
      </c>
      <c r="U27" s="149">
        <v>0</v>
      </c>
      <c r="V27" s="164">
        <v>0</v>
      </c>
      <c r="W27" s="149">
        <v>0</v>
      </c>
      <c r="X27" s="149">
        <v>0</v>
      </c>
      <c r="Y27" s="149">
        <v>0</v>
      </c>
      <c r="Z27" s="149">
        <v>0</v>
      </c>
      <c r="AA27" s="149">
        <v>0</v>
      </c>
      <c r="AB27" s="149">
        <v>0</v>
      </c>
      <c r="AC27" s="149">
        <v>0</v>
      </c>
      <c r="AD27" s="149">
        <v>0</v>
      </c>
      <c r="AE27" s="149">
        <v>0</v>
      </c>
      <c r="AF27" s="149">
        <v>0</v>
      </c>
      <c r="AG27" s="166">
        <v>0</v>
      </c>
      <c r="AH27" s="169">
        <f t="shared" si="4"/>
        <v>0</v>
      </c>
      <c r="AI27" s="121">
        <f t="shared" si="15"/>
        <v>0</v>
      </c>
      <c r="AJ27" s="22"/>
      <c r="AK27" s="16"/>
      <c r="AL27" s="102"/>
      <c r="AN27" s="120" t="str">
        <f t="shared" si="3"/>
        <v/>
      </c>
      <c r="AO27" s="120">
        <f t="shared" si="6"/>
        <v>0</v>
      </c>
      <c r="AP27" s="120">
        <f t="shared" si="16"/>
        <v>0</v>
      </c>
      <c r="AQ27" s="120">
        <f t="shared" si="17"/>
        <v>0</v>
      </c>
      <c r="AR27" s="120">
        <f t="shared" si="9"/>
        <v>0</v>
      </c>
      <c r="AS27" s="120">
        <f t="shared" si="10"/>
        <v>0</v>
      </c>
      <c r="AT27" s="120">
        <f t="shared" si="11"/>
        <v>0</v>
      </c>
      <c r="AU27" s="120">
        <f t="shared" si="12"/>
        <v>0</v>
      </c>
      <c r="AV27" s="120">
        <f t="shared" si="13"/>
        <v>0</v>
      </c>
      <c r="AW27" s="120"/>
      <c r="AX27" s="120"/>
      <c r="AY27" s="120"/>
      <c r="AZ27" s="120"/>
      <c r="BA27" s="120"/>
      <c r="BB27" s="120"/>
      <c r="BC27" s="120"/>
    </row>
    <row r="28" spans="1:55" x14ac:dyDescent="0.2">
      <c r="A28" s="132"/>
      <c r="B28" s="20"/>
      <c r="C28" s="137"/>
      <c r="D28" s="175">
        <v>0</v>
      </c>
      <c r="E28" s="176">
        <v>0</v>
      </c>
      <c r="F28" s="176">
        <v>0</v>
      </c>
      <c r="G28" s="176">
        <v>0</v>
      </c>
      <c r="H28" s="176">
        <v>0</v>
      </c>
      <c r="I28" s="176">
        <v>0</v>
      </c>
      <c r="J28" s="151">
        <v>0</v>
      </c>
      <c r="K28" s="151">
        <v>0</v>
      </c>
      <c r="L28" s="151">
        <v>0</v>
      </c>
      <c r="M28" s="151">
        <v>0</v>
      </c>
      <c r="N28" s="151">
        <v>0</v>
      </c>
      <c r="O28" s="151"/>
      <c r="P28" s="151"/>
      <c r="Q28" s="151"/>
      <c r="R28" s="160"/>
      <c r="S28" s="161">
        <f>IFERROR(VLOOKUP($A28&amp;$B28,'1'!$L$10:$M$49,2,FALSE),0)</f>
        <v>0</v>
      </c>
      <c r="T28" s="164">
        <f>IFERROR(VLOOKUP($A28&amp;$B28,'2'!$L$10:$M$49,2,FALSE),0)</f>
        <v>0</v>
      </c>
      <c r="U28" s="149">
        <v>0</v>
      </c>
      <c r="V28" s="164">
        <v>0</v>
      </c>
      <c r="W28" s="149">
        <v>0</v>
      </c>
      <c r="X28" s="149">
        <v>0</v>
      </c>
      <c r="Y28" s="149">
        <v>0</v>
      </c>
      <c r="Z28" s="149">
        <v>0</v>
      </c>
      <c r="AA28" s="149">
        <v>0</v>
      </c>
      <c r="AB28" s="149">
        <v>0</v>
      </c>
      <c r="AC28" s="149">
        <v>0</v>
      </c>
      <c r="AD28" s="149">
        <v>0</v>
      </c>
      <c r="AE28" s="149">
        <v>0</v>
      </c>
      <c r="AF28" s="149">
        <v>0</v>
      </c>
      <c r="AG28" s="166">
        <v>0</v>
      </c>
      <c r="AH28" s="169">
        <f t="shared" si="4"/>
        <v>0</v>
      </c>
      <c r="AI28" s="121">
        <f t="shared" si="15"/>
        <v>0</v>
      </c>
      <c r="AJ28" s="22"/>
      <c r="AK28" s="16"/>
      <c r="AL28" s="102"/>
      <c r="AN28" s="120" t="str">
        <f t="shared" si="3"/>
        <v/>
      </c>
      <c r="AO28" s="120">
        <f t="shared" si="6"/>
        <v>0</v>
      </c>
      <c r="AP28" s="120">
        <f t="shared" si="16"/>
        <v>0</v>
      </c>
      <c r="AQ28" s="120">
        <f t="shared" si="17"/>
        <v>0</v>
      </c>
      <c r="AR28" s="120">
        <f t="shared" si="9"/>
        <v>0</v>
      </c>
      <c r="AS28" s="120">
        <f t="shared" si="10"/>
        <v>0</v>
      </c>
      <c r="AT28" s="120">
        <f t="shared" si="11"/>
        <v>0</v>
      </c>
      <c r="AU28" s="120">
        <f t="shared" si="12"/>
        <v>0</v>
      </c>
      <c r="AV28" s="120">
        <f t="shared" si="13"/>
        <v>0</v>
      </c>
      <c r="AW28" s="120"/>
      <c r="AX28" s="120"/>
      <c r="AY28" s="120"/>
      <c r="AZ28" s="120"/>
      <c r="BA28" s="120"/>
      <c r="BB28" s="120"/>
      <c r="BC28" s="120"/>
    </row>
    <row r="29" spans="1:55" x14ac:dyDescent="0.2">
      <c r="A29" s="132"/>
      <c r="B29" s="20"/>
      <c r="C29" s="137"/>
      <c r="D29" s="175">
        <v>0</v>
      </c>
      <c r="E29" s="176">
        <v>0</v>
      </c>
      <c r="F29" s="176">
        <v>0</v>
      </c>
      <c r="G29" s="176">
        <v>0</v>
      </c>
      <c r="H29" s="176">
        <v>0</v>
      </c>
      <c r="I29" s="176">
        <v>0</v>
      </c>
      <c r="J29" s="151">
        <v>0</v>
      </c>
      <c r="K29" s="151">
        <v>0</v>
      </c>
      <c r="L29" s="151">
        <v>0</v>
      </c>
      <c r="M29" s="151">
        <v>0</v>
      </c>
      <c r="N29" s="151">
        <v>0</v>
      </c>
      <c r="O29" s="151"/>
      <c r="P29" s="151"/>
      <c r="Q29" s="151"/>
      <c r="R29" s="160"/>
      <c r="S29" s="161">
        <f>IFERROR(VLOOKUP($A29&amp;$B29,'1'!$L$10:$M$49,2,FALSE),0)</f>
        <v>0</v>
      </c>
      <c r="T29" s="164">
        <f>IFERROR(VLOOKUP($A29&amp;$B29,'2'!$L$10:$M$49,2,FALSE),0)</f>
        <v>0</v>
      </c>
      <c r="U29" s="149">
        <v>0</v>
      </c>
      <c r="V29" s="164">
        <v>0</v>
      </c>
      <c r="W29" s="149">
        <v>0</v>
      </c>
      <c r="X29" s="149">
        <v>0</v>
      </c>
      <c r="Y29" s="149">
        <v>0</v>
      </c>
      <c r="Z29" s="149">
        <v>0</v>
      </c>
      <c r="AA29" s="149">
        <v>0</v>
      </c>
      <c r="AB29" s="149">
        <v>0</v>
      </c>
      <c r="AC29" s="149">
        <v>0</v>
      </c>
      <c r="AD29" s="149">
        <v>0</v>
      </c>
      <c r="AE29" s="149">
        <v>0</v>
      </c>
      <c r="AF29" s="149">
        <v>0</v>
      </c>
      <c r="AG29" s="166">
        <v>0</v>
      </c>
      <c r="AH29" s="169">
        <f t="shared" si="4"/>
        <v>0</v>
      </c>
      <c r="AI29" s="121">
        <f t="shared" si="15"/>
        <v>0</v>
      </c>
      <c r="AJ29" s="22"/>
      <c r="AK29" s="16"/>
      <c r="AL29" s="17"/>
      <c r="AN29" s="120" t="str">
        <f t="shared" si="3"/>
        <v/>
      </c>
      <c r="AO29" s="120">
        <f t="shared" si="6"/>
        <v>0</v>
      </c>
      <c r="AP29" s="120">
        <f t="shared" si="16"/>
        <v>0</v>
      </c>
      <c r="AQ29" s="120">
        <f t="shared" si="17"/>
        <v>0</v>
      </c>
      <c r="AR29" s="120">
        <f t="shared" si="9"/>
        <v>0</v>
      </c>
      <c r="AS29" s="120">
        <f t="shared" si="10"/>
        <v>0</v>
      </c>
      <c r="AT29" s="120">
        <f t="shared" si="11"/>
        <v>0</v>
      </c>
      <c r="AU29" s="120">
        <f t="shared" si="12"/>
        <v>0</v>
      </c>
      <c r="AV29" s="120">
        <f t="shared" si="13"/>
        <v>0</v>
      </c>
      <c r="AW29" s="120"/>
      <c r="AX29" s="120"/>
      <c r="AY29" s="120"/>
      <c r="AZ29" s="120"/>
      <c r="BA29" s="120"/>
      <c r="BB29" s="120"/>
      <c r="BC29" s="120"/>
    </row>
    <row r="30" spans="1:55" x14ac:dyDescent="0.2">
      <c r="A30" s="132"/>
      <c r="B30" s="20"/>
      <c r="C30" s="137"/>
      <c r="D30" s="175">
        <v>0</v>
      </c>
      <c r="E30" s="176">
        <v>0</v>
      </c>
      <c r="F30" s="176">
        <v>0</v>
      </c>
      <c r="G30" s="176">
        <v>0</v>
      </c>
      <c r="H30" s="176">
        <v>0</v>
      </c>
      <c r="I30" s="176">
        <v>0</v>
      </c>
      <c r="J30" s="151">
        <v>0</v>
      </c>
      <c r="K30" s="151">
        <v>0</v>
      </c>
      <c r="L30" s="151">
        <v>0</v>
      </c>
      <c r="M30" s="151">
        <v>0</v>
      </c>
      <c r="N30" s="151">
        <v>0</v>
      </c>
      <c r="O30" s="151"/>
      <c r="P30" s="151"/>
      <c r="Q30" s="151"/>
      <c r="R30" s="160"/>
      <c r="S30" s="161">
        <f>IFERROR(VLOOKUP($A30&amp;$B30,'1'!$L$10:$M$49,2,FALSE),0)</f>
        <v>0</v>
      </c>
      <c r="T30" s="164">
        <f>IFERROR(VLOOKUP($A30&amp;$B30,'2'!$L$10:$M$49,2,FALSE),0)</f>
        <v>0</v>
      </c>
      <c r="U30" s="149">
        <v>0</v>
      </c>
      <c r="V30" s="164">
        <v>0</v>
      </c>
      <c r="W30" s="149">
        <v>0</v>
      </c>
      <c r="X30" s="149">
        <v>0</v>
      </c>
      <c r="Y30" s="149">
        <v>0</v>
      </c>
      <c r="Z30" s="149">
        <v>0</v>
      </c>
      <c r="AA30" s="149">
        <v>0</v>
      </c>
      <c r="AB30" s="149">
        <v>0</v>
      </c>
      <c r="AC30" s="149">
        <v>0</v>
      </c>
      <c r="AD30" s="149">
        <v>0</v>
      </c>
      <c r="AE30" s="149">
        <v>0</v>
      </c>
      <c r="AF30" s="149">
        <v>0</v>
      </c>
      <c r="AG30" s="166">
        <v>0</v>
      </c>
      <c r="AH30" s="169">
        <f t="shared" si="4"/>
        <v>0</v>
      </c>
      <c r="AI30" s="121">
        <f t="shared" si="15"/>
        <v>0</v>
      </c>
      <c r="AJ30" s="22"/>
      <c r="AK30" s="16"/>
      <c r="AL30" s="102"/>
      <c r="AN30" s="120" t="str">
        <f t="shared" si="3"/>
        <v/>
      </c>
      <c r="AO30" s="120">
        <f t="shared" si="6"/>
        <v>0</v>
      </c>
      <c r="AP30" s="120">
        <f t="shared" si="16"/>
        <v>0</v>
      </c>
      <c r="AQ30" s="120">
        <f t="shared" si="17"/>
        <v>0</v>
      </c>
      <c r="AR30" s="120">
        <f t="shared" si="9"/>
        <v>0</v>
      </c>
      <c r="AS30" s="120">
        <f t="shared" si="10"/>
        <v>0</v>
      </c>
      <c r="AT30" s="120">
        <f t="shared" si="11"/>
        <v>0</v>
      </c>
      <c r="AU30" s="120">
        <f t="shared" si="12"/>
        <v>0</v>
      </c>
      <c r="AV30" s="120">
        <f t="shared" si="13"/>
        <v>0</v>
      </c>
      <c r="AW30" s="120"/>
      <c r="AX30" s="120"/>
      <c r="AY30" s="120"/>
      <c r="AZ30" s="120"/>
      <c r="BA30" s="120"/>
      <c r="BB30" s="120"/>
      <c r="BC30" s="120"/>
    </row>
    <row r="31" spans="1:55" x14ac:dyDescent="0.2">
      <c r="A31" s="132"/>
      <c r="B31" s="20"/>
      <c r="C31" s="137"/>
      <c r="D31" s="175">
        <v>0</v>
      </c>
      <c r="E31" s="176">
        <v>0</v>
      </c>
      <c r="F31" s="176">
        <v>0</v>
      </c>
      <c r="G31" s="176">
        <v>0</v>
      </c>
      <c r="H31" s="176">
        <v>0</v>
      </c>
      <c r="I31" s="176">
        <v>0</v>
      </c>
      <c r="J31" s="151">
        <v>0</v>
      </c>
      <c r="K31" s="151">
        <v>0</v>
      </c>
      <c r="L31" s="151">
        <v>0</v>
      </c>
      <c r="M31" s="151">
        <v>0</v>
      </c>
      <c r="N31" s="151">
        <v>0</v>
      </c>
      <c r="O31" s="151"/>
      <c r="P31" s="151"/>
      <c r="Q31" s="151"/>
      <c r="R31" s="160"/>
      <c r="S31" s="161">
        <f>IFERROR(VLOOKUP($A31&amp;$B31,'1'!$L$10:$M$49,2,FALSE),0)</f>
        <v>0</v>
      </c>
      <c r="T31" s="164">
        <f>IFERROR(VLOOKUP($A31&amp;$B31,'2'!$L$10:$M$49,2,FALSE),0)</f>
        <v>0</v>
      </c>
      <c r="U31" s="149">
        <v>0</v>
      </c>
      <c r="V31" s="164">
        <v>0</v>
      </c>
      <c r="W31" s="149">
        <v>0</v>
      </c>
      <c r="X31" s="149">
        <v>0</v>
      </c>
      <c r="Y31" s="149">
        <v>0</v>
      </c>
      <c r="Z31" s="149">
        <v>0</v>
      </c>
      <c r="AA31" s="149">
        <v>0</v>
      </c>
      <c r="AB31" s="149">
        <v>0</v>
      </c>
      <c r="AC31" s="149">
        <v>0</v>
      </c>
      <c r="AD31" s="149">
        <v>0</v>
      </c>
      <c r="AE31" s="149">
        <v>0</v>
      </c>
      <c r="AF31" s="149">
        <v>0</v>
      </c>
      <c r="AG31" s="166">
        <v>0</v>
      </c>
      <c r="AH31" s="169">
        <f t="shared" si="4"/>
        <v>0</v>
      </c>
      <c r="AI31" s="121">
        <f t="shared" si="15"/>
        <v>0</v>
      </c>
      <c r="AJ31" s="22"/>
      <c r="AK31" s="16"/>
      <c r="AL31" s="17"/>
      <c r="AN31" s="120" t="str">
        <f t="shared" si="3"/>
        <v/>
      </c>
      <c r="AO31" s="120">
        <f t="shared" si="6"/>
        <v>0</v>
      </c>
      <c r="AP31" s="120">
        <f t="shared" si="16"/>
        <v>0</v>
      </c>
      <c r="AQ31" s="120">
        <f t="shared" si="17"/>
        <v>0</v>
      </c>
      <c r="AR31" s="120">
        <f t="shared" si="9"/>
        <v>0</v>
      </c>
      <c r="AS31" s="120">
        <f t="shared" si="10"/>
        <v>0</v>
      </c>
      <c r="AT31" s="120">
        <f t="shared" si="11"/>
        <v>0</v>
      </c>
      <c r="AU31" s="120">
        <f t="shared" si="12"/>
        <v>0</v>
      </c>
      <c r="AV31" s="120">
        <f t="shared" si="13"/>
        <v>0</v>
      </c>
      <c r="AW31" s="120"/>
      <c r="AX31" s="120"/>
      <c r="AY31" s="120"/>
      <c r="AZ31" s="120"/>
      <c r="BA31" s="120"/>
      <c r="BB31" s="120"/>
      <c r="BC31" s="120"/>
    </row>
    <row r="32" spans="1:55" x14ac:dyDescent="0.2">
      <c r="A32" s="132"/>
      <c r="B32" s="20"/>
      <c r="C32" s="134"/>
      <c r="D32" s="175">
        <v>0</v>
      </c>
      <c r="E32" s="176">
        <v>0</v>
      </c>
      <c r="F32" s="176">
        <v>0</v>
      </c>
      <c r="G32" s="176">
        <v>0</v>
      </c>
      <c r="H32" s="176">
        <v>0</v>
      </c>
      <c r="I32" s="176">
        <v>0</v>
      </c>
      <c r="J32" s="151">
        <v>0</v>
      </c>
      <c r="K32" s="151">
        <v>0</v>
      </c>
      <c r="L32" s="151">
        <v>0</v>
      </c>
      <c r="M32" s="151">
        <v>0</v>
      </c>
      <c r="N32" s="151">
        <v>0</v>
      </c>
      <c r="O32" s="151"/>
      <c r="P32" s="151"/>
      <c r="Q32" s="151"/>
      <c r="R32" s="160"/>
      <c r="S32" s="161">
        <f>IFERROR(VLOOKUP($A32&amp;$B32,'1'!$L$10:$M$49,2,FALSE),0)</f>
        <v>0</v>
      </c>
      <c r="T32" s="164">
        <f>IFERROR(VLOOKUP($A32&amp;$B32,'2'!$L$10:$M$49,2,FALSE),0)</f>
        <v>0</v>
      </c>
      <c r="U32" s="149">
        <v>0</v>
      </c>
      <c r="V32" s="164">
        <v>0</v>
      </c>
      <c r="W32" s="149">
        <v>0</v>
      </c>
      <c r="X32" s="149">
        <v>0</v>
      </c>
      <c r="Y32" s="149">
        <v>0</v>
      </c>
      <c r="Z32" s="149">
        <v>0</v>
      </c>
      <c r="AA32" s="149">
        <v>0</v>
      </c>
      <c r="AB32" s="149">
        <v>0</v>
      </c>
      <c r="AC32" s="149">
        <v>0</v>
      </c>
      <c r="AD32" s="149">
        <v>0</v>
      </c>
      <c r="AE32" s="149">
        <v>0</v>
      </c>
      <c r="AF32" s="149">
        <v>0</v>
      </c>
      <c r="AG32" s="166">
        <v>0</v>
      </c>
      <c r="AH32" s="169">
        <f t="shared" si="4"/>
        <v>0</v>
      </c>
      <c r="AI32" s="121">
        <f t="shared" si="15"/>
        <v>0</v>
      </c>
      <c r="AJ32" s="22"/>
      <c r="AK32" s="16"/>
      <c r="AL32" s="17"/>
      <c r="AN32" s="120" t="str">
        <f t="shared" si="3"/>
        <v/>
      </c>
      <c r="AO32" s="120">
        <f t="shared" si="6"/>
        <v>0</v>
      </c>
      <c r="AP32" s="120">
        <f t="shared" si="16"/>
        <v>0</v>
      </c>
      <c r="AQ32" s="120">
        <f t="shared" si="17"/>
        <v>0</v>
      </c>
      <c r="AR32" s="120">
        <f t="shared" si="9"/>
        <v>0</v>
      </c>
      <c r="AS32" s="120">
        <f t="shared" si="10"/>
        <v>0</v>
      </c>
      <c r="AT32" s="120">
        <f t="shared" si="11"/>
        <v>0</v>
      </c>
      <c r="AU32" s="120">
        <f t="shared" si="12"/>
        <v>0</v>
      </c>
      <c r="AV32" s="120">
        <f t="shared" si="13"/>
        <v>0</v>
      </c>
      <c r="AW32" s="120"/>
      <c r="AX32" s="120"/>
      <c r="AY32" s="120"/>
      <c r="AZ32" s="120"/>
      <c r="BA32" s="120"/>
      <c r="BB32" s="120"/>
      <c r="BC32" s="120"/>
    </row>
    <row r="33" spans="1:55" x14ac:dyDescent="0.2">
      <c r="A33" s="132"/>
      <c r="B33" s="20"/>
      <c r="C33" s="133"/>
      <c r="D33" s="175">
        <v>0</v>
      </c>
      <c r="E33" s="176">
        <v>0</v>
      </c>
      <c r="F33" s="176">
        <v>0</v>
      </c>
      <c r="G33" s="176">
        <v>0</v>
      </c>
      <c r="H33" s="176">
        <v>0</v>
      </c>
      <c r="I33" s="176">
        <v>0</v>
      </c>
      <c r="J33" s="151">
        <v>0</v>
      </c>
      <c r="K33" s="151">
        <v>0</v>
      </c>
      <c r="L33" s="151">
        <v>0</v>
      </c>
      <c r="M33" s="151">
        <v>0</v>
      </c>
      <c r="N33" s="151">
        <v>0</v>
      </c>
      <c r="O33" s="151"/>
      <c r="P33" s="151"/>
      <c r="Q33" s="151"/>
      <c r="R33" s="160"/>
      <c r="S33" s="161">
        <f>IFERROR(VLOOKUP($A33&amp;$B33,'1'!$L$10:$M$49,2,FALSE),0)</f>
        <v>0</v>
      </c>
      <c r="T33" s="164">
        <f>IFERROR(VLOOKUP($A33&amp;$B33,'2'!$L$10:$M$49,2,FALSE),0)</f>
        <v>0</v>
      </c>
      <c r="U33" s="149">
        <v>0</v>
      </c>
      <c r="V33" s="164">
        <v>0</v>
      </c>
      <c r="W33" s="149">
        <v>0</v>
      </c>
      <c r="X33" s="149">
        <v>0</v>
      </c>
      <c r="Y33" s="149">
        <v>0</v>
      </c>
      <c r="Z33" s="149">
        <v>0</v>
      </c>
      <c r="AA33" s="149">
        <v>0</v>
      </c>
      <c r="AB33" s="149">
        <v>0</v>
      </c>
      <c r="AC33" s="149">
        <v>0</v>
      </c>
      <c r="AD33" s="149">
        <v>0</v>
      </c>
      <c r="AE33" s="149">
        <v>0</v>
      </c>
      <c r="AF33" s="149">
        <v>0</v>
      </c>
      <c r="AG33" s="166">
        <v>0</v>
      </c>
      <c r="AH33" s="169">
        <f t="shared" si="4"/>
        <v>0</v>
      </c>
      <c r="AI33" s="121">
        <f t="shared" si="15"/>
        <v>0</v>
      </c>
      <c r="AJ33" s="22"/>
      <c r="AK33" s="16"/>
      <c r="AL33" s="17"/>
      <c r="AN33" s="120" t="str">
        <f t="shared" si="3"/>
        <v/>
      </c>
      <c r="AO33" s="120">
        <f t="shared" si="6"/>
        <v>0</v>
      </c>
      <c r="AP33" s="120">
        <f t="shared" si="16"/>
        <v>0</v>
      </c>
      <c r="AQ33" s="120">
        <f t="shared" si="17"/>
        <v>0</v>
      </c>
      <c r="AR33" s="120">
        <f t="shared" si="9"/>
        <v>0</v>
      </c>
      <c r="AS33" s="120">
        <f t="shared" si="10"/>
        <v>0</v>
      </c>
      <c r="AT33" s="120">
        <f t="shared" si="11"/>
        <v>0</v>
      </c>
      <c r="AU33" s="120">
        <f t="shared" si="12"/>
        <v>0</v>
      </c>
      <c r="AV33" s="120">
        <f t="shared" si="13"/>
        <v>0</v>
      </c>
      <c r="AW33" s="120"/>
      <c r="AX33" s="120"/>
      <c r="AY33" s="120"/>
      <c r="AZ33" s="120"/>
      <c r="BA33" s="120"/>
      <c r="BB33" s="120"/>
      <c r="BC33" s="120"/>
    </row>
    <row r="34" spans="1:55" x14ac:dyDescent="0.2">
      <c r="A34" s="138"/>
      <c r="B34" s="81"/>
      <c r="C34" s="136"/>
      <c r="D34" s="175">
        <v>0</v>
      </c>
      <c r="E34" s="176">
        <v>0</v>
      </c>
      <c r="F34" s="176">
        <v>0</v>
      </c>
      <c r="G34" s="176">
        <v>0</v>
      </c>
      <c r="H34" s="176">
        <v>0</v>
      </c>
      <c r="I34" s="176">
        <v>0</v>
      </c>
      <c r="J34" s="151">
        <v>0</v>
      </c>
      <c r="K34" s="151">
        <v>0</v>
      </c>
      <c r="L34" s="151">
        <v>0</v>
      </c>
      <c r="M34" s="151">
        <v>0</v>
      </c>
      <c r="N34" s="151">
        <v>0</v>
      </c>
      <c r="O34" s="151"/>
      <c r="P34" s="151"/>
      <c r="Q34" s="151"/>
      <c r="R34" s="160"/>
      <c r="S34" s="161">
        <f>IFERROR(VLOOKUP($A34&amp;$B34,'1'!$L$10:$M$49,2,FALSE),0)</f>
        <v>0</v>
      </c>
      <c r="T34" s="164">
        <f>IFERROR(VLOOKUP($A34&amp;$B34,'2'!$L$10:$M$49,2,FALSE),0)</f>
        <v>0</v>
      </c>
      <c r="U34" s="149">
        <v>0</v>
      </c>
      <c r="V34" s="164">
        <v>0</v>
      </c>
      <c r="W34" s="149">
        <v>0</v>
      </c>
      <c r="X34" s="149">
        <v>0</v>
      </c>
      <c r="Y34" s="149">
        <v>0</v>
      </c>
      <c r="Z34" s="149">
        <v>0</v>
      </c>
      <c r="AA34" s="149">
        <v>0</v>
      </c>
      <c r="AB34" s="149">
        <v>0</v>
      </c>
      <c r="AC34" s="149">
        <v>0</v>
      </c>
      <c r="AD34" s="149">
        <v>0</v>
      </c>
      <c r="AE34" s="149">
        <v>0</v>
      </c>
      <c r="AF34" s="149">
        <v>0</v>
      </c>
      <c r="AG34" s="166">
        <v>0</v>
      </c>
      <c r="AH34" s="169">
        <f t="shared" si="4"/>
        <v>0</v>
      </c>
      <c r="AI34" s="121">
        <f t="shared" si="15"/>
        <v>0</v>
      </c>
      <c r="AJ34" s="22"/>
      <c r="AK34" s="16"/>
      <c r="AL34" s="102"/>
      <c r="AN34" s="120" t="str">
        <f t="shared" si="3"/>
        <v/>
      </c>
      <c r="AO34" s="120">
        <f t="shared" si="6"/>
        <v>0</v>
      </c>
      <c r="AP34" s="120">
        <f t="shared" si="16"/>
        <v>0</v>
      </c>
      <c r="AQ34" s="120">
        <f t="shared" si="17"/>
        <v>0</v>
      </c>
      <c r="AR34" s="120">
        <f t="shared" si="9"/>
        <v>0</v>
      </c>
      <c r="AS34" s="120">
        <f t="shared" si="10"/>
        <v>0</v>
      </c>
      <c r="AT34" s="120">
        <f t="shared" si="11"/>
        <v>0</v>
      </c>
      <c r="AU34" s="120">
        <f t="shared" si="12"/>
        <v>0</v>
      </c>
      <c r="AV34" s="120">
        <f t="shared" si="13"/>
        <v>0</v>
      </c>
      <c r="AW34" s="120"/>
      <c r="AX34" s="120"/>
      <c r="AY34" s="120"/>
      <c r="AZ34" s="120"/>
      <c r="BA34" s="120"/>
      <c r="BB34" s="120"/>
      <c r="BC34" s="120"/>
    </row>
    <row r="35" spans="1:55" x14ac:dyDescent="0.2">
      <c r="A35" s="132"/>
      <c r="B35" s="20"/>
      <c r="C35" s="133"/>
      <c r="D35" s="175">
        <v>0</v>
      </c>
      <c r="E35" s="176">
        <v>0</v>
      </c>
      <c r="F35" s="176">
        <v>0</v>
      </c>
      <c r="G35" s="176">
        <v>0</v>
      </c>
      <c r="H35" s="176">
        <v>0</v>
      </c>
      <c r="I35" s="176">
        <v>0</v>
      </c>
      <c r="J35" s="151">
        <v>0</v>
      </c>
      <c r="K35" s="151">
        <v>0</v>
      </c>
      <c r="L35" s="151">
        <v>0</v>
      </c>
      <c r="M35" s="151">
        <v>0</v>
      </c>
      <c r="N35" s="151">
        <v>0</v>
      </c>
      <c r="O35" s="151"/>
      <c r="P35" s="151"/>
      <c r="Q35" s="151"/>
      <c r="R35" s="160"/>
      <c r="S35" s="161">
        <f>IFERROR(VLOOKUP($A35&amp;$B35,'1'!$L$10:$M$49,2,FALSE),0)</f>
        <v>0</v>
      </c>
      <c r="T35" s="164">
        <f>IFERROR(VLOOKUP($A35&amp;$B35,'2'!$L$10:$M$49,2,FALSE),0)</f>
        <v>0</v>
      </c>
      <c r="U35" s="149">
        <v>0</v>
      </c>
      <c r="V35" s="164">
        <v>0</v>
      </c>
      <c r="W35" s="149">
        <v>0</v>
      </c>
      <c r="X35" s="149">
        <v>0</v>
      </c>
      <c r="Y35" s="149">
        <v>0</v>
      </c>
      <c r="Z35" s="149">
        <v>0</v>
      </c>
      <c r="AA35" s="149">
        <v>0</v>
      </c>
      <c r="AB35" s="149">
        <v>0</v>
      </c>
      <c r="AC35" s="149">
        <v>0</v>
      </c>
      <c r="AD35" s="149">
        <v>0</v>
      </c>
      <c r="AE35" s="149">
        <v>0</v>
      </c>
      <c r="AF35" s="149">
        <v>0</v>
      </c>
      <c r="AG35" s="166">
        <v>0</v>
      </c>
      <c r="AH35" s="169">
        <f t="shared" si="4"/>
        <v>0</v>
      </c>
      <c r="AI35" s="121">
        <f t="shared" si="15"/>
        <v>0</v>
      </c>
      <c r="AJ35" s="22"/>
      <c r="AK35" s="16"/>
      <c r="AL35" s="17"/>
      <c r="AN35" s="120" t="str">
        <f t="shared" si="3"/>
        <v/>
      </c>
      <c r="AO35" s="120">
        <f t="shared" si="6"/>
        <v>0</v>
      </c>
      <c r="AP35" s="120">
        <f t="shared" si="16"/>
        <v>0</v>
      </c>
      <c r="AQ35" s="120">
        <f t="shared" si="17"/>
        <v>0</v>
      </c>
      <c r="AR35" s="120">
        <f t="shared" si="9"/>
        <v>0</v>
      </c>
      <c r="AS35" s="120">
        <f t="shared" si="10"/>
        <v>0</v>
      </c>
      <c r="AT35" s="120">
        <f t="shared" si="11"/>
        <v>0</v>
      </c>
      <c r="AU35" s="120">
        <f t="shared" si="12"/>
        <v>0</v>
      </c>
      <c r="AV35" s="120">
        <f t="shared" si="13"/>
        <v>0</v>
      </c>
      <c r="AW35" s="120"/>
      <c r="AX35" s="120"/>
      <c r="AY35" s="120"/>
      <c r="AZ35" s="120"/>
      <c r="BA35" s="120"/>
      <c r="BB35" s="120"/>
      <c r="BC35" s="120"/>
    </row>
    <row r="36" spans="1:55" x14ac:dyDescent="0.2">
      <c r="A36" s="132"/>
      <c r="B36" s="20"/>
      <c r="C36" s="134"/>
      <c r="D36" s="175">
        <v>0</v>
      </c>
      <c r="E36" s="176">
        <v>0</v>
      </c>
      <c r="F36" s="176">
        <v>0</v>
      </c>
      <c r="G36" s="176">
        <v>0</v>
      </c>
      <c r="H36" s="176">
        <v>0</v>
      </c>
      <c r="I36" s="176">
        <v>0</v>
      </c>
      <c r="J36" s="151">
        <v>0</v>
      </c>
      <c r="K36" s="151">
        <v>0</v>
      </c>
      <c r="L36" s="151">
        <v>0</v>
      </c>
      <c r="M36" s="151">
        <v>0</v>
      </c>
      <c r="N36" s="151">
        <v>0</v>
      </c>
      <c r="O36" s="151"/>
      <c r="P36" s="151"/>
      <c r="Q36" s="151"/>
      <c r="R36" s="160"/>
      <c r="S36" s="161">
        <f>IFERROR(VLOOKUP($A36&amp;$B36,'1'!$L$10:$M$49,2,FALSE),0)</f>
        <v>0</v>
      </c>
      <c r="T36" s="164">
        <f>IFERROR(VLOOKUP($A36&amp;$B36,'2'!$L$10:$M$49,2,FALSE),0)</f>
        <v>0</v>
      </c>
      <c r="U36" s="149">
        <v>0</v>
      </c>
      <c r="V36" s="164">
        <v>0</v>
      </c>
      <c r="W36" s="149">
        <v>0</v>
      </c>
      <c r="X36" s="149">
        <v>0</v>
      </c>
      <c r="Y36" s="149">
        <v>0</v>
      </c>
      <c r="Z36" s="149">
        <v>0</v>
      </c>
      <c r="AA36" s="149">
        <v>0</v>
      </c>
      <c r="AB36" s="149">
        <v>0</v>
      </c>
      <c r="AC36" s="149">
        <v>0</v>
      </c>
      <c r="AD36" s="149">
        <v>0</v>
      </c>
      <c r="AE36" s="149">
        <v>0</v>
      </c>
      <c r="AF36" s="149">
        <v>0</v>
      </c>
      <c r="AG36" s="166">
        <v>0</v>
      </c>
      <c r="AH36" s="169">
        <f t="shared" si="4"/>
        <v>0</v>
      </c>
      <c r="AI36" s="121">
        <f t="shared" si="15"/>
        <v>0</v>
      </c>
      <c r="AJ36" s="22"/>
      <c r="AK36" s="16"/>
      <c r="AL36" s="17"/>
      <c r="AN36" s="120" t="str">
        <f t="shared" si="3"/>
        <v/>
      </c>
      <c r="AO36" s="120">
        <f t="shared" si="6"/>
        <v>0</v>
      </c>
      <c r="AP36" s="120">
        <f t="shared" si="16"/>
        <v>0</v>
      </c>
      <c r="AQ36" s="120">
        <f t="shared" si="17"/>
        <v>0</v>
      </c>
      <c r="AR36" s="120">
        <f t="shared" si="9"/>
        <v>0</v>
      </c>
      <c r="AS36" s="120">
        <f t="shared" si="10"/>
        <v>0</v>
      </c>
      <c r="AT36" s="120">
        <f t="shared" si="11"/>
        <v>0</v>
      </c>
      <c r="AU36" s="120">
        <f t="shared" si="12"/>
        <v>0</v>
      </c>
      <c r="AV36" s="120">
        <f t="shared" si="13"/>
        <v>0</v>
      </c>
      <c r="AW36" s="120"/>
      <c r="AX36" s="120"/>
      <c r="AY36" s="120"/>
      <c r="AZ36" s="120"/>
      <c r="BA36" s="120"/>
      <c r="BB36" s="120"/>
      <c r="BC36" s="120"/>
    </row>
    <row r="37" spans="1:55" x14ac:dyDescent="0.2">
      <c r="A37" s="132"/>
      <c r="B37" s="20"/>
      <c r="C37" s="137"/>
      <c r="D37" s="175">
        <v>0</v>
      </c>
      <c r="E37" s="176">
        <v>0</v>
      </c>
      <c r="F37" s="176">
        <v>0</v>
      </c>
      <c r="G37" s="176">
        <v>0</v>
      </c>
      <c r="H37" s="176">
        <v>0</v>
      </c>
      <c r="I37" s="176">
        <v>0</v>
      </c>
      <c r="J37" s="151">
        <v>0</v>
      </c>
      <c r="K37" s="151">
        <v>0</v>
      </c>
      <c r="L37" s="151">
        <v>0</v>
      </c>
      <c r="M37" s="151">
        <v>0</v>
      </c>
      <c r="N37" s="151">
        <v>0</v>
      </c>
      <c r="O37" s="151"/>
      <c r="P37" s="151"/>
      <c r="Q37" s="151"/>
      <c r="R37" s="160"/>
      <c r="S37" s="161">
        <f>IFERROR(VLOOKUP($A37&amp;$B37,'1'!$L$10:$M$49,2,FALSE),0)</f>
        <v>0</v>
      </c>
      <c r="T37" s="164">
        <f>IFERROR(VLOOKUP($A37&amp;$B37,'2'!$L$10:$M$49,2,FALSE),0)</f>
        <v>0</v>
      </c>
      <c r="U37" s="149">
        <v>0</v>
      </c>
      <c r="V37" s="164">
        <v>0</v>
      </c>
      <c r="W37" s="149">
        <v>0</v>
      </c>
      <c r="X37" s="149">
        <v>0</v>
      </c>
      <c r="Y37" s="149">
        <v>0</v>
      </c>
      <c r="Z37" s="149">
        <v>0</v>
      </c>
      <c r="AA37" s="149">
        <v>0</v>
      </c>
      <c r="AB37" s="149">
        <v>0</v>
      </c>
      <c r="AC37" s="149">
        <v>0</v>
      </c>
      <c r="AD37" s="149">
        <v>0</v>
      </c>
      <c r="AE37" s="149">
        <v>0</v>
      </c>
      <c r="AF37" s="149">
        <v>0</v>
      </c>
      <c r="AG37" s="166">
        <v>0</v>
      </c>
      <c r="AH37" s="169">
        <f t="shared" si="4"/>
        <v>0</v>
      </c>
      <c r="AI37" s="121">
        <f t="shared" si="15"/>
        <v>0</v>
      </c>
      <c r="AJ37" s="22"/>
      <c r="AK37" s="16"/>
      <c r="AL37" s="102"/>
      <c r="AN37" s="120" t="str">
        <f t="shared" si="3"/>
        <v/>
      </c>
      <c r="AO37" s="120">
        <f t="shared" si="6"/>
        <v>0</v>
      </c>
      <c r="AP37" s="120">
        <f t="shared" si="16"/>
        <v>0</v>
      </c>
      <c r="AQ37" s="120">
        <f t="shared" si="17"/>
        <v>0</v>
      </c>
      <c r="AR37" s="120">
        <f t="shared" si="9"/>
        <v>0</v>
      </c>
      <c r="AS37" s="120">
        <f t="shared" si="10"/>
        <v>0</v>
      </c>
      <c r="AT37" s="120">
        <f t="shared" si="11"/>
        <v>0</v>
      </c>
      <c r="AU37" s="120">
        <f t="shared" si="12"/>
        <v>0</v>
      </c>
      <c r="AV37" s="120">
        <f t="shared" si="13"/>
        <v>0</v>
      </c>
      <c r="AW37" s="120"/>
      <c r="AX37" s="120"/>
      <c r="AY37" s="120"/>
      <c r="AZ37" s="120"/>
      <c r="BA37" s="120"/>
      <c r="BB37" s="120"/>
      <c r="BC37" s="120"/>
    </row>
    <row r="38" spans="1:55" x14ac:dyDescent="0.2">
      <c r="A38" s="132"/>
      <c r="B38" s="20"/>
      <c r="C38" s="133"/>
      <c r="D38" s="175">
        <v>0</v>
      </c>
      <c r="E38" s="176">
        <v>0</v>
      </c>
      <c r="F38" s="176">
        <v>0</v>
      </c>
      <c r="G38" s="176">
        <v>0</v>
      </c>
      <c r="H38" s="176">
        <v>0</v>
      </c>
      <c r="I38" s="176">
        <v>0</v>
      </c>
      <c r="J38" s="151">
        <v>0</v>
      </c>
      <c r="K38" s="151">
        <v>0</v>
      </c>
      <c r="L38" s="151">
        <v>0</v>
      </c>
      <c r="M38" s="151">
        <v>0</v>
      </c>
      <c r="N38" s="151">
        <v>0</v>
      </c>
      <c r="O38" s="151"/>
      <c r="P38" s="151"/>
      <c r="Q38" s="151"/>
      <c r="R38" s="160"/>
      <c r="S38" s="161">
        <f>IFERROR(VLOOKUP($A38&amp;$B38,'1'!$L$10:$M$49,2,FALSE),0)</f>
        <v>0</v>
      </c>
      <c r="T38" s="164">
        <f>IFERROR(VLOOKUP($A38&amp;$B38,'2'!$L$10:$M$49,2,FALSE),0)</f>
        <v>0</v>
      </c>
      <c r="U38" s="149">
        <v>0</v>
      </c>
      <c r="V38" s="164">
        <v>0</v>
      </c>
      <c r="W38" s="149">
        <v>0</v>
      </c>
      <c r="X38" s="149">
        <v>0</v>
      </c>
      <c r="Y38" s="149">
        <v>0</v>
      </c>
      <c r="Z38" s="149">
        <v>0</v>
      </c>
      <c r="AA38" s="149">
        <v>0</v>
      </c>
      <c r="AB38" s="149">
        <v>0</v>
      </c>
      <c r="AC38" s="149">
        <v>0</v>
      </c>
      <c r="AD38" s="149">
        <v>0</v>
      </c>
      <c r="AE38" s="149">
        <v>0</v>
      </c>
      <c r="AF38" s="149">
        <v>0</v>
      </c>
      <c r="AG38" s="166">
        <v>0</v>
      </c>
      <c r="AH38" s="169">
        <f t="shared" si="4"/>
        <v>0</v>
      </c>
      <c r="AI38" s="121">
        <f t="shared" si="15"/>
        <v>0</v>
      </c>
      <c r="AJ38" s="22"/>
      <c r="AK38" s="16"/>
      <c r="AL38" s="17"/>
      <c r="AN38" s="120" t="str">
        <f t="shared" ref="AN38:AN69" si="18">A38&amp;B38</f>
        <v/>
      </c>
      <c r="AO38" s="120">
        <f t="shared" si="6"/>
        <v>0</v>
      </c>
      <c r="AP38" s="120">
        <f t="shared" ref="AP38:AP69" si="19">LARGE($E38:$S38,1)+LARGE($E38:$S38,2)+LARGE($E38:$S38,3)</f>
        <v>0</v>
      </c>
      <c r="AQ38" s="120">
        <f t="shared" ref="AQ38:AQ69" si="20">LARGE($F38:$S38,1)+LARGE($F38:$S38,2)+LARGE($F38:$S38,3)</f>
        <v>0</v>
      </c>
      <c r="AR38" s="120">
        <f t="shared" si="9"/>
        <v>0</v>
      </c>
      <c r="AS38" s="120">
        <f t="shared" si="10"/>
        <v>0</v>
      </c>
      <c r="AT38" s="120">
        <f t="shared" si="11"/>
        <v>0</v>
      </c>
      <c r="AU38" s="120">
        <f t="shared" si="12"/>
        <v>0</v>
      </c>
      <c r="AV38" s="120">
        <f t="shared" si="13"/>
        <v>0</v>
      </c>
      <c r="AW38" s="120"/>
      <c r="AX38" s="120"/>
      <c r="AY38" s="120"/>
      <c r="AZ38" s="120"/>
      <c r="BA38" s="120"/>
      <c r="BB38" s="120"/>
      <c r="BC38" s="120"/>
    </row>
    <row r="39" spans="1:55" x14ac:dyDescent="0.2">
      <c r="A39" s="132"/>
      <c r="B39" s="20"/>
      <c r="C39" s="133"/>
      <c r="D39" s="175">
        <v>0</v>
      </c>
      <c r="E39" s="176">
        <v>0</v>
      </c>
      <c r="F39" s="176">
        <v>0</v>
      </c>
      <c r="G39" s="176">
        <v>0</v>
      </c>
      <c r="H39" s="176">
        <v>0</v>
      </c>
      <c r="I39" s="176">
        <v>0</v>
      </c>
      <c r="J39" s="151">
        <v>0</v>
      </c>
      <c r="K39" s="151">
        <v>0</v>
      </c>
      <c r="L39" s="151">
        <v>0</v>
      </c>
      <c r="M39" s="151">
        <v>0</v>
      </c>
      <c r="N39" s="151">
        <v>0</v>
      </c>
      <c r="O39" s="151"/>
      <c r="P39" s="151"/>
      <c r="Q39" s="151"/>
      <c r="R39" s="160"/>
      <c r="S39" s="161">
        <f>IFERROR(VLOOKUP($A39&amp;$B39,'1'!$L$10:$M$49,2,FALSE),0)</f>
        <v>0</v>
      </c>
      <c r="T39" s="164">
        <f>IFERROR(VLOOKUP($A39&amp;$B39,'2'!$L$10:$M$49,2,FALSE),0)</f>
        <v>0</v>
      </c>
      <c r="U39" s="149">
        <v>0</v>
      </c>
      <c r="V39" s="164">
        <v>0</v>
      </c>
      <c r="W39" s="149">
        <v>0</v>
      </c>
      <c r="X39" s="149">
        <v>0</v>
      </c>
      <c r="Y39" s="149">
        <v>0</v>
      </c>
      <c r="Z39" s="149">
        <v>0</v>
      </c>
      <c r="AA39" s="149">
        <v>0</v>
      </c>
      <c r="AB39" s="149">
        <v>0</v>
      </c>
      <c r="AC39" s="149">
        <v>0</v>
      </c>
      <c r="AD39" s="149">
        <v>0</v>
      </c>
      <c r="AE39" s="149">
        <v>0</v>
      </c>
      <c r="AF39" s="149">
        <v>0</v>
      </c>
      <c r="AG39" s="166">
        <v>0</v>
      </c>
      <c r="AH39" s="169">
        <f t="shared" si="4"/>
        <v>0</v>
      </c>
      <c r="AI39" s="121">
        <f t="shared" si="15"/>
        <v>0</v>
      </c>
      <c r="AJ39" s="22"/>
      <c r="AK39" s="16"/>
      <c r="AL39" s="102"/>
      <c r="AN39" s="120" t="str">
        <f t="shared" si="18"/>
        <v/>
      </c>
      <c r="AO39" s="120">
        <f t="shared" si="6"/>
        <v>0</v>
      </c>
      <c r="AP39" s="120">
        <f t="shared" si="19"/>
        <v>0</v>
      </c>
      <c r="AQ39" s="120">
        <f t="shared" si="20"/>
        <v>0</v>
      </c>
      <c r="AR39" s="120">
        <f t="shared" si="9"/>
        <v>0</v>
      </c>
      <c r="AS39" s="120">
        <f t="shared" si="10"/>
        <v>0</v>
      </c>
      <c r="AT39" s="120">
        <f t="shared" si="11"/>
        <v>0</v>
      </c>
      <c r="AU39" s="120">
        <f t="shared" si="12"/>
        <v>0</v>
      </c>
      <c r="AV39" s="120">
        <f t="shared" si="13"/>
        <v>0</v>
      </c>
      <c r="AW39" s="120"/>
      <c r="AX39" s="120"/>
      <c r="AY39" s="120"/>
      <c r="AZ39" s="120"/>
      <c r="BA39" s="120"/>
      <c r="BB39" s="120"/>
      <c r="BC39" s="120"/>
    </row>
    <row r="40" spans="1:55" x14ac:dyDescent="0.2">
      <c r="A40" s="132"/>
      <c r="B40" s="20"/>
      <c r="C40" s="133"/>
      <c r="D40" s="175">
        <v>0</v>
      </c>
      <c r="E40" s="176">
        <v>0</v>
      </c>
      <c r="F40" s="176">
        <v>0</v>
      </c>
      <c r="G40" s="176">
        <v>0</v>
      </c>
      <c r="H40" s="176">
        <v>0</v>
      </c>
      <c r="I40" s="176">
        <v>0</v>
      </c>
      <c r="J40" s="151">
        <v>0</v>
      </c>
      <c r="K40" s="151">
        <v>0</v>
      </c>
      <c r="L40" s="151">
        <v>0</v>
      </c>
      <c r="M40" s="151">
        <v>0</v>
      </c>
      <c r="N40" s="151">
        <v>0</v>
      </c>
      <c r="O40" s="151"/>
      <c r="P40" s="151"/>
      <c r="Q40" s="151"/>
      <c r="R40" s="160"/>
      <c r="S40" s="161">
        <f>IFERROR(VLOOKUP($A40&amp;$B40,'1'!$L$10:$M$49,2,FALSE),0)</f>
        <v>0</v>
      </c>
      <c r="T40" s="164">
        <f>IFERROR(VLOOKUP($A40&amp;$B40,'2'!$L$10:$M$49,2,FALSE),0)</f>
        <v>0</v>
      </c>
      <c r="U40" s="149">
        <v>0</v>
      </c>
      <c r="V40" s="164">
        <v>0</v>
      </c>
      <c r="W40" s="149">
        <v>0</v>
      </c>
      <c r="X40" s="149">
        <v>0</v>
      </c>
      <c r="Y40" s="149">
        <v>0</v>
      </c>
      <c r="Z40" s="149">
        <v>0</v>
      </c>
      <c r="AA40" s="149">
        <v>0</v>
      </c>
      <c r="AB40" s="149">
        <v>0</v>
      </c>
      <c r="AC40" s="149">
        <v>0</v>
      </c>
      <c r="AD40" s="149">
        <v>0</v>
      </c>
      <c r="AE40" s="149">
        <v>0</v>
      </c>
      <c r="AF40" s="149">
        <v>0</v>
      </c>
      <c r="AG40" s="166">
        <v>0</v>
      </c>
      <c r="AH40" s="169">
        <f t="shared" si="4"/>
        <v>0</v>
      </c>
      <c r="AI40" s="121">
        <f t="shared" si="15"/>
        <v>0</v>
      </c>
      <c r="AJ40" s="22"/>
      <c r="AK40" s="16"/>
      <c r="AL40" s="102"/>
      <c r="AN40" s="120" t="str">
        <f t="shared" si="18"/>
        <v/>
      </c>
      <c r="AO40" s="120">
        <f t="shared" si="6"/>
        <v>0</v>
      </c>
      <c r="AP40" s="120">
        <f t="shared" si="19"/>
        <v>0</v>
      </c>
      <c r="AQ40" s="120">
        <f t="shared" si="20"/>
        <v>0</v>
      </c>
      <c r="AR40" s="120">
        <f t="shared" si="9"/>
        <v>0</v>
      </c>
      <c r="AS40" s="120">
        <f t="shared" si="10"/>
        <v>0</v>
      </c>
      <c r="AT40" s="120">
        <f t="shared" si="11"/>
        <v>0</v>
      </c>
      <c r="AU40" s="120">
        <f t="shared" si="12"/>
        <v>0</v>
      </c>
      <c r="AV40" s="120">
        <f t="shared" si="13"/>
        <v>0</v>
      </c>
      <c r="AW40" s="120"/>
      <c r="AX40" s="120"/>
      <c r="AY40" s="120"/>
      <c r="AZ40" s="120"/>
      <c r="BA40" s="120"/>
      <c r="BB40" s="120"/>
      <c r="BC40" s="120"/>
    </row>
    <row r="41" spans="1:55" x14ac:dyDescent="0.2">
      <c r="A41" s="132"/>
      <c r="B41" s="20"/>
      <c r="C41" s="133"/>
      <c r="D41" s="175">
        <v>0</v>
      </c>
      <c r="E41" s="176">
        <v>0</v>
      </c>
      <c r="F41" s="176">
        <v>0</v>
      </c>
      <c r="G41" s="176">
        <v>0</v>
      </c>
      <c r="H41" s="176">
        <v>0</v>
      </c>
      <c r="I41" s="176">
        <v>0</v>
      </c>
      <c r="J41" s="151">
        <v>0</v>
      </c>
      <c r="K41" s="151">
        <v>0</v>
      </c>
      <c r="L41" s="151">
        <v>0</v>
      </c>
      <c r="M41" s="151">
        <v>0</v>
      </c>
      <c r="N41" s="151">
        <v>0</v>
      </c>
      <c r="O41" s="151"/>
      <c r="P41" s="151"/>
      <c r="Q41" s="151"/>
      <c r="R41" s="160"/>
      <c r="S41" s="161">
        <f>IFERROR(VLOOKUP($A41&amp;$B41,'1'!$L$10:$M$49,2,FALSE),0)</f>
        <v>0</v>
      </c>
      <c r="T41" s="164">
        <f>IFERROR(VLOOKUP($A41&amp;$B41,'2'!$L$10:$M$49,2,FALSE),0)</f>
        <v>0</v>
      </c>
      <c r="U41" s="149">
        <v>0</v>
      </c>
      <c r="V41" s="164">
        <v>0</v>
      </c>
      <c r="W41" s="149">
        <v>0</v>
      </c>
      <c r="X41" s="149">
        <v>0</v>
      </c>
      <c r="Y41" s="149">
        <v>0</v>
      </c>
      <c r="Z41" s="149">
        <v>0</v>
      </c>
      <c r="AA41" s="149">
        <v>0</v>
      </c>
      <c r="AB41" s="149">
        <v>0</v>
      </c>
      <c r="AC41" s="149">
        <v>0</v>
      </c>
      <c r="AD41" s="149">
        <v>0</v>
      </c>
      <c r="AE41" s="149">
        <v>0</v>
      </c>
      <c r="AF41" s="149">
        <v>0</v>
      </c>
      <c r="AG41" s="166">
        <v>0</v>
      </c>
      <c r="AH41" s="169">
        <f t="shared" si="4"/>
        <v>0</v>
      </c>
      <c r="AI41" s="121">
        <f t="shared" si="15"/>
        <v>0</v>
      </c>
      <c r="AJ41" s="22"/>
      <c r="AK41" s="16"/>
      <c r="AL41" s="102"/>
      <c r="AN41" s="120" t="str">
        <f t="shared" si="18"/>
        <v/>
      </c>
      <c r="AO41" s="120">
        <f t="shared" si="6"/>
        <v>0</v>
      </c>
      <c r="AP41" s="120">
        <f t="shared" si="19"/>
        <v>0</v>
      </c>
      <c r="AQ41" s="120">
        <f t="shared" si="20"/>
        <v>0</v>
      </c>
      <c r="AR41" s="120">
        <f t="shared" si="9"/>
        <v>0</v>
      </c>
      <c r="AS41" s="120">
        <f t="shared" si="10"/>
        <v>0</v>
      </c>
      <c r="AT41" s="120">
        <f t="shared" si="11"/>
        <v>0</v>
      </c>
      <c r="AU41" s="120">
        <f t="shared" si="12"/>
        <v>0</v>
      </c>
      <c r="AV41" s="120">
        <f t="shared" si="13"/>
        <v>0</v>
      </c>
      <c r="AW41" s="120"/>
      <c r="AX41" s="120"/>
      <c r="AY41" s="120"/>
      <c r="AZ41" s="120"/>
      <c r="BA41" s="120"/>
      <c r="BB41" s="120"/>
      <c r="BC41" s="120"/>
    </row>
    <row r="42" spans="1:55" x14ac:dyDescent="0.2">
      <c r="A42" s="138"/>
      <c r="B42" s="81"/>
      <c r="C42" s="136"/>
      <c r="D42" s="175">
        <v>0</v>
      </c>
      <c r="E42" s="176">
        <v>0</v>
      </c>
      <c r="F42" s="176">
        <v>0</v>
      </c>
      <c r="G42" s="176">
        <v>0</v>
      </c>
      <c r="H42" s="176">
        <v>0</v>
      </c>
      <c r="I42" s="176">
        <v>0</v>
      </c>
      <c r="J42" s="151">
        <v>0</v>
      </c>
      <c r="K42" s="151">
        <v>0</v>
      </c>
      <c r="L42" s="151">
        <v>0</v>
      </c>
      <c r="M42" s="151">
        <v>0</v>
      </c>
      <c r="N42" s="151">
        <v>0</v>
      </c>
      <c r="O42" s="151"/>
      <c r="P42" s="151"/>
      <c r="Q42" s="151"/>
      <c r="R42" s="160"/>
      <c r="S42" s="161">
        <f>IFERROR(VLOOKUP($A42&amp;$B42,'1'!$L$10:$M$49,2,FALSE),0)</f>
        <v>0</v>
      </c>
      <c r="T42" s="164">
        <f>IFERROR(VLOOKUP($A42&amp;$B42,'2'!$L$10:$M$49,2,FALSE),0)</f>
        <v>0</v>
      </c>
      <c r="U42" s="149">
        <v>0</v>
      </c>
      <c r="V42" s="164">
        <v>0</v>
      </c>
      <c r="W42" s="149">
        <v>0</v>
      </c>
      <c r="X42" s="149">
        <v>0</v>
      </c>
      <c r="Y42" s="149">
        <v>0</v>
      </c>
      <c r="Z42" s="149">
        <v>0</v>
      </c>
      <c r="AA42" s="149">
        <v>0</v>
      </c>
      <c r="AB42" s="149">
        <v>0</v>
      </c>
      <c r="AC42" s="149">
        <v>0</v>
      </c>
      <c r="AD42" s="149">
        <v>0</v>
      </c>
      <c r="AE42" s="149">
        <v>0</v>
      </c>
      <c r="AF42" s="149">
        <v>0</v>
      </c>
      <c r="AG42" s="166">
        <v>0</v>
      </c>
      <c r="AH42" s="169">
        <f t="shared" si="4"/>
        <v>0</v>
      </c>
      <c r="AI42" s="121">
        <f t="shared" si="15"/>
        <v>0</v>
      </c>
      <c r="AJ42" s="22"/>
      <c r="AK42" s="16"/>
      <c r="AL42" s="102"/>
      <c r="AN42" s="120" t="str">
        <f t="shared" si="18"/>
        <v/>
      </c>
      <c r="AO42" s="120">
        <f t="shared" si="6"/>
        <v>0</v>
      </c>
      <c r="AP42" s="120">
        <f t="shared" si="19"/>
        <v>0</v>
      </c>
      <c r="AQ42" s="120">
        <f t="shared" si="20"/>
        <v>0</v>
      </c>
      <c r="AR42" s="120">
        <f t="shared" si="9"/>
        <v>0</v>
      </c>
      <c r="AS42" s="120">
        <f t="shared" si="10"/>
        <v>0</v>
      </c>
      <c r="AT42" s="120">
        <f t="shared" si="11"/>
        <v>0</v>
      </c>
      <c r="AU42" s="120">
        <f t="shared" si="12"/>
        <v>0</v>
      </c>
      <c r="AV42" s="120">
        <f t="shared" si="13"/>
        <v>0</v>
      </c>
      <c r="AW42" s="120"/>
      <c r="AX42" s="120"/>
      <c r="AY42" s="120"/>
      <c r="AZ42" s="120"/>
      <c r="BA42" s="120"/>
      <c r="BB42" s="120"/>
      <c r="BC42" s="120"/>
    </row>
    <row r="43" spans="1:55" x14ac:dyDescent="0.2">
      <c r="A43" s="132"/>
      <c r="B43" s="20"/>
      <c r="C43" s="133"/>
      <c r="D43" s="175">
        <v>0</v>
      </c>
      <c r="E43" s="176">
        <v>0</v>
      </c>
      <c r="F43" s="176">
        <v>0</v>
      </c>
      <c r="G43" s="176">
        <v>0</v>
      </c>
      <c r="H43" s="176">
        <v>0</v>
      </c>
      <c r="I43" s="176">
        <v>0</v>
      </c>
      <c r="J43" s="151">
        <v>0</v>
      </c>
      <c r="K43" s="151">
        <v>0</v>
      </c>
      <c r="L43" s="151">
        <v>0</v>
      </c>
      <c r="M43" s="151">
        <v>0</v>
      </c>
      <c r="N43" s="151">
        <v>0</v>
      </c>
      <c r="O43" s="151"/>
      <c r="P43" s="151"/>
      <c r="Q43" s="151"/>
      <c r="R43" s="160"/>
      <c r="S43" s="161">
        <f>IFERROR(VLOOKUP($A43&amp;$B43,'1'!$L$10:$M$49,2,FALSE),0)</f>
        <v>0</v>
      </c>
      <c r="T43" s="164">
        <v>0</v>
      </c>
      <c r="U43" s="149">
        <v>0</v>
      </c>
      <c r="V43" s="164">
        <v>0</v>
      </c>
      <c r="W43" s="149">
        <v>0</v>
      </c>
      <c r="X43" s="149">
        <v>0</v>
      </c>
      <c r="Y43" s="149">
        <v>0</v>
      </c>
      <c r="Z43" s="149">
        <v>0</v>
      </c>
      <c r="AA43" s="149">
        <v>0</v>
      </c>
      <c r="AB43" s="149">
        <v>0</v>
      </c>
      <c r="AC43" s="149">
        <v>0</v>
      </c>
      <c r="AD43" s="149">
        <v>0</v>
      </c>
      <c r="AE43" s="149">
        <v>0</v>
      </c>
      <c r="AF43" s="149">
        <v>0</v>
      </c>
      <c r="AG43" s="166">
        <v>0</v>
      </c>
      <c r="AH43" s="169">
        <f t="shared" si="4"/>
        <v>0</v>
      </c>
      <c r="AI43" s="121">
        <f t="shared" ref="AI43:AI48" si="21">LARGE(F43:AG43,1)+LARGE(F43:AG43,2)+LARGE(F43:AG43,3)</f>
        <v>0</v>
      </c>
      <c r="AJ43" s="22"/>
      <c r="AK43" s="16"/>
      <c r="AL43" s="102"/>
      <c r="AN43" s="120" t="str">
        <f t="shared" si="18"/>
        <v/>
      </c>
      <c r="AO43" s="120">
        <f t="shared" ref="AO43:AO69" si="22">LARGE($D43:$R43,1)+LARGE($D43:$R43,2)+LARGE($D43:$R43,3)</f>
        <v>0</v>
      </c>
      <c r="AP43" s="120">
        <f t="shared" si="19"/>
        <v>0</v>
      </c>
      <c r="AQ43" s="120">
        <f t="shared" si="20"/>
        <v>0</v>
      </c>
      <c r="AR43" s="120">
        <f t="shared" si="9"/>
        <v>0</v>
      </c>
      <c r="AS43" s="120">
        <f t="shared" si="10"/>
        <v>0</v>
      </c>
      <c r="AT43" s="120">
        <f t="shared" si="11"/>
        <v>0</v>
      </c>
      <c r="AU43" s="120">
        <f t="shared" si="12"/>
        <v>0</v>
      </c>
      <c r="AV43" s="120">
        <f t="shared" si="13"/>
        <v>0</v>
      </c>
      <c r="AW43" s="120"/>
      <c r="AX43" s="120"/>
      <c r="AY43" s="120"/>
      <c r="AZ43" s="120"/>
      <c r="BA43" s="120"/>
      <c r="BB43" s="120"/>
      <c r="BC43" s="120"/>
    </row>
    <row r="44" spans="1:55" x14ac:dyDescent="0.2">
      <c r="A44" s="138"/>
      <c r="B44" s="81"/>
      <c r="C44" s="136"/>
      <c r="D44" s="175">
        <v>0</v>
      </c>
      <c r="E44" s="176">
        <v>0</v>
      </c>
      <c r="F44" s="176">
        <v>0</v>
      </c>
      <c r="G44" s="176">
        <v>0</v>
      </c>
      <c r="H44" s="176">
        <v>0</v>
      </c>
      <c r="I44" s="176">
        <v>0</v>
      </c>
      <c r="J44" s="151">
        <v>0</v>
      </c>
      <c r="K44" s="151">
        <v>0</v>
      </c>
      <c r="L44" s="151">
        <v>0</v>
      </c>
      <c r="M44" s="151">
        <v>0</v>
      </c>
      <c r="N44" s="151">
        <v>0</v>
      </c>
      <c r="O44" s="151"/>
      <c r="P44" s="151"/>
      <c r="Q44" s="151"/>
      <c r="R44" s="160"/>
      <c r="S44" s="161">
        <f>IFERROR(VLOOKUP($A44&amp;$B44,'1'!$L$10:$M$49,2,FALSE),0)</f>
        <v>0</v>
      </c>
      <c r="T44" s="164">
        <v>0</v>
      </c>
      <c r="U44" s="149">
        <v>0</v>
      </c>
      <c r="V44" s="164">
        <v>0</v>
      </c>
      <c r="W44" s="149">
        <v>0</v>
      </c>
      <c r="X44" s="149">
        <v>0</v>
      </c>
      <c r="Y44" s="149">
        <v>0</v>
      </c>
      <c r="Z44" s="149">
        <v>0</v>
      </c>
      <c r="AA44" s="149">
        <v>0</v>
      </c>
      <c r="AB44" s="149">
        <v>0</v>
      </c>
      <c r="AC44" s="149">
        <v>0</v>
      </c>
      <c r="AD44" s="149">
        <v>0</v>
      </c>
      <c r="AE44" s="149">
        <v>0</v>
      </c>
      <c r="AF44" s="149">
        <v>0</v>
      </c>
      <c r="AG44" s="166">
        <v>0</v>
      </c>
      <c r="AH44" s="169">
        <f t="shared" si="4"/>
        <v>0</v>
      </c>
      <c r="AI44" s="121">
        <f t="shared" si="21"/>
        <v>0</v>
      </c>
      <c r="AJ44" s="22"/>
      <c r="AK44" s="16"/>
      <c r="AL44" s="102"/>
      <c r="AN44" s="120" t="str">
        <f t="shared" si="18"/>
        <v/>
      </c>
      <c r="AO44" s="120">
        <f t="shared" si="22"/>
        <v>0</v>
      </c>
      <c r="AP44" s="120">
        <f t="shared" si="19"/>
        <v>0</v>
      </c>
      <c r="AQ44" s="120">
        <f t="shared" si="20"/>
        <v>0</v>
      </c>
      <c r="AR44" s="120">
        <f t="shared" si="9"/>
        <v>0</v>
      </c>
      <c r="AS44" s="120">
        <f t="shared" si="10"/>
        <v>0</v>
      </c>
      <c r="AT44" s="120">
        <f t="shared" si="11"/>
        <v>0</v>
      </c>
      <c r="AU44" s="120">
        <f t="shared" si="12"/>
        <v>0</v>
      </c>
      <c r="AV44" s="120">
        <f t="shared" si="13"/>
        <v>0</v>
      </c>
      <c r="AW44" s="120"/>
      <c r="AX44" s="120"/>
      <c r="AY44" s="120"/>
      <c r="AZ44" s="120"/>
      <c r="BA44" s="120"/>
      <c r="BB44" s="120"/>
      <c r="BC44" s="120"/>
    </row>
    <row r="45" spans="1:55" x14ac:dyDescent="0.2">
      <c r="A45" s="132"/>
      <c r="B45" s="20"/>
      <c r="C45" s="133"/>
      <c r="D45" s="175">
        <v>0</v>
      </c>
      <c r="E45" s="176">
        <v>0</v>
      </c>
      <c r="F45" s="176">
        <v>0</v>
      </c>
      <c r="G45" s="176">
        <v>0</v>
      </c>
      <c r="H45" s="176">
        <v>0</v>
      </c>
      <c r="I45" s="176">
        <v>0</v>
      </c>
      <c r="J45" s="151">
        <v>0</v>
      </c>
      <c r="K45" s="151">
        <v>0</v>
      </c>
      <c r="L45" s="151">
        <v>0</v>
      </c>
      <c r="M45" s="151">
        <v>0</v>
      </c>
      <c r="N45" s="151">
        <v>0</v>
      </c>
      <c r="O45" s="151"/>
      <c r="P45" s="151"/>
      <c r="Q45" s="151"/>
      <c r="R45" s="160"/>
      <c r="S45" s="161">
        <f>IFERROR(VLOOKUP($A45&amp;$B45,'1'!$L$10:$M$49,2,FALSE),0)</f>
        <v>0</v>
      </c>
      <c r="T45" s="164">
        <v>0</v>
      </c>
      <c r="U45" s="149">
        <v>0</v>
      </c>
      <c r="V45" s="164">
        <v>0</v>
      </c>
      <c r="W45" s="149">
        <v>0</v>
      </c>
      <c r="X45" s="149">
        <v>0</v>
      </c>
      <c r="Y45" s="149">
        <v>0</v>
      </c>
      <c r="Z45" s="149">
        <v>0</v>
      </c>
      <c r="AA45" s="149">
        <v>0</v>
      </c>
      <c r="AB45" s="149">
        <v>0</v>
      </c>
      <c r="AC45" s="149">
        <v>0</v>
      </c>
      <c r="AD45" s="149">
        <v>0</v>
      </c>
      <c r="AE45" s="149">
        <v>0</v>
      </c>
      <c r="AF45" s="149">
        <v>0</v>
      </c>
      <c r="AG45" s="166">
        <v>0</v>
      </c>
      <c r="AH45" s="169">
        <f t="shared" si="4"/>
        <v>0</v>
      </c>
      <c r="AI45" s="121">
        <f t="shared" si="21"/>
        <v>0</v>
      </c>
      <c r="AJ45" s="22"/>
      <c r="AK45" s="16"/>
      <c r="AL45" s="17"/>
      <c r="AN45" s="120" t="str">
        <f t="shared" si="18"/>
        <v/>
      </c>
      <c r="AO45" s="120">
        <f t="shared" si="22"/>
        <v>0</v>
      </c>
      <c r="AP45" s="120">
        <f t="shared" si="19"/>
        <v>0</v>
      </c>
      <c r="AQ45" s="120">
        <f t="shared" si="20"/>
        <v>0</v>
      </c>
      <c r="AR45" s="120">
        <f t="shared" si="9"/>
        <v>0</v>
      </c>
      <c r="AS45" s="120">
        <f t="shared" si="10"/>
        <v>0</v>
      </c>
      <c r="AT45" s="120">
        <f t="shared" si="11"/>
        <v>0</v>
      </c>
      <c r="AU45" s="120">
        <f t="shared" si="12"/>
        <v>0</v>
      </c>
      <c r="AV45" s="120">
        <f t="shared" si="13"/>
        <v>0</v>
      </c>
      <c r="AW45" s="120"/>
      <c r="AX45" s="120"/>
      <c r="AY45" s="120"/>
      <c r="AZ45" s="120"/>
      <c r="BA45" s="120"/>
      <c r="BB45" s="120"/>
      <c r="BC45" s="120"/>
    </row>
    <row r="46" spans="1:55" x14ac:dyDescent="0.2">
      <c r="A46" s="132"/>
      <c r="B46" s="20"/>
      <c r="C46" s="133"/>
      <c r="D46" s="175">
        <v>0</v>
      </c>
      <c r="E46" s="176">
        <v>0</v>
      </c>
      <c r="F46" s="176">
        <v>0</v>
      </c>
      <c r="G46" s="176">
        <v>0</v>
      </c>
      <c r="H46" s="176">
        <v>0</v>
      </c>
      <c r="I46" s="176">
        <v>0</v>
      </c>
      <c r="J46" s="151">
        <v>0</v>
      </c>
      <c r="K46" s="151">
        <v>0</v>
      </c>
      <c r="L46" s="151">
        <v>0</v>
      </c>
      <c r="M46" s="151">
        <v>0</v>
      </c>
      <c r="N46" s="151">
        <v>0</v>
      </c>
      <c r="O46" s="151"/>
      <c r="P46" s="151"/>
      <c r="Q46" s="151"/>
      <c r="R46" s="160"/>
      <c r="S46" s="161">
        <f>IFERROR(VLOOKUP($A46&amp;$B46,'1'!$L$10:$M$49,2,FALSE),0)</f>
        <v>0</v>
      </c>
      <c r="T46" s="164">
        <v>0</v>
      </c>
      <c r="U46" s="149">
        <v>0</v>
      </c>
      <c r="V46" s="164">
        <v>0</v>
      </c>
      <c r="W46" s="149">
        <v>0</v>
      </c>
      <c r="X46" s="149">
        <v>0</v>
      </c>
      <c r="Y46" s="149">
        <v>0</v>
      </c>
      <c r="Z46" s="149">
        <v>0</v>
      </c>
      <c r="AA46" s="149">
        <v>0</v>
      </c>
      <c r="AB46" s="149">
        <v>0</v>
      </c>
      <c r="AC46" s="149">
        <v>0</v>
      </c>
      <c r="AD46" s="149">
        <v>0</v>
      </c>
      <c r="AE46" s="149">
        <v>0</v>
      </c>
      <c r="AF46" s="149">
        <v>0</v>
      </c>
      <c r="AG46" s="166">
        <v>0</v>
      </c>
      <c r="AH46" s="169">
        <f t="shared" si="4"/>
        <v>0</v>
      </c>
      <c r="AI46" s="121">
        <f t="shared" si="21"/>
        <v>0</v>
      </c>
      <c r="AJ46" s="22"/>
      <c r="AK46" s="16"/>
      <c r="AL46" s="17"/>
      <c r="AN46" s="120" t="str">
        <f t="shared" si="18"/>
        <v/>
      </c>
      <c r="AO46" s="120">
        <f t="shared" si="22"/>
        <v>0</v>
      </c>
      <c r="AP46" s="120">
        <f t="shared" si="19"/>
        <v>0</v>
      </c>
      <c r="AQ46" s="120">
        <f t="shared" si="20"/>
        <v>0</v>
      </c>
      <c r="AR46" s="120">
        <f t="shared" si="9"/>
        <v>0</v>
      </c>
      <c r="AS46" s="120">
        <f t="shared" si="10"/>
        <v>0</v>
      </c>
      <c r="AT46" s="120">
        <f t="shared" si="11"/>
        <v>0</v>
      </c>
      <c r="AU46" s="120">
        <f t="shared" si="12"/>
        <v>0</v>
      </c>
      <c r="AV46" s="120">
        <f t="shared" si="13"/>
        <v>0</v>
      </c>
      <c r="AW46" s="120"/>
      <c r="AX46" s="120"/>
      <c r="AY46" s="120"/>
      <c r="AZ46" s="120"/>
      <c r="BA46" s="120"/>
      <c r="BB46" s="120"/>
      <c r="BC46" s="120"/>
    </row>
    <row r="47" spans="1:55" x14ac:dyDescent="0.2">
      <c r="A47" s="132"/>
      <c r="B47" s="20"/>
      <c r="C47" s="137"/>
      <c r="D47" s="175">
        <v>0</v>
      </c>
      <c r="E47" s="176">
        <v>0</v>
      </c>
      <c r="F47" s="176">
        <v>0</v>
      </c>
      <c r="G47" s="176">
        <v>0</v>
      </c>
      <c r="H47" s="176">
        <v>0</v>
      </c>
      <c r="I47" s="176">
        <v>0</v>
      </c>
      <c r="J47" s="151">
        <v>0</v>
      </c>
      <c r="K47" s="151">
        <v>0</v>
      </c>
      <c r="L47" s="151">
        <v>0</v>
      </c>
      <c r="M47" s="151">
        <v>0</v>
      </c>
      <c r="N47" s="151">
        <v>0</v>
      </c>
      <c r="O47" s="151"/>
      <c r="P47" s="151"/>
      <c r="Q47" s="151"/>
      <c r="R47" s="160"/>
      <c r="S47" s="161">
        <f>IFERROR(VLOOKUP($A47&amp;$B47,'1'!$L$10:$M$49,2,FALSE),0)</f>
        <v>0</v>
      </c>
      <c r="T47" s="164">
        <v>0</v>
      </c>
      <c r="U47" s="149">
        <v>0</v>
      </c>
      <c r="V47" s="164">
        <v>0</v>
      </c>
      <c r="W47" s="149">
        <v>0</v>
      </c>
      <c r="X47" s="149">
        <v>0</v>
      </c>
      <c r="Y47" s="149">
        <v>0</v>
      </c>
      <c r="Z47" s="149">
        <v>0</v>
      </c>
      <c r="AA47" s="149">
        <v>0</v>
      </c>
      <c r="AB47" s="149">
        <v>0</v>
      </c>
      <c r="AC47" s="149">
        <v>0</v>
      </c>
      <c r="AD47" s="149">
        <v>0</v>
      </c>
      <c r="AE47" s="149">
        <v>0</v>
      </c>
      <c r="AF47" s="149">
        <v>0</v>
      </c>
      <c r="AG47" s="166">
        <v>0</v>
      </c>
      <c r="AH47" s="169">
        <f t="shared" si="4"/>
        <v>0</v>
      </c>
      <c r="AI47" s="121">
        <f t="shared" si="21"/>
        <v>0</v>
      </c>
      <c r="AJ47" s="22"/>
      <c r="AK47" s="16"/>
      <c r="AL47" s="17"/>
      <c r="AN47" s="120" t="str">
        <f t="shared" si="18"/>
        <v/>
      </c>
      <c r="AO47" s="120">
        <f t="shared" si="22"/>
        <v>0</v>
      </c>
      <c r="AP47" s="120">
        <f t="shared" si="19"/>
        <v>0</v>
      </c>
      <c r="AQ47" s="120">
        <f t="shared" si="20"/>
        <v>0</v>
      </c>
      <c r="AR47" s="120">
        <f t="shared" si="9"/>
        <v>0</v>
      </c>
      <c r="AS47" s="120">
        <f t="shared" si="10"/>
        <v>0</v>
      </c>
      <c r="AT47" s="120">
        <f t="shared" si="11"/>
        <v>0</v>
      </c>
      <c r="AU47" s="120">
        <f t="shared" si="12"/>
        <v>0</v>
      </c>
      <c r="AV47" s="120">
        <f t="shared" si="13"/>
        <v>0</v>
      </c>
      <c r="AW47" s="120"/>
      <c r="AX47" s="120"/>
      <c r="AY47" s="120"/>
      <c r="AZ47" s="120"/>
      <c r="BA47" s="120"/>
      <c r="BB47" s="120"/>
      <c r="BC47" s="120"/>
    </row>
    <row r="48" spans="1:55" x14ac:dyDescent="0.2">
      <c r="A48" s="132"/>
      <c r="B48" s="20"/>
      <c r="C48" s="134"/>
      <c r="D48" s="175">
        <v>0</v>
      </c>
      <c r="E48" s="176">
        <v>0</v>
      </c>
      <c r="F48" s="176">
        <v>0</v>
      </c>
      <c r="G48" s="176">
        <v>0</v>
      </c>
      <c r="H48" s="176">
        <v>0</v>
      </c>
      <c r="I48" s="176">
        <v>0</v>
      </c>
      <c r="J48" s="151">
        <v>0</v>
      </c>
      <c r="K48" s="151">
        <v>0</v>
      </c>
      <c r="L48" s="151">
        <v>0</v>
      </c>
      <c r="M48" s="151">
        <v>0</v>
      </c>
      <c r="N48" s="151">
        <v>0</v>
      </c>
      <c r="O48" s="151"/>
      <c r="P48" s="151"/>
      <c r="Q48" s="151"/>
      <c r="R48" s="160"/>
      <c r="S48" s="161">
        <f>IFERROR(VLOOKUP($A48&amp;$B48,'1'!$L$10:$M$49,2,FALSE),0)</f>
        <v>0</v>
      </c>
      <c r="T48" s="164">
        <v>0</v>
      </c>
      <c r="U48" s="149">
        <v>0</v>
      </c>
      <c r="V48" s="164">
        <v>0</v>
      </c>
      <c r="W48" s="149">
        <v>0</v>
      </c>
      <c r="X48" s="149">
        <v>0</v>
      </c>
      <c r="Y48" s="149">
        <v>0</v>
      </c>
      <c r="Z48" s="149">
        <v>0</v>
      </c>
      <c r="AA48" s="149">
        <v>0</v>
      </c>
      <c r="AB48" s="149">
        <v>0</v>
      </c>
      <c r="AC48" s="149">
        <v>0</v>
      </c>
      <c r="AD48" s="149">
        <v>0</v>
      </c>
      <c r="AE48" s="149">
        <v>0</v>
      </c>
      <c r="AF48" s="149">
        <v>0</v>
      </c>
      <c r="AG48" s="166">
        <v>0</v>
      </c>
      <c r="AH48" s="169">
        <f t="shared" si="4"/>
        <v>0</v>
      </c>
      <c r="AI48" s="121">
        <f t="shared" si="21"/>
        <v>0</v>
      </c>
      <c r="AJ48" s="22"/>
      <c r="AK48" s="16"/>
      <c r="AL48" s="102"/>
      <c r="AN48" s="120" t="str">
        <f t="shared" si="18"/>
        <v/>
      </c>
      <c r="AO48" s="120">
        <f t="shared" si="22"/>
        <v>0</v>
      </c>
      <c r="AP48" s="120">
        <f t="shared" si="19"/>
        <v>0</v>
      </c>
      <c r="AQ48" s="120">
        <f t="shared" si="20"/>
        <v>0</v>
      </c>
      <c r="AR48" s="120">
        <f t="shared" si="9"/>
        <v>0</v>
      </c>
      <c r="AS48" s="120">
        <f t="shared" si="10"/>
        <v>0</v>
      </c>
      <c r="AT48" s="120">
        <f t="shared" si="11"/>
        <v>0</v>
      </c>
      <c r="AU48" s="120">
        <f t="shared" si="12"/>
        <v>0</v>
      </c>
      <c r="AV48" s="120">
        <f t="shared" si="13"/>
        <v>0</v>
      </c>
      <c r="AW48" s="120"/>
      <c r="AX48" s="120"/>
      <c r="AY48" s="120"/>
      <c r="AZ48" s="120"/>
      <c r="BA48" s="120"/>
      <c r="BB48" s="120"/>
      <c r="BC48" s="120"/>
    </row>
    <row r="49" spans="1:55" x14ac:dyDescent="0.2">
      <c r="A49" s="132"/>
      <c r="B49" s="20"/>
      <c r="C49" s="133"/>
      <c r="D49" s="175">
        <v>0</v>
      </c>
      <c r="E49" s="176">
        <v>0</v>
      </c>
      <c r="F49" s="176">
        <v>0</v>
      </c>
      <c r="G49" s="176">
        <v>0</v>
      </c>
      <c r="H49" s="176">
        <v>0</v>
      </c>
      <c r="I49" s="176">
        <v>0</v>
      </c>
      <c r="J49" s="151">
        <v>0</v>
      </c>
      <c r="K49" s="151">
        <v>0</v>
      </c>
      <c r="L49" s="151">
        <v>0</v>
      </c>
      <c r="M49" s="151">
        <v>0</v>
      </c>
      <c r="N49" s="151">
        <v>0</v>
      </c>
      <c r="O49" s="151"/>
      <c r="P49" s="151"/>
      <c r="Q49" s="151"/>
      <c r="R49" s="160"/>
      <c r="S49" s="161">
        <f>IFERROR(VLOOKUP($A49&amp;$B49,'1'!$L$10:$M$49,2,FALSE),0)</f>
        <v>0</v>
      </c>
      <c r="T49" s="164">
        <v>0</v>
      </c>
      <c r="U49" s="149">
        <v>0</v>
      </c>
      <c r="V49" s="164">
        <v>0</v>
      </c>
      <c r="W49" s="149">
        <v>0</v>
      </c>
      <c r="X49" s="149">
        <v>0</v>
      </c>
      <c r="Y49" s="149">
        <v>0</v>
      </c>
      <c r="Z49" s="149">
        <v>0</v>
      </c>
      <c r="AA49" s="149">
        <v>0</v>
      </c>
      <c r="AB49" s="149">
        <v>0</v>
      </c>
      <c r="AC49" s="149">
        <v>0</v>
      </c>
      <c r="AD49" s="149">
        <v>0</v>
      </c>
      <c r="AE49" s="149">
        <v>0</v>
      </c>
      <c r="AF49" s="149">
        <v>0</v>
      </c>
      <c r="AG49" s="166">
        <v>0</v>
      </c>
      <c r="AH49" s="169">
        <f t="shared" si="4"/>
        <v>0</v>
      </c>
      <c r="AI49" s="121">
        <f t="shared" ref="AI49:AI80" si="23">LARGE(F49:AG49,1)+LARGE(E49:AG49,2)+LARGE(E49:AG49,3)</f>
        <v>0</v>
      </c>
      <c r="AJ49" s="22"/>
      <c r="AK49" s="16"/>
      <c r="AL49" s="17"/>
      <c r="AN49" s="120" t="str">
        <f t="shared" si="18"/>
        <v/>
      </c>
      <c r="AO49" s="120">
        <f t="shared" si="22"/>
        <v>0</v>
      </c>
      <c r="AP49" s="120">
        <f t="shared" si="19"/>
        <v>0</v>
      </c>
      <c r="AQ49" s="120">
        <f t="shared" si="20"/>
        <v>0</v>
      </c>
      <c r="AR49" s="120">
        <f t="shared" si="9"/>
        <v>0</v>
      </c>
      <c r="AS49" s="120">
        <f t="shared" si="10"/>
        <v>0</v>
      </c>
      <c r="AT49" s="120">
        <f t="shared" si="11"/>
        <v>0</v>
      </c>
      <c r="AU49" s="120">
        <f t="shared" si="12"/>
        <v>0</v>
      </c>
      <c r="AV49" s="120">
        <f t="shared" si="13"/>
        <v>0</v>
      </c>
      <c r="AW49" s="120"/>
      <c r="AX49" s="120"/>
      <c r="AY49" s="120"/>
      <c r="AZ49" s="120"/>
      <c r="BA49" s="120"/>
      <c r="BB49" s="120"/>
      <c r="BC49" s="120"/>
    </row>
    <row r="50" spans="1:55" x14ac:dyDescent="0.2">
      <c r="A50" s="132"/>
      <c r="B50" s="20"/>
      <c r="C50" s="137"/>
      <c r="D50" s="175">
        <v>0</v>
      </c>
      <c r="E50" s="176">
        <v>0</v>
      </c>
      <c r="F50" s="176">
        <v>0</v>
      </c>
      <c r="G50" s="176">
        <v>0</v>
      </c>
      <c r="H50" s="176">
        <v>0</v>
      </c>
      <c r="I50" s="176">
        <v>0</v>
      </c>
      <c r="J50" s="151">
        <v>0</v>
      </c>
      <c r="K50" s="151">
        <v>0</v>
      </c>
      <c r="L50" s="151">
        <v>0</v>
      </c>
      <c r="M50" s="151">
        <v>0</v>
      </c>
      <c r="N50" s="151">
        <v>0</v>
      </c>
      <c r="O50" s="151"/>
      <c r="P50" s="151"/>
      <c r="Q50" s="151"/>
      <c r="R50" s="160"/>
      <c r="S50" s="161">
        <f>IFERROR(VLOOKUP($A50&amp;$B50,'1'!$L$10:$M$49,2,FALSE),0)</f>
        <v>0</v>
      </c>
      <c r="T50" s="164">
        <v>0</v>
      </c>
      <c r="U50" s="149">
        <v>0</v>
      </c>
      <c r="V50" s="164">
        <v>0</v>
      </c>
      <c r="W50" s="149">
        <v>0</v>
      </c>
      <c r="X50" s="149">
        <v>0</v>
      </c>
      <c r="Y50" s="149">
        <v>0</v>
      </c>
      <c r="Z50" s="149">
        <v>0</v>
      </c>
      <c r="AA50" s="149">
        <v>0</v>
      </c>
      <c r="AB50" s="149">
        <v>0</v>
      </c>
      <c r="AC50" s="149">
        <v>0</v>
      </c>
      <c r="AD50" s="149">
        <v>0</v>
      </c>
      <c r="AE50" s="149">
        <v>0</v>
      </c>
      <c r="AF50" s="149">
        <v>0</v>
      </c>
      <c r="AG50" s="166">
        <v>0</v>
      </c>
      <c r="AH50" s="169">
        <f t="shared" si="4"/>
        <v>0</v>
      </c>
      <c r="AI50" s="121">
        <f t="shared" si="23"/>
        <v>0</v>
      </c>
      <c r="AJ50" s="22"/>
      <c r="AK50" s="16"/>
      <c r="AL50" s="102"/>
      <c r="AN50" s="120" t="str">
        <f t="shared" si="18"/>
        <v/>
      </c>
      <c r="AO50" s="120">
        <f t="shared" si="22"/>
        <v>0</v>
      </c>
      <c r="AP50" s="120">
        <f t="shared" si="19"/>
        <v>0</v>
      </c>
      <c r="AQ50" s="120">
        <f t="shared" si="20"/>
        <v>0</v>
      </c>
      <c r="AR50" s="120">
        <f t="shared" si="9"/>
        <v>0</v>
      </c>
      <c r="AS50" s="120">
        <f t="shared" si="10"/>
        <v>0</v>
      </c>
      <c r="AT50" s="120">
        <f t="shared" si="11"/>
        <v>0</v>
      </c>
      <c r="AU50" s="120">
        <f t="shared" si="12"/>
        <v>0</v>
      </c>
      <c r="AV50" s="120">
        <f t="shared" si="13"/>
        <v>0</v>
      </c>
      <c r="AW50" s="120"/>
      <c r="AX50" s="120"/>
      <c r="AY50" s="120"/>
      <c r="AZ50" s="120"/>
      <c r="BA50" s="120"/>
      <c r="BB50" s="120"/>
      <c r="BC50" s="120"/>
    </row>
    <row r="51" spans="1:55" x14ac:dyDescent="0.2">
      <c r="A51" s="132"/>
      <c r="B51" s="20"/>
      <c r="C51" s="137"/>
      <c r="D51" s="175">
        <v>0</v>
      </c>
      <c r="E51" s="176">
        <v>0</v>
      </c>
      <c r="F51" s="176">
        <v>0</v>
      </c>
      <c r="G51" s="176">
        <v>0</v>
      </c>
      <c r="H51" s="176">
        <v>0</v>
      </c>
      <c r="I51" s="176">
        <v>0</v>
      </c>
      <c r="J51" s="151">
        <v>0</v>
      </c>
      <c r="K51" s="151">
        <v>0</v>
      </c>
      <c r="L51" s="151">
        <v>0</v>
      </c>
      <c r="M51" s="151">
        <v>0</v>
      </c>
      <c r="N51" s="151">
        <v>0</v>
      </c>
      <c r="O51" s="151"/>
      <c r="P51" s="151"/>
      <c r="Q51" s="151"/>
      <c r="R51" s="160"/>
      <c r="S51" s="161">
        <f>IFERROR(VLOOKUP($A51&amp;$B51,'1'!$L$10:$M$49,2,FALSE),0)</f>
        <v>0</v>
      </c>
      <c r="T51" s="164">
        <v>0</v>
      </c>
      <c r="U51" s="149">
        <v>0</v>
      </c>
      <c r="V51" s="164">
        <v>0</v>
      </c>
      <c r="W51" s="149">
        <v>0</v>
      </c>
      <c r="X51" s="149">
        <v>0</v>
      </c>
      <c r="Y51" s="149">
        <v>0</v>
      </c>
      <c r="Z51" s="149">
        <v>0</v>
      </c>
      <c r="AA51" s="149">
        <v>0</v>
      </c>
      <c r="AB51" s="149">
        <v>0</v>
      </c>
      <c r="AC51" s="149">
        <v>0</v>
      </c>
      <c r="AD51" s="149">
        <v>0</v>
      </c>
      <c r="AE51" s="149">
        <v>0</v>
      </c>
      <c r="AF51" s="149">
        <v>0</v>
      </c>
      <c r="AG51" s="166">
        <v>0</v>
      </c>
      <c r="AH51" s="169">
        <f t="shared" si="4"/>
        <v>0</v>
      </c>
      <c r="AI51" s="121">
        <f t="shared" si="23"/>
        <v>0</v>
      </c>
      <c r="AJ51" s="22"/>
      <c r="AK51" s="16"/>
      <c r="AL51" s="102"/>
      <c r="AN51" s="120" t="str">
        <f t="shared" si="18"/>
        <v/>
      </c>
      <c r="AO51" s="120">
        <f t="shared" si="22"/>
        <v>0</v>
      </c>
      <c r="AP51" s="120">
        <f t="shared" si="19"/>
        <v>0</v>
      </c>
      <c r="AQ51" s="120">
        <f t="shared" si="20"/>
        <v>0</v>
      </c>
      <c r="AR51" s="120">
        <f t="shared" si="9"/>
        <v>0</v>
      </c>
      <c r="AS51" s="120">
        <f t="shared" si="10"/>
        <v>0</v>
      </c>
      <c r="AT51" s="120">
        <f t="shared" si="11"/>
        <v>0</v>
      </c>
      <c r="AU51" s="120">
        <f t="shared" si="12"/>
        <v>0</v>
      </c>
      <c r="AV51" s="120">
        <f t="shared" si="13"/>
        <v>0</v>
      </c>
      <c r="AW51" s="120"/>
      <c r="AX51" s="120"/>
      <c r="AY51" s="120"/>
      <c r="AZ51" s="120"/>
      <c r="BA51" s="120"/>
      <c r="BB51" s="120"/>
      <c r="BC51" s="120"/>
    </row>
    <row r="52" spans="1:55" x14ac:dyDescent="0.2">
      <c r="A52" s="132"/>
      <c r="B52" s="20"/>
      <c r="C52" s="137"/>
      <c r="D52" s="175">
        <v>0</v>
      </c>
      <c r="E52" s="176">
        <v>0</v>
      </c>
      <c r="F52" s="176">
        <v>0</v>
      </c>
      <c r="G52" s="176">
        <v>0</v>
      </c>
      <c r="H52" s="176">
        <v>0</v>
      </c>
      <c r="I52" s="176">
        <v>0</v>
      </c>
      <c r="J52" s="151">
        <v>0</v>
      </c>
      <c r="K52" s="151">
        <v>0</v>
      </c>
      <c r="L52" s="151">
        <v>0</v>
      </c>
      <c r="M52" s="151">
        <v>0</v>
      </c>
      <c r="N52" s="151">
        <v>0</v>
      </c>
      <c r="O52" s="151"/>
      <c r="P52" s="151"/>
      <c r="Q52" s="151"/>
      <c r="R52" s="160"/>
      <c r="S52" s="161">
        <f>IFERROR(VLOOKUP($A52&amp;$B52,'1'!$L$10:$M$49,2,FALSE),0)</f>
        <v>0</v>
      </c>
      <c r="T52" s="164">
        <v>0</v>
      </c>
      <c r="U52" s="149">
        <v>0</v>
      </c>
      <c r="V52" s="164">
        <v>0</v>
      </c>
      <c r="W52" s="149">
        <v>0</v>
      </c>
      <c r="X52" s="149">
        <v>0</v>
      </c>
      <c r="Y52" s="149">
        <v>0</v>
      </c>
      <c r="Z52" s="149">
        <v>0</v>
      </c>
      <c r="AA52" s="149">
        <v>0</v>
      </c>
      <c r="AB52" s="149">
        <v>0</v>
      </c>
      <c r="AC52" s="149">
        <v>0</v>
      </c>
      <c r="AD52" s="149">
        <v>0</v>
      </c>
      <c r="AE52" s="149">
        <v>0</v>
      </c>
      <c r="AF52" s="149">
        <v>0</v>
      </c>
      <c r="AG52" s="166">
        <v>0</v>
      </c>
      <c r="AH52" s="169">
        <f t="shared" si="4"/>
        <v>0</v>
      </c>
      <c r="AI52" s="121">
        <f t="shared" si="23"/>
        <v>0</v>
      </c>
      <c r="AJ52" s="22"/>
      <c r="AK52" s="16"/>
      <c r="AL52" s="102"/>
      <c r="AN52" s="120" t="str">
        <f t="shared" si="18"/>
        <v/>
      </c>
      <c r="AO52" s="120">
        <f t="shared" si="22"/>
        <v>0</v>
      </c>
      <c r="AP52" s="120">
        <f t="shared" si="19"/>
        <v>0</v>
      </c>
      <c r="AQ52" s="120">
        <f t="shared" si="20"/>
        <v>0</v>
      </c>
      <c r="AR52" s="120">
        <f t="shared" si="9"/>
        <v>0</v>
      </c>
      <c r="AS52" s="120">
        <f t="shared" si="10"/>
        <v>0</v>
      </c>
      <c r="AT52" s="120">
        <f t="shared" si="11"/>
        <v>0</v>
      </c>
      <c r="AU52" s="120">
        <f t="shared" si="12"/>
        <v>0</v>
      </c>
      <c r="AV52" s="120">
        <f t="shared" si="13"/>
        <v>0</v>
      </c>
      <c r="AW52" s="120"/>
      <c r="AX52" s="120"/>
      <c r="AY52" s="120"/>
      <c r="AZ52" s="120"/>
      <c r="BA52" s="120"/>
      <c r="BB52" s="120"/>
      <c r="BC52" s="120"/>
    </row>
    <row r="53" spans="1:55" x14ac:dyDescent="0.2">
      <c r="A53" s="132"/>
      <c r="B53" s="20"/>
      <c r="C53" s="137"/>
      <c r="D53" s="175">
        <v>0</v>
      </c>
      <c r="E53" s="176">
        <v>0</v>
      </c>
      <c r="F53" s="176">
        <v>0</v>
      </c>
      <c r="G53" s="176">
        <v>0</v>
      </c>
      <c r="H53" s="176">
        <v>0</v>
      </c>
      <c r="I53" s="176">
        <v>0</v>
      </c>
      <c r="J53" s="151">
        <v>0</v>
      </c>
      <c r="K53" s="151">
        <v>0</v>
      </c>
      <c r="L53" s="151">
        <v>0</v>
      </c>
      <c r="M53" s="151">
        <v>0</v>
      </c>
      <c r="N53" s="151">
        <v>0</v>
      </c>
      <c r="O53" s="151"/>
      <c r="P53" s="151"/>
      <c r="Q53" s="151"/>
      <c r="R53" s="160"/>
      <c r="S53" s="161">
        <f>IFERROR(VLOOKUP($A53&amp;$B53,'1'!$L$10:$M$49,2,FALSE),0)</f>
        <v>0</v>
      </c>
      <c r="T53" s="164">
        <v>0</v>
      </c>
      <c r="U53" s="149">
        <v>0</v>
      </c>
      <c r="V53" s="164">
        <v>0</v>
      </c>
      <c r="W53" s="149">
        <v>0</v>
      </c>
      <c r="X53" s="149">
        <v>0</v>
      </c>
      <c r="Y53" s="149">
        <v>0</v>
      </c>
      <c r="Z53" s="149">
        <v>0</v>
      </c>
      <c r="AA53" s="149">
        <v>0</v>
      </c>
      <c r="AB53" s="149">
        <v>0</v>
      </c>
      <c r="AC53" s="149">
        <v>0</v>
      </c>
      <c r="AD53" s="149">
        <v>0</v>
      </c>
      <c r="AE53" s="149">
        <v>0</v>
      </c>
      <c r="AF53" s="149">
        <v>0</v>
      </c>
      <c r="AG53" s="166">
        <v>0</v>
      </c>
      <c r="AH53" s="169">
        <f t="shared" si="4"/>
        <v>0</v>
      </c>
      <c r="AI53" s="121">
        <f t="shared" si="23"/>
        <v>0</v>
      </c>
      <c r="AJ53" s="22"/>
      <c r="AK53" s="16"/>
      <c r="AL53" s="102"/>
      <c r="AN53" s="120" t="str">
        <f t="shared" si="18"/>
        <v/>
      </c>
      <c r="AO53" s="120">
        <f t="shared" si="22"/>
        <v>0</v>
      </c>
      <c r="AP53" s="120">
        <f t="shared" si="19"/>
        <v>0</v>
      </c>
      <c r="AQ53" s="120">
        <f t="shared" si="20"/>
        <v>0</v>
      </c>
      <c r="AR53" s="120">
        <f t="shared" si="9"/>
        <v>0</v>
      </c>
      <c r="AS53" s="120">
        <f t="shared" si="10"/>
        <v>0</v>
      </c>
      <c r="AT53" s="120">
        <f t="shared" si="11"/>
        <v>0</v>
      </c>
      <c r="AU53" s="120">
        <f t="shared" si="12"/>
        <v>0</v>
      </c>
      <c r="AV53" s="120">
        <f t="shared" si="13"/>
        <v>0</v>
      </c>
      <c r="AW53" s="120"/>
      <c r="AX53" s="120"/>
      <c r="AY53" s="120"/>
      <c r="AZ53" s="120"/>
      <c r="BA53" s="120"/>
      <c r="BB53" s="120"/>
      <c r="BC53" s="120"/>
    </row>
    <row r="54" spans="1:55" x14ac:dyDescent="0.2">
      <c r="A54" s="132"/>
      <c r="B54" s="20"/>
      <c r="C54" s="137"/>
      <c r="D54" s="175">
        <v>0</v>
      </c>
      <c r="E54" s="176">
        <v>0</v>
      </c>
      <c r="F54" s="176">
        <v>0</v>
      </c>
      <c r="G54" s="176">
        <v>0</v>
      </c>
      <c r="H54" s="176">
        <v>0</v>
      </c>
      <c r="I54" s="176">
        <v>0</v>
      </c>
      <c r="J54" s="151">
        <v>0</v>
      </c>
      <c r="K54" s="151">
        <v>0</v>
      </c>
      <c r="L54" s="151">
        <v>0</v>
      </c>
      <c r="M54" s="151">
        <v>0</v>
      </c>
      <c r="N54" s="151">
        <v>0</v>
      </c>
      <c r="O54" s="151"/>
      <c r="P54" s="151"/>
      <c r="Q54" s="151"/>
      <c r="R54" s="160"/>
      <c r="S54" s="161">
        <f>IFERROR(VLOOKUP($A54&amp;$B54,'1'!$L$10:$M$49,2,FALSE),0)</f>
        <v>0</v>
      </c>
      <c r="T54" s="164">
        <v>0</v>
      </c>
      <c r="U54" s="149">
        <v>0</v>
      </c>
      <c r="V54" s="164">
        <v>0</v>
      </c>
      <c r="W54" s="149">
        <v>0</v>
      </c>
      <c r="X54" s="149">
        <v>0</v>
      </c>
      <c r="Y54" s="149">
        <v>0</v>
      </c>
      <c r="Z54" s="149">
        <v>0</v>
      </c>
      <c r="AA54" s="149">
        <v>0</v>
      </c>
      <c r="AB54" s="149">
        <v>0</v>
      </c>
      <c r="AC54" s="149">
        <v>0</v>
      </c>
      <c r="AD54" s="149">
        <v>0</v>
      </c>
      <c r="AE54" s="149">
        <v>0</v>
      </c>
      <c r="AF54" s="149">
        <v>0</v>
      </c>
      <c r="AG54" s="166">
        <v>0</v>
      </c>
      <c r="AH54" s="169">
        <f t="shared" si="4"/>
        <v>0</v>
      </c>
      <c r="AI54" s="121">
        <f t="shared" si="23"/>
        <v>0</v>
      </c>
      <c r="AJ54" s="22"/>
      <c r="AK54" s="16"/>
      <c r="AL54" s="102"/>
      <c r="AN54" s="120" t="str">
        <f t="shared" si="18"/>
        <v/>
      </c>
      <c r="AO54" s="120">
        <f t="shared" si="22"/>
        <v>0</v>
      </c>
      <c r="AP54" s="120">
        <f t="shared" si="19"/>
        <v>0</v>
      </c>
      <c r="AQ54" s="120">
        <f t="shared" si="20"/>
        <v>0</v>
      </c>
      <c r="AR54" s="120">
        <f t="shared" si="9"/>
        <v>0</v>
      </c>
      <c r="AS54" s="120">
        <f t="shared" si="10"/>
        <v>0</v>
      </c>
      <c r="AT54" s="120">
        <f t="shared" si="11"/>
        <v>0</v>
      </c>
      <c r="AU54" s="120">
        <f t="shared" si="12"/>
        <v>0</v>
      </c>
      <c r="AV54" s="120">
        <f t="shared" si="13"/>
        <v>0</v>
      </c>
      <c r="AW54" s="120"/>
      <c r="AX54" s="120"/>
      <c r="AY54" s="120"/>
      <c r="AZ54" s="120"/>
      <c r="BA54" s="120"/>
      <c r="BB54" s="120"/>
      <c r="BC54" s="120"/>
    </row>
    <row r="55" spans="1:55" x14ac:dyDescent="0.2">
      <c r="A55" s="132"/>
      <c r="B55" s="20"/>
      <c r="C55" s="137"/>
      <c r="D55" s="175">
        <v>0</v>
      </c>
      <c r="E55" s="176">
        <v>0</v>
      </c>
      <c r="F55" s="176">
        <v>0</v>
      </c>
      <c r="G55" s="176">
        <v>0</v>
      </c>
      <c r="H55" s="176">
        <v>0</v>
      </c>
      <c r="I55" s="176">
        <v>0</v>
      </c>
      <c r="J55" s="151">
        <v>0</v>
      </c>
      <c r="K55" s="151">
        <v>0</v>
      </c>
      <c r="L55" s="151">
        <v>0</v>
      </c>
      <c r="M55" s="151">
        <v>0</v>
      </c>
      <c r="N55" s="151">
        <v>0</v>
      </c>
      <c r="O55" s="151"/>
      <c r="P55" s="151"/>
      <c r="Q55" s="151"/>
      <c r="R55" s="160"/>
      <c r="S55" s="161">
        <f>IFERROR(VLOOKUP($A55&amp;$B55,'1'!$L$10:$M$49,2,FALSE),0)</f>
        <v>0</v>
      </c>
      <c r="T55" s="164">
        <v>0</v>
      </c>
      <c r="U55" s="149">
        <v>0</v>
      </c>
      <c r="V55" s="164">
        <v>0</v>
      </c>
      <c r="W55" s="149">
        <v>0</v>
      </c>
      <c r="X55" s="149">
        <v>0</v>
      </c>
      <c r="Y55" s="149">
        <v>0</v>
      </c>
      <c r="Z55" s="149">
        <v>0</v>
      </c>
      <c r="AA55" s="149">
        <v>0</v>
      </c>
      <c r="AB55" s="149">
        <v>0</v>
      </c>
      <c r="AC55" s="149">
        <v>0</v>
      </c>
      <c r="AD55" s="149">
        <v>0</v>
      </c>
      <c r="AE55" s="149">
        <v>0</v>
      </c>
      <c r="AF55" s="149">
        <v>0</v>
      </c>
      <c r="AG55" s="166">
        <v>0</v>
      </c>
      <c r="AH55" s="169">
        <f t="shared" si="4"/>
        <v>0</v>
      </c>
      <c r="AI55" s="121">
        <f t="shared" si="23"/>
        <v>0</v>
      </c>
      <c r="AJ55" s="22"/>
      <c r="AK55" s="16"/>
      <c r="AL55" s="102"/>
      <c r="AN55" s="120" t="str">
        <f t="shared" si="18"/>
        <v/>
      </c>
      <c r="AO55" s="120">
        <f t="shared" si="22"/>
        <v>0</v>
      </c>
      <c r="AP55" s="120">
        <f t="shared" si="19"/>
        <v>0</v>
      </c>
      <c r="AQ55" s="120">
        <f t="shared" si="20"/>
        <v>0</v>
      </c>
      <c r="AR55" s="120">
        <f t="shared" si="9"/>
        <v>0</v>
      </c>
      <c r="AS55" s="120">
        <f t="shared" si="10"/>
        <v>0</v>
      </c>
      <c r="AT55" s="120">
        <f t="shared" si="11"/>
        <v>0</v>
      </c>
      <c r="AU55" s="120">
        <f t="shared" si="12"/>
        <v>0</v>
      </c>
      <c r="AV55" s="120">
        <f t="shared" si="13"/>
        <v>0</v>
      </c>
      <c r="AW55" s="120"/>
      <c r="AX55" s="120"/>
      <c r="AY55" s="120"/>
      <c r="AZ55" s="120"/>
      <c r="BA55" s="120"/>
      <c r="BB55" s="120"/>
      <c r="BC55" s="120"/>
    </row>
    <row r="56" spans="1:55" x14ac:dyDescent="0.2">
      <c r="A56" s="132"/>
      <c r="B56" s="20"/>
      <c r="C56" s="137"/>
      <c r="D56" s="175">
        <v>0</v>
      </c>
      <c r="E56" s="176">
        <v>0</v>
      </c>
      <c r="F56" s="176">
        <v>0</v>
      </c>
      <c r="G56" s="176">
        <v>0</v>
      </c>
      <c r="H56" s="176">
        <v>0</v>
      </c>
      <c r="I56" s="176">
        <v>0</v>
      </c>
      <c r="J56" s="151">
        <v>0</v>
      </c>
      <c r="K56" s="151">
        <v>0</v>
      </c>
      <c r="L56" s="151">
        <v>0</v>
      </c>
      <c r="M56" s="151">
        <v>0</v>
      </c>
      <c r="N56" s="151">
        <v>0</v>
      </c>
      <c r="O56" s="151"/>
      <c r="P56" s="151"/>
      <c r="Q56" s="151"/>
      <c r="R56" s="160"/>
      <c r="S56" s="161">
        <f>IFERROR(VLOOKUP($A56&amp;$B56,'1'!$L$10:$M$49,2,FALSE),0)</f>
        <v>0</v>
      </c>
      <c r="T56" s="164">
        <v>0</v>
      </c>
      <c r="U56" s="149">
        <v>0</v>
      </c>
      <c r="V56" s="164">
        <v>0</v>
      </c>
      <c r="W56" s="149">
        <v>0</v>
      </c>
      <c r="X56" s="149">
        <v>0</v>
      </c>
      <c r="Y56" s="149">
        <v>0</v>
      </c>
      <c r="Z56" s="149">
        <v>0</v>
      </c>
      <c r="AA56" s="149">
        <v>0</v>
      </c>
      <c r="AB56" s="149">
        <v>0</v>
      </c>
      <c r="AC56" s="149">
        <v>0</v>
      </c>
      <c r="AD56" s="149">
        <v>0</v>
      </c>
      <c r="AE56" s="149">
        <v>0</v>
      </c>
      <c r="AF56" s="149">
        <v>0</v>
      </c>
      <c r="AG56" s="166">
        <v>0</v>
      </c>
      <c r="AH56" s="169">
        <f t="shared" si="4"/>
        <v>0</v>
      </c>
      <c r="AI56" s="121">
        <f t="shared" si="23"/>
        <v>0</v>
      </c>
      <c r="AJ56" s="22"/>
      <c r="AK56" s="16"/>
      <c r="AL56" s="17"/>
      <c r="AN56" s="120" t="str">
        <f t="shared" si="18"/>
        <v/>
      </c>
      <c r="AO56" s="120">
        <f t="shared" si="22"/>
        <v>0</v>
      </c>
      <c r="AP56" s="120">
        <f t="shared" si="19"/>
        <v>0</v>
      </c>
      <c r="AQ56" s="120">
        <f t="shared" si="20"/>
        <v>0</v>
      </c>
      <c r="AR56" s="120">
        <f t="shared" si="9"/>
        <v>0</v>
      </c>
      <c r="AS56" s="120">
        <f t="shared" si="10"/>
        <v>0</v>
      </c>
      <c r="AT56" s="120">
        <f t="shared" si="11"/>
        <v>0</v>
      </c>
      <c r="AU56" s="120">
        <f t="shared" si="12"/>
        <v>0</v>
      </c>
      <c r="AV56" s="120">
        <f t="shared" si="13"/>
        <v>0</v>
      </c>
      <c r="AW56" s="120"/>
      <c r="AX56" s="120"/>
      <c r="AY56" s="120"/>
      <c r="AZ56" s="120"/>
      <c r="BA56" s="120"/>
      <c r="BB56" s="120"/>
      <c r="BC56" s="120"/>
    </row>
    <row r="57" spans="1:55" x14ac:dyDescent="0.2">
      <c r="A57" s="132"/>
      <c r="B57" s="20"/>
      <c r="C57" s="137"/>
      <c r="D57" s="175">
        <v>0</v>
      </c>
      <c r="E57" s="176">
        <v>0</v>
      </c>
      <c r="F57" s="176">
        <v>0</v>
      </c>
      <c r="G57" s="176">
        <v>0</v>
      </c>
      <c r="H57" s="176">
        <v>0</v>
      </c>
      <c r="I57" s="176">
        <v>0</v>
      </c>
      <c r="J57" s="151">
        <v>0</v>
      </c>
      <c r="K57" s="151">
        <v>0</v>
      </c>
      <c r="L57" s="151">
        <v>0</v>
      </c>
      <c r="M57" s="151">
        <v>0</v>
      </c>
      <c r="N57" s="151">
        <v>0</v>
      </c>
      <c r="O57" s="151"/>
      <c r="P57" s="151"/>
      <c r="Q57" s="151"/>
      <c r="R57" s="160"/>
      <c r="S57" s="161">
        <f>IFERROR(VLOOKUP($A57&amp;$B57,'1'!$L$10:$M$49,2,FALSE),0)</f>
        <v>0</v>
      </c>
      <c r="T57" s="164">
        <v>0</v>
      </c>
      <c r="U57" s="149">
        <v>0</v>
      </c>
      <c r="V57" s="164">
        <v>0</v>
      </c>
      <c r="W57" s="149">
        <v>0</v>
      </c>
      <c r="X57" s="149">
        <v>0</v>
      </c>
      <c r="Y57" s="149">
        <v>0</v>
      </c>
      <c r="Z57" s="149">
        <v>0</v>
      </c>
      <c r="AA57" s="149">
        <v>0</v>
      </c>
      <c r="AB57" s="149">
        <v>0</v>
      </c>
      <c r="AC57" s="149">
        <v>0</v>
      </c>
      <c r="AD57" s="149">
        <v>0</v>
      </c>
      <c r="AE57" s="149">
        <v>0</v>
      </c>
      <c r="AF57" s="149">
        <v>0</v>
      </c>
      <c r="AG57" s="166">
        <v>0</v>
      </c>
      <c r="AH57" s="169">
        <f t="shared" si="4"/>
        <v>0</v>
      </c>
      <c r="AI57" s="121">
        <f t="shared" si="23"/>
        <v>0</v>
      </c>
      <c r="AJ57" s="22"/>
      <c r="AK57" s="16"/>
      <c r="AL57" s="17"/>
      <c r="AN57" s="120" t="str">
        <f t="shared" si="18"/>
        <v/>
      </c>
      <c r="AO57" s="120">
        <f t="shared" si="22"/>
        <v>0</v>
      </c>
      <c r="AP57" s="120">
        <f t="shared" si="19"/>
        <v>0</v>
      </c>
      <c r="AQ57" s="120">
        <f t="shared" si="20"/>
        <v>0</v>
      </c>
      <c r="AR57" s="120">
        <f t="shared" si="9"/>
        <v>0</v>
      </c>
      <c r="AS57" s="120">
        <f t="shared" si="10"/>
        <v>0</v>
      </c>
      <c r="AT57" s="120">
        <f t="shared" si="11"/>
        <v>0</v>
      </c>
      <c r="AU57" s="120">
        <f t="shared" si="12"/>
        <v>0</v>
      </c>
      <c r="AV57" s="120">
        <f t="shared" si="13"/>
        <v>0</v>
      </c>
      <c r="AW57" s="120"/>
      <c r="AX57" s="120"/>
      <c r="AY57" s="120"/>
      <c r="AZ57" s="120"/>
      <c r="BA57" s="120"/>
      <c r="BB57" s="120"/>
      <c r="BC57" s="120"/>
    </row>
    <row r="58" spans="1:55" x14ac:dyDescent="0.2">
      <c r="A58" s="132"/>
      <c r="B58" s="20"/>
      <c r="C58" s="137"/>
      <c r="D58" s="175">
        <v>0</v>
      </c>
      <c r="E58" s="176">
        <v>0</v>
      </c>
      <c r="F58" s="176">
        <v>0</v>
      </c>
      <c r="G58" s="176">
        <v>0</v>
      </c>
      <c r="H58" s="176">
        <v>0</v>
      </c>
      <c r="I58" s="176">
        <v>0</v>
      </c>
      <c r="J58" s="151">
        <v>0</v>
      </c>
      <c r="K58" s="151">
        <v>0</v>
      </c>
      <c r="L58" s="151">
        <v>0</v>
      </c>
      <c r="M58" s="151">
        <v>0</v>
      </c>
      <c r="N58" s="151">
        <v>0</v>
      </c>
      <c r="O58" s="151"/>
      <c r="P58" s="151"/>
      <c r="Q58" s="151"/>
      <c r="R58" s="160"/>
      <c r="S58" s="161">
        <f>IFERROR(VLOOKUP($A58&amp;$B58,'1'!$L$10:$M$49,2,FALSE),0)</f>
        <v>0</v>
      </c>
      <c r="T58" s="164">
        <v>0</v>
      </c>
      <c r="U58" s="149">
        <v>0</v>
      </c>
      <c r="V58" s="164">
        <v>0</v>
      </c>
      <c r="W58" s="149">
        <v>0</v>
      </c>
      <c r="X58" s="149">
        <v>0</v>
      </c>
      <c r="Y58" s="149">
        <v>0</v>
      </c>
      <c r="Z58" s="149">
        <v>0</v>
      </c>
      <c r="AA58" s="149">
        <v>0</v>
      </c>
      <c r="AB58" s="149">
        <v>0</v>
      </c>
      <c r="AC58" s="149">
        <v>0</v>
      </c>
      <c r="AD58" s="149">
        <v>0</v>
      </c>
      <c r="AE58" s="149">
        <v>0</v>
      </c>
      <c r="AF58" s="149">
        <v>0</v>
      </c>
      <c r="AG58" s="166">
        <v>0</v>
      </c>
      <c r="AH58" s="169">
        <f t="shared" si="4"/>
        <v>0</v>
      </c>
      <c r="AI58" s="121">
        <f t="shared" si="23"/>
        <v>0</v>
      </c>
      <c r="AJ58" s="22"/>
      <c r="AK58" s="16"/>
      <c r="AL58" s="17"/>
      <c r="AN58" s="120" t="str">
        <f t="shared" si="18"/>
        <v/>
      </c>
      <c r="AO58" s="120">
        <f t="shared" si="22"/>
        <v>0</v>
      </c>
      <c r="AP58" s="120">
        <f t="shared" si="19"/>
        <v>0</v>
      </c>
      <c r="AQ58" s="120">
        <f t="shared" si="20"/>
        <v>0</v>
      </c>
      <c r="AR58" s="120">
        <f t="shared" si="9"/>
        <v>0</v>
      </c>
      <c r="AS58" s="120">
        <f t="shared" si="10"/>
        <v>0</v>
      </c>
      <c r="AT58" s="120">
        <f t="shared" si="11"/>
        <v>0</v>
      </c>
      <c r="AU58" s="120">
        <f t="shared" si="12"/>
        <v>0</v>
      </c>
      <c r="AV58" s="120">
        <f t="shared" si="13"/>
        <v>0</v>
      </c>
      <c r="AW58" s="120"/>
      <c r="AX58" s="120"/>
      <c r="AY58" s="120"/>
      <c r="AZ58" s="120"/>
      <c r="BA58" s="120"/>
      <c r="BB58" s="120"/>
      <c r="BC58" s="120"/>
    </row>
    <row r="59" spans="1:55" x14ac:dyDescent="0.2">
      <c r="A59" s="132"/>
      <c r="B59" s="20"/>
      <c r="C59" s="137"/>
      <c r="D59" s="175">
        <v>0</v>
      </c>
      <c r="E59" s="176">
        <v>0</v>
      </c>
      <c r="F59" s="176">
        <v>0</v>
      </c>
      <c r="G59" s="176">
        <v>0</v>
      </c>
      <c r="H59" s="176">
        <v>0</v>
      </c>
      <c r="I59" s="176">
        <v>0</v>
      </c>
      <c r="J59" s="151">
        <v>0</v>
      </c>
      <c r="K59" s="151">
        <v>0</v>
      </c>
      <c r="L59" s="151">
        <v>0</v>
      </c>
      <c r="M59" s="151">
        <v>0</v>
      </c>
      <c r="N59" s="151">
        <v>0</v>
      </c>
      <c r="O59" s="151"/>
      <c r="P59" s="151"/>
      <c r="Q59" s="151"/>
      <c r="R59" s="160"/>
      <c r="S59" s="161">
        <f>IFERROR(VLOOKUP($A59&amp;$B59,'1'!$L$10:$M$49,2,FALSE),0)</f>
        <v>0</v>
      </c>
      <c r="T59" s="164">
        <v>0</v>
      </c>
      <c r="U59" s="149">
        <v>0</v>
      </c>
      <c r="V59" s="164">
        <v>0</v>
      </c>
      <c r="W59" s="149">
        <v>0</v>
      </c>
      <c r="X59" s="149">
        <v>0</v>
      </c>
      <c r="Y59" s="149">
        <v>0</v>
      </c>
      <c r="Z59" s="149">
        <v>0</v>
      </c>
      <c r="AA59" s="149">
        <v>0</v>
      </c>
      <c r="AB59" s="149">
        <v>0</v>
      </c>
      <c r="AC59" s="149">
        <v>0</v>
      </c>
      <c r="AD59" s="149">
        <v>0</v>
      </c>
      <c r="AE59" s="149">
        <v>0</v>
      </c>
      <c r="AF59" s="149">
        <v>0</v>
      </c>
      <c r="AG59" s="166">
        <v>0</v>
      </c>
      <c r="AH59" s="169">
        <f t="shared" si="4"/>
        <v>0</v>
      </c>
      <c r="AI59" s="121">
        <f t="shared" si="23"/>
        <v>0</v>
      </c>
      <c r="AJ59" s="22"/>
      <c r="AK59" s="16"/>
      <c r="AL59" s="17"/>
      <c r="AN59" s="120" t="str">
        <f t="shared" si="18"/>
        <v/>
      </c>
      <c r="AO59" s="120">
        <f t="shared" si="22"/>
        <v>0</v>
      </c>
      <c r="AP59" s="120">
        <f t="shared" si="19"/>
        <v>0</v>
      </c>
      <c r="AQ59" s="120">
        <f t="shared" si="20"/>
        <v>0</v>
      </c>
      <c r="AR59" s="120">
        <f t="shared" si="9"/>
        <v>0</v>
      </c>
      <c r="AS59" s="120">
        <f t="shared" si="10"/>
        <v>0</v>
      </c>
      <c r="AT59" s="120">
        <f t="shared" si="11"/>
        <v>0</v>
      </c>
      <c r="AU59" s="120">
        <f t="shared" si="12"/>
        <v>0</v>
      </c>
      <c r="AV59" s="120">
        <f t="shared" si="13"/>
        <v>0</v>
      </c>
      <c r="AW59" s="120"/>
      <c r="AX59" s="120"/>
      <c r="AY59" s="120"/>
      <c r="AZ59" s="120"/>
      <c r="BA59" s="120"/>
      <c r="BB59" s="120"/>
      <c r="BC59" s="120"/>
    </row>
    <row r="60" spans="1:55" x14ac:dyDescent="0.2">
      <c r="A60" s="132"/>
      <c r="B60" s="20"/>
      <c r="C60" s="137"/>
      <c r="D60" s="175">
        <v>0</v>
      </c>
      <c r="E60" s="176">
        <v>0</v>
      </c>
      <c r="F60" s="176">
        <v>0</v>
      </c>
      <c r="G60" s="176">
        <v>0</v>
      </c>
      <c r="H60" s="176">
        <v>0</v>
      </c>
      <c r="I60" s="176">
        <v>0</v>
      </c>
      <c r="J60" s="151">
        <v>0</v>
      </c>
      <c r="K60" s="151">
        <v>0</v>
      </c>
      <c r="L60" s="151">
        <v>0</v>
      </c>
      <c r="M60" s="151">
        <v>0</v>
      </c>
      <c r="N60" s="151">
        <v>0</v>
      </c>
      <c r="O60" s="151"/>
      <c r="P60" s="151"/>
      <c r="Q60" s="151"/>
      <c r="R60" s="160"/>
      <c r="S60" s="161">
        <f>IFERROR(VLOOKUP($A60&amp;$B60,'1'!$L$10:$M$49,2,FALSE),0)</f>
        <v>0</v>
      </c>
      <c r="T60" s="164">
        <v>0</v>
      </c>
      <c r="U60" s="149">
        <v>0</v>
      </c>
      <c r="V60" s="164">
        <v>0</v>
      </c>
      <c r="W60" s="149">
        <v>0</v>
      </c>
      <c r="X60" s="149">
        <v>0</v>
      </c>
      <c r="Y60" s="149">
        <v>0</v>
      </c>
      <c r="Z60" s="149">
        <v>0</v>
      </c>
      <c r="AA60" s="149">
        <v>0</v>
      </c>
      <c r="AB60" s="149">
        <v>0</v>
      </c>
      <c r="AC60" s="149">
        <v>0</v>
      </c>
      <c r="AD60" s="149">
        <v>0</v>
      </c>
      <c r="AE60" s="149">
        <v>0</v>
      </c>
      <c r="AF60" s="149">
        <v>0</v>
      </c>
      <c r="AG60" s="166">
        <v>0</v>
      </c>
      <c r="AH60" s="169">
        <f t="shared" si="4"/>
        <v>0</v>
      </c>
      <c r="AI60" s="121">
        <f t="shared" si="23"/>
        <v>0</v>
      </c>
      <c r="AJ60" s="22"/>
      <c r="AK60" s="16"/>
      <c r="AL60" s="17"/>
      <c r="AN60" s="120" t="str">
        <f t="shared" si="18"/>
        <v/>
      </c>
      <c r="AO60" s="120">
        <f t="shared" si="22"/>
        <v>0</v>
      </c>
      <c r="AP60" s="120">
        <f t="shared" si="19"/>
        <v>0</v>
      </c>
      <c r="AQ60" s="120">
        <f t="shared" si="20"/>
        <v>0</v>
      </c>
      <c r="AR60" s="120">
        <f t="shared" si="9"/>
        <v>0</v>
      </c>
      <c r="AS60" s="120">
        <f t="shared" si="10"/>
        <v>0</v>
      </c>
      <c r="AT60" s="120">
        <f t="shared" si="11"/>
        <v>0</v>
      </c>
      <c r="AU60" s="120">
        <f t="shared" si="12"/>
        <v>0</v>
      </c>
      <c r="AV60" s="120">
        <f t="shared" si="13"/>
        <v>0</v>
      </c>
      <c r="AW60" s="120"/>
      <c r="AX60" s="120"/>
      <c r="AY60" s="120"/>
      <c r="AZ60" s="120"/>
      <c r="BA60" s="120"/>
      <c r="BB60" s="120"/>
      <c r="BC60" s="120"/>
    </row>
    <row r="61" spans="1:55" x14ac:dyDescent="0.2">
      <c r="A61" s="132"/>
      <c r="B61" s="20"/>
      <c r="C61" s="137"/>
      <c r="D61" s="175">
        <v>0</v>
      </c>
      <c r="E61" s="176">
        <v>0</v>
      </c>
      <c r="F61" s="176">
        <v>0</v>
      </c>
      <c r="G61" s="176">
        <v>0</v>
      </c>
      <c r="H61" s="176">
        <v>0</v>
      </c>
      <c r="I61" s="176">
        <v>0</v>
      </c>
      <c r="J61" s="151">
        <v>0</v>
      </c>
      <c r="K61" s="151">
        <v>0</v>
      </c>
      <c r="L61" s="151">
        <v>0</v>
      </c>
      <c r="M61" s="151">
        <v>0</v>
      </c>
      <c r="N61" s="151">
        <v>0</v>
      </c>
      <c r="O61" s="151"/>
      <c r="P61" s="151"/>
      <c r="Q61" s="151"/>
      <c r="R61" s="160"/>
      <c r="S61" s="161">
        <f>IFERROR(VLOOKUP($A61&amp;$B61,'1'!$L$10:$M$49,2,FALSE),0)</f>
        <v>0</v>
      </c>
      <c r="T61" s="164">
        <v>0</v>
      </c>
      <c r="U61" s="149">
        <v>0</v>
      </c>
      <c r="V61" s="164">
        <v>0</v>
      </c>
      <c r="W61" s="149">
        <v>0</v>
      </c>
      <c r="X61" s="149">
        <v>0</v>
      </c>
      <c r="Y61" s="149">
        <v>0</v>
      </c>
      <c r="Z61" s="149">
        <v>0</v>
      </c>
      <c r="AA61" s="149">
        <v>0</v>
      </c>
      <c r="AB61" s="149">
        <v>0</v>
      </c>
      <c r="AC61" s="149">
        <v>0</v>
      </c>
      <c r="AD61" s="149">
        <v>0</v>
      </c>
      <c r="AE61" s="149">
        <v>0</v>
      </c>
      <c r="AF61" s="149">
        <v>0</v>
      </c>
      <c r="AG61" s="166">
        <v>0</v>
      </c>
      <c r="AH61" s="169">
        <f t="shared" si="4"/>
        <v>0</v>
      </c>
      <c r="AI61" s="121">
        <f t="shared" si="23"/>
        <v>0</v>
      </c>
      <c r="AJ61" s="22"/>
      <c r="AK61" s="16"/>
      <c r="AL61" s="17"/>
      <c r="AN61" s="120" t="str">
        <f t="shared" si="18"/>
        <v/>
      </c>
      <c r="AO61" s="120">
        <f t="shared" si="22"/>
        <v>0</v>
      </c>
      <c r="AP61" s="120">
        <f t="shared" si="19"/>
        <v>0</v>
      </c>
      <c r="AQ61" s="120">
        <f t="shared" si="20"/>
        <v>0</v>
      </c>
      <c r="AR61" s="120">
        <f t="shared" si="9"/>
        <v>0</v>
      </c>
      <c r="AS61" s="120">
        <f t="shared" si="10"/>
        <v>0</v>
      </c>
      <c r="AT61" s="120">
        <f t="shared" si="11"/>
        <v>0</v>
      </c>
      <c r="AU61" s="120">
        <f t="shared" si="12"/>
        <v>0</v>
      </c>
      <c r="AV61" s="120">
        <f t="shared" si="13"/>
        <v>0</v>
      </c>
      <c r="AW61" s="120"/>
      <c r="AX61" s="120"/>
      <c r="AY61" s="120"/>
      <c r="AZ61" s="120"/>
      <c r="BA61" s="120"/>
      <c r="BB61" s="120"/>
      <c r="BC61" s="120"/>
    </row>
    <row r="62" spans="1:55" x14ac:dyDescent="0.2">
      <c r="A62" s="132"/>
      <c r="B62" s="20"/>
      <c r="C62" s="137"/>
      <c r="D62" s="175">
        <v>0</v>
      </c>
      <c r="E62" s="176">
        <v>0</v>
      </c>
      <c r="F62" s="176">
        <v>0</v>
      </c>
      <c r="G62" s="176">
        <v>0</v>
      </c>
      <c r="H62" s="176">
        <v>0</v>
      </c>
      <c r="I62" s="176">
        <v>0</v>
      </c>
      <c r="J62" s="151">
        <v>0</v>
      </c>
      <c r="K62" s="151">
        <v>0</v>
      </c>
      <c r="L62" s="151">
        <v>0</v>
      </c>
      <c r="M62" s="151">
        <v>0</v>
      </c>
      <c r="N62" s="151">
        <v>0</v>
      </c>
      <c r="O62" s="151"/>
      <c r="P62" s="151"/>
      <c r="Q62" s="151"/>
      <c r="R62" s="160"/>
      <c r="S62" s="161">
        <f>IFERROR(VLOOKUP($A62&amp;$B62,'1'!$L$10:$M$49,2,FALSE),0)</f>
        <v>0</v>
      </c>
      <c r="T62" s="164">
        <v>0</v>
      </c>
      <c r="U62" s="149">
        <v>0</v>
      </c>
      <c r="V62" s="164">
        <v>0</v>
      </c>
      <c r="W62" s="149">
        <v>0</v>
      </c>
      <c r="X62" s="149">
        <v>0</v>
      </c>
      <c r="Y62" s="149">
        <v>0</v>
      </c>
      <c r="Z62" s="149">
        <v>0</v>
      </c>
      <c r="AA62" s="149">
        <v>0</v>
      </c>
      <c r="AB62" s="149">
        <v>0</v>
      </c>
      <c r="AC62" s="149">
        <v>0</v>
      </c>
      <c r="AD62" s="149">
        <v>0</v>
      </c>
      <c r="AE62" s="149">
        <v>0</v>
      </c>
      <c r="AF62" s="149">
        <v>0</v>
      </c>
      <c r="AG62" s="166">
        <v>0</v>
      </c>
      <c r="AH62" s="169">
        <f t="shared" si="4"/>
        <v>0</v>
      </c>
      <c r="AI62" s="121">
        <f t="shared" si="23"/>
        <v>0</v>
      </c>
      <c r="AJ62" s="22"/>
      <c r="AK62" s="16"/>
      <c r="AL62" s="17"/>
      <c r="AN62" s="120" t="str">
        <f t="shared" si="18"/>
        <v/>
      </c>
      <c r="AO62" s="120">
        <f t="shared" si="22"/>
        <v>0</v>
      </c>
      <c r="AP62" s="120">
        <f t="shared" si="19"/>
        <v>0</v>
      </c>
      <c r="AQ62" s="120">
        <f t="shared" si="20"/>
        <v>0</v>
      </c>
      <c r="AR62" s="120">
        <f t="shared" si="9"/>
        <v>0</v>
      </c>
      <c r="AS62" s="120">
        <f t="shared" si="10"/>
        <v>0</v>
      </c>
      <c r="AT62" s="120">
        <f t="shared" si="11"/>
        <v>0</v>
      </c>
      <c r="AU62" s="120">
        <f t="shared" si="12"/>
        <v>0</v>
      </c>
      <c r="AV62" s="120">
        <f t="shared" si="13"/>
        <v>0</v>
      </c>
      <c r="AW62" s="120"/>
      <c r="AX62" s="120"/>
      <c r="AY62" s="120"/>
      <c r="AZ62" s="120"/>
      <c r="BA62" s="120"/>
      <c r="BB62" s="120"/>
      <c r="BC62" s="120"/>
    </row>
    <row r="63" spans="1:55" x14ac:dyDescent="0.2">
      <c r="A63" s="132"/>
      <c r="B63" s="20"/>
      <c r="C63" s="137"/>
      <c r="D63" s="175">
        <v>0</v>
      </c>
      <c r="E63" s="176">
        <v>0</v>
      </c>
      <c r="F63" s="176">
        <v>0</v>
      </c>
      <c r="G63" s="176">
        <v>0</v>
      </c>
      <c r="H63" s="176">
        <v>0</v>
      </c>
      <c r="I63" s="176">
        <v>0</v>
      </c>
      <c r="J63" s="151">
        <v>0</v>
      </c>
      <c r="K63" s="151">
        <v>0</v>
      </c>
      <c r="L63" s="151">
        <v>0</v>
      </c>
      <c r="M63" s="151">
        <v>0</v>
      </c>
      <c r="N63" s="151">
        <v>0</v>
      </c>
      <c r="O63" s="151"/>
      <c r="P63" s="151"/>
      <c r="Q63" s="151"/>
      <c r="R63" s="160"/>
      <c r="S63" s="161">
        <f>IFERROR(VLOOKUP($A63&amp;$B63,'1'!$L$10:$M$49,2,FALSE),0)</f>
        <v>0</v>
      </c>
      <c r="T63" s="164">
        <v>0</v>
      </c>
      <c r="U63" s="149">
        <v>0</v>
      </c>
      <c r="V63" s="164">
        <v>0</v>
      </c>
      <c r="W63" s="149">
        <v>0</v>
      </c>
      <c r="X63" s="149">
        <v>0</v>
      </c>
      <c r="Y63" s="149">
        <v>0</v>
      </c>
      <c r="Z63" s="149">
        <v>0</v>
      </c>
      <c r="AA63" s="149">
        <v>0</v>
      </c>
      <c r="AB63" s="149">
        <v>0</v>
      </c>
      <c r="AC63" s="149">
        <v>0</v>
      </c>
      <c r="AD63" s="149">
        <v>0</v>
      </c>
      <c r="AE63" s="149">
        <v>0</v>
      </c>
      <c r="AF63" s="149">
        <v>0</v>
      </c>
      <c r="AG63" s="166">
        <v>0</v>
      </c>
      <c r="AH63" s="169">
        <f t="shared" si="4"/>
        <v>0</v>
      </c>
      <c r="AI63" s="121">
        <f t="shared" si="23"/>
        <v>0</v>
      </c>
      <c r="AJ63" s="22"/>
      <c r="AK63" s="16"/>
      <c r="AL63" s="17"/>
      <c r="AN63" s="120" t="str">
        <f t="shared" si="18"/>
        <v/>
      </c>
      <c r="AO63" s="120">
        <f t="shared" si="22"/>
        <v>0</v>
      </c>
      <c r="AP63" s="120">
        <f t="shared" si="19"/>
        <v>0</v>
      </c>
      <c r="AQ63" s="120">
        <f t="shared" si="20"/>
        <v>0</v>
      </c>
      <c r="AR63" s="120">
        <f t="shared" si="9"/>
        <v>0</v>
      </c>
      <c r="AS63" s="120">
        <f t="shared" si="10"/>
        <v>0</v>
      </c>
      <c r="AT63" s="120">
        <f t="shared" si="11"/>
        <v>0</v>
      </c>
      <c r="AU63" s="120">
        <f t="shared" si="12"/>
        <v>0</v>
      </c>
      <c r="AV63" s="120">
        <f t="shared" si="13"/>
        <v>0</v>
      </c>
      <c r="AW63" s="120"/>
      <c r="AX63" s="120"/>
      <c r="AY63" s="120"/>
      <c r="AZ63" s="120"/>
      <c r="BA63" s="120"/>
      <c r="BB63" s="120"/>
      <c r="BC63" s="120"/>
    </row>
    <row r="64" spans="1:55" x14ac:dyDescent="0.2">
      <c r="A64" s="132"/>
      <c r="B64" s="20"/>
      <c r="C64" s="137"/>
      <c r="D64" s="175">
        <v>0</v>
      </c>
      <c r="E64" s="176">
        <v>0</v>
      </c>
      <c r="F64" s="176">
        <v>0</v>
      </c>
      <c r="G64" s="176">
        <v>0</v>
      </c>
      <c r="H64" s="176">
        <v>0</v>
      </c>
      <c r="I64" s="176">
        <v>0</v>
      </c>
      <c r="J64" s="151">
        <v>0</v>
      </c>
      <c r="K64" s="151">
        <v>0</v>
      </c>
      <c r="L64" s="151">
        <v>0</v>
      </c>
      <c r="M64" s="151">
        <v>0</v>
      </c>
      <c r="N64" s="151">
        <v>0</v>
      </c>
      <c r="O64" s="151"/>
      <c r="P64" s="151"/>
      <c r="Q64" s="151"/>
      <c r="R64" s="160"/>
      <c r="S64" s="161">
        <f>IFERROR(VLOOKUP($A64&amp;$B64,'1'!$L$10:$M$49,2,FALSE),0)</f>
        <v>0</v>
      </c>
      <c r="T64" s="164">
        <v>0</v>
      </c>
      <c r="U64" s="149">
        <v>0</v>
      </c>
      <c r="V64" s="164">
        <v>0</v>
      </c>
      <c r="W64" s="149">
        <v>0</v>
      </c>
      <c r="X64" s="149">
        <v>0</v>
      </c>
      <c r="Y64" s="149">
        <v>0</v>
      </c>
      <c r="Z64" s="149">
        <v>0</v>
      </c>
      <c r="AA64" s="149">
        <v>0</v>
      </c>
      <c r="AB64" s="149">
        <v>0</v>
      </c>
      <c r="AC64" s="149">
        <v>0</v>
      </c>
      <c r="AD64" s="149">
        <v>0</v>
      </c>
      <c r="AE64" s="149">
        <v>0</v>
      </c>
      <c r="AF64" s="149">
        <v>0</v>
      </c>
      <c r="AG64" s="166">
        <v>0</v>
      </c>
      <c r="AH64" s="169">
        <f t="shared" si="4"/>
        <v>0</v>
      </c>
      <c r="AI64" s="121">
        <f t="shared" si="23"/>
        <v>0</v>
      </c>
      <c r="AJ64" s="22"/>
      <c r="AK64" s="16"/>
      <c r="AL64" s="17"/>
      <c r="AN64" s="120" t="str">
        <f t="shared" si="18"/>
        <v/>
      </c>
      <c r="AO64" s="120">
        <f t="shared" si="22"/>
        <v>0</v>
      </c>
      <c r="AP64" s="120">
        <f t="shared" si="19"/>
        <v>0</v>
      </c>
      <c r="AQ64" s="120">
        <f t="shared" si="20"/>
        <v>0</v>
      </c>
      <c r="AR64" s="120">
        <f t="shared" si="9"/>
        <v>0</v>
      </c>
      <c r="AS64" s="120">
        <f t="shared" si="10"/>
        <v>0</v>
      </c>
      <c r="AT64" s="120">
        <f t="shared" si="11"/>
        <v>0</v>
      </c>
      <c r="AU64" s="120">
        <f t="shared" si="12"/>
        <v>0</v>
      </c>
      <c r="AV64" s="120">
        <f t="shared" si="13"/>
        <v>0</v>
      </c>
      <c r="AW64" s="120"/>
      <c r="AX64" s="120"/>
      <c r="AY64" s="120"/>
      <c r="AZ64" s="120"/>
      <c r="BA64" s="120"/>
      <c r="BB64" s="120"/>
      <c r="BC64" s="120"/>
    </row>
    <row r="65" spans="1:55" x14ac:dyDescent="0.2">
      <c r="A65" s="132"/>
      <c r="B65" s="20"/>
      <c r="C65" s="133"/>
      <c r="D65" s="175">
        <v>0</v>
      </c>
      <c r="E65" s="176">
        <v>0</v>
      </c>
      <c r="F65" s="176">
        <v>0</v>
      </c>
      <c r="G65" s="176">
        <v>0</v>
      </c>
      <c r="H65" s="176">
        <v>0</v>
      </c>
      <c r="I65" s="176">
        <v>0</v>
      </c>
      <c r="J65" s="151">
        <v>0</v>
      </c>
      <c r="K65" s="151">
        <v>0</v>
      </c>
      <c r="L65" s="151">
        <v>0</v>
      </c>
      <c r="M65" s="151">
        <v>0</v>
      </c>
      <c r="N65" s="151">
        <v>0</v>
      </c>
      <c r="O65" s="151"/>
      <c r="P65" s="151"/>
      <c r="Q65" s="151"/>
      <c r="R65" s="160"/>
      <c r="S65" s="161">
        <f>IFERROR(VLOOKUP($A65&amp;$B65,'1'!$L$10:$M$49,2,FALSE),0)</f>
        <v>0</v>
      </c>
      <c r="T65" s="164">
        <v>0</v>
      </c>
      <c r="U65" s="149">
        <v>0</v>
      </c>
      <c r="V65" s="164">
        <v>0</v>
      </c>
      <c r="W65" s="149">
        <v>0</v>
      </c>
      <c r="X65" s="149">
        <v>0</v>
      </c>
      <c r="Y65" s="149">
        <v>0</v>
      </c>
      <c r="Z65" s="149">
        <v>0</v>
      </c>
      <c r="AA65" s="149">
        <v>0</v>
      </c>
      <c r="AB65" s="149">
        <v>0</v>
      </c>
      <c r="AC65" s="149">
        <v>0</v>
      </c>
      <c r="AD65" s="149">
        <v>0</v>
      </c>
      <c r="AE65" s="149">
        <v>0</v>
      </c>
      <c r="AF65" s="149">
        <v>0</v>
      </c>
      <c r="AG65" s="166">
        <v>0</v>
      </c>
      <c r="AH65" s="169">
        <f t="shared" si="4"/>
        <v>0</v>
      </c>
      <c r="AI65" s="121">
        <f t="shared" si="23"/>
        <v>0</v>
      </c>
      <c r="AJ65" s="22"/>
      <c r="AK65" s="16"/>
      <c r="AL65" s="17"/>
      <c r="AN65" s="120" t="str">
        <f t="shared" si="18"/>
        <v/>
      </c>
      <c r="AO65" s="120">
        <f t="shared" si="22"/>
        <v>0</v>
      </c>
      <c r="AP65" s="120">
        <f t="shared" si="19"/>
        <v>0</v>
      </c>
      <c r="AQ65" s="120">
        <f t="shared" si="20"/>
        <v>0</v>
      </c>
      <c r="AR65" s="120">
        <f t="shared" si="9"/>
        <v>0</v>
      </c>
      <c r="AS65" s="120">
        <f t="shared" si="10"/>
        <v>0</v>
      </c>
      <c r="AT65" s="120">
        <f t="shared" si="11"/>
        <v>0</v>
      </c>
      <c r="AU65" s="120">
        <f t="shared" si="12"/>
        <v>0</v>
      </c>
      <c r="AV65" s="120">
        <f t="shared" si="13"/>
        <v>0</v>
      </c>
      <c r="AW65" s="120"/>
      <c r="AX65" s="120"/>
      <c r="AY65" s="120"/>
      <c r="AZ65" s="120"/>
      <c r="BA65" s="120"/>
      <c r="BB65" s="120"/>
      <c r="BC65" s="120"/>
    </row>
    <row r="66" spans="1:55" x14ac:dyDescent="0.2">
      <c r="A66" s="132"/>
      <c r="B66" s="20"/>
      <c r="C66" s="133"/>
      <c r="D66" s="175">
        <v>0</v>
      </c>
      <c r="E66" s="176">
        <v>0</v>
      </c>
      <c r="F66" s="176">
        <v>0</v>
      </c>
      <c r="G66" s="176">
        <v>0</v>
      </c>
      <c r="H66" s="176">
        <v>0</v>
      </c>
      <c r="I66" s="176">
        <v>0</v>
      </c>
      <c r="J66" s="151">
        <v>0</v>
      </c>
      <c r="K66" s="151">
        <v>0</v>
      </c>
      <c r="L66" s="151">
        <v>0</v>
      </c>
      <c r="M66" s="151">
        <v>0</v>
      </c>
      <c r="N66" s="151">
        <v>0</v>
      </c>
      <c r="O66" s="151"/>
      <c r="P66" s="151"/>
      <c r="Q66" s="151"/>
      <c r="R66" s="160"/>
      <c r="S66" s="161">
        <f>IFERROR(VLOOKUP($A66&amp;$B66,'1'!$L$10:$M$49,2,FALSE),0)</f>
        <v>0</v>
      </c>
      <c r="T66" s="164">
        <v>0</v>
      </c>
      <c r="U66" s="149">
        <v>0</v>
      </c>
      <c r="V66" s="164">
        <v>0</v>
      </c>
      <c r="W66" s="149">
        <v>0</v>
      </c>
      <c r="X66" s="149">
        <v>0</v>
      </c>
      <c r="Y66" s="149">
        <v>0</v>
      </c>
      <c r="Z66" s="149">
        <v>0</v>
      </c>
      <c r="AA66" s="149">
        <v>0</v>
      </c>
      <c r="AB66" s="149">
        <v>0</v>
      </c>
      <c r="AC66" s="149">
        <v>0</v>
      </c>
      <c r="AD66" s="149">
        <v>0</v>
      </c>
      <c r="AE66" s="149">
        <v>0</v>
      </c>
      <c r="AF66" s="149">
        <v>0</v>
      </c>
      <c r="AG66" s="166">
        <v>0</v>
      </c>
      <c r="AH66" s="169">
        <f t="shared" si="4"/>
        <v>0</v>
      </c>
      <c r="AI66" s="121">
        <f t="shared" si="23"/>
        <v>0</v>
      </c>
      <c r="AJ66" s="22"/>
      <c r="AK66" s="16"/>
      <c r="AL66" s="17"/>
      <c r="AN66" s="120" t="str">
        <f t="shared" si="18"/>
        <v/>
      </c>
      <c r="AO66" s="120">
        <f t="shared" si="22"/>
        <v>0</v>
      </c>
      <c r="AP66" s="120">
        <f t="shared" si="19"/>
        <v>0</v>
      </c>
      <c r="AQ66" s="120">
        <f t="shared" si="20"/>
        <v>0</v>
      </c>
      <c r="AR66" s="120">
        <f t="shared" si="9"/>
        <v>0</v>
      </c>
      <c r="AS66" s="120">
        <f t="shared" si="10"/>
        <v>0</v>
      </c>
      <c r="AT66" s="120">
        <f t="shared" si="11"/>
        <v>0</v>
      </c>
      <c r="AU66" s="120">
        <f t="shared" si="12"/>
        <v>0</v>
      </c>
      <c r="AV66" s="120">
        <f t="shared" si="13"/>
        <v>0</v>
      </c>
      <c r="AW66" s="120"/>
      <c r="AX66" s="120"/>
      <c r="AY66" s="120"/>
      <c r="AZ66" s="120"/>
      <c r="BA66" s="120"/>
      <c r="BB66" s="120"/>
      <c r="BC66" s="120"/>
    </row>
    <row r="67" spans="1:55" x14ac:dyDescent="0.2">
      <c r="A67" s="132"/>
      <c r="B67" s="20"/>
      <c r="C67" s="133"/>
      <c r="D67" s="175">
        <v>0</v>
      </c>
      <c r="E67" s="176">
        <v>0</v>
      </c>
      <c r="F67" s="176">
        <v>0</v>
      </c>
      <c r="G67" s="176">
        <v>0</v>
      </c>
      <c r="H67" s="176">
        <v>0</v>
      </c>
      <c r="I67" s="176">
        <v>0</v>
      </c>
      <c r="J67" s="151">
        <v>0</v>
      </c>
      <c r="K67" s="151">
        <v>0</v>
      </c>
      <c r="L67" s="151">
        <v>0</v>
      </c>
      <c r="M67" s="151">
        <v>0</v>
      </c>
      <c r="N67" s="151">
        <v>0</v>
      </c>
      <c r="O67" s="151"/>
      <c r="P67" s="151"/>
      <c r="Q67" s="151"/>
      <c r="R67" s="160"/>
      <c r="S67" s="161">
        <f>IFERROR(VLOOKUP($A67&amp;$B67,'1'!$L$10:$M$49,2,FALSE),0)</f>
        <v>0</v>
      </c>
      <c r="T67" s="164">
        <v>0</v>
      </c>
      <c r="U67" s="149">
        <v>0</v>
      </c>
      <c r="V67" s="164">
        <v>0</v>
      </c>
      <c r="W67" s="149">
        <v>0</v>
      </c>
      <c r="X67" s="149">
        <v>0</v>
      </c>
      <c r="Y67" s="149">
        <v>0</v>
      </c>
      <c r="Z67" s="149">
        <v>0</v>
      </c>
      <c r="AA67" s="149">
        <v>0</v>
      </c>
      <c r="AB67" s="149">
        <v>0</v>
      </c>
      <c r="AC67" s="149">
        <v>0</v>
      </c>
      <c r="AD67" s="149">
        <v>0</v>
      </c>
      <c r="AE67" s="149">
        <v>0</v>
      </c>
      <c r="AF67" s="149">
        <v>0</v>
      </c>
      <c r="AG67" s="166">
        <v>0</v>
      </c>
      <c r="AH67" s="169">
        <f t="shared" si="4"/>
        <v>0</v>
      </c>
      <c r="AI67" s="121">
        <f t="shared" si="23"/>
        <v>0</v>
      </c>
      <c r="AJ67" s="22"/>
      <c r="AK67" s="16"/>
      <c r="AL67" s="17"/>
      <c r="AN67" s="120" t="str">
        <f t="shared" si="18"/>
        <v/>
      </c>
      <c r="AO67" s="120">
        <f t="shared" si="22"/>
        <v>0</v>
      </c>
      <c r="AP67" s="120">
        <f t="shared" si="19"/>
        <v>0</v>
      </c>
      <c r="AQ67" s="120">
        <f t="shared" si="20"/>
        <v>0</v>
      </c>
      <c r="AR67" s="120">
        <f t="shared" si="9"/>
        <v>0</v>
      </c>
      <c r="AS67" s="120">
        <f t="shared" si="10"/>
        <v>0</v>
      </c>
      <c r="AT67" s="120">
        <f t="shared" si="11"/>
        <v>0</v>
      </c>
      <c r="AU67" s="120">
        <f t="shared" si="12"/>
        <v>0</v>
      </c>
      <c r="AV67" s="120">
        <f t="shared" si="13"/>
        <v>0</v>
      </c>
      <c r="AW67" s="120"/>
      <c r="AX67" s="120"/>
      <c r="AY67" s="120"/>
      <c r="AZ67" s="120"/>
      <c r="BA67" s="120"/>
      <c r="BB67" s="120"/>
      <c r="BC67" s="120"/>
    </row>
    <row r="68" spans="1:55" x14ac:dyDescent="0.2">
      <c r="A68" s="132"/>
      <c r="B68" s="20"/>
      <c r="C68" s="137"/>
      <c r="D68" s="175">
        <v>0</v>
      </c>
      <c r="E68" s="176">
        <v>0</v>
      </c>
      <c r="F68" s="176">
        <v>0</v>
      </c>
      <c r="G68" s="176">
        <v>0</v>
      </c>
      <c r="H68" s="176">
        <v>0</v>
      </c>
      <c r="I68" s="176">
        <v>0</v>
      </c>
      <c r="J68" s="151">
        <v>0</v>
      </c>
      <c r="K68" s="151">
        <v>0</v>
      </c>
      <c r="L68" s="151">
        <v>0</v>
      </c>
      <c r="M68" s="151">
        <v>0</v>
      </c>
      <c r="N68" s="151">
        <v>0</v>
      </c>
      <c r="O68" s="151"/>
      <c r="P68" s="151"/>
      <c r="Q68" s="151"/>
      <c r="R68" s="160"/>
      <c r="S68" s="161">
        <f>IFERROR(VLOOKUP($A68&amp;$B68,'1'!$L$10:$M$49,2,FALSE),0)</f>
        <v>0</v>
      </c>
      <c r="T68" s="164">
        <v>0</v>
      </c>
      <c r="U68" s="149">
        <v>0</v>
      </c>
      <c r="V68" s="164">
        <v>0</v>
      </c>
      <c r="W68" s="149">
        <v>0</v>
      </c>
      <c r="X68" s="149">
        <v>0</v>
      </c>
      <c r="Y68" s="149">
        <v>0</v>
      </c>
      <c r="Z68" s="149">
        <v>0</v>
      </c>
      <c r="AA68" s="149">
        <v>0</v>
      </c>
      <c r="AB68" s="149">
        <v>0</v>
      </c>
      <c r="AC68" s="149">
        <v>0</v>
      </c>
      <c r="AD68" s="149">
        <v>0</v>
      </c>
      <c r="AE68" s="149">
        <v>0</v>
      </c>
      <c r="AF68" s="149">
        <v>0</v>
      </c>
      <c r="AG68" s="166">
        <v>0</v>
      </c>
      <c r="AH68" s="169">
        <f t="shared" si="4"/>
        <v>0</v>
      </c>
      <c r="AI68" s="121">
        <f t="shared" si="23"/>
        <v>0</v>
      </c>
      <c r="AJ68" s="22"/>
      <c r="AK68" s="16"/>
      <c r="AL68" s="17"/>
      <c r="AN68" s="120" t="str">
        <f t="shared" si="18"/>
        <v/>
      </c>
      <c r="AO68" s="120">
        <f t="shared" si="22"/>
        <v>0</v>
      </c>
      <c r="AP68" s="120">
        <f t="shared" si="19"/>
        <v>0</v>
      </c>
      <c r="AQ68" s="120">
        <f t="shared" si="20"/>
        <v>0</v>
      </c>
      <c r="AR68" s="120">
        <f t="shared" si="9"/>
        <v>0</v>
      </c>
      <c r="AS68" s="120">
        <f t="shared" si="10"/>
        <v>0</v>
      </c>
      <c r="AT68" s="120">
        <f t="shared" si="11"/>
        <v>0</v>
      </c>
      <c r="AU68" s="120">
        <f t="shared" si="12"/>
        <v>0</v>
      </c>
      <c r="AV68" s="120">
        <f t="shared" si="13"/>
        <v>0</v>
      </c>
      <c r="AW68" s="120"/>
      <c r="AX68" s="120"/>
      <c r="AY68" s="120"/>
      <c r="AZ68" s="120"/>
      <c r="BA68" s="120"/>
      <c r="BB68" s="120"/>
      <c r="BC68" s="120"/>
    </row>
    <row r="69" spans="1:55" x14ac:dyDescent="0.2">
      <c r="A69" s="132"/>
      <c r="B69" s="20"/>
      <c r="C69" s="133"/>
      <c r="D69" s="175">
        <v>0</v>
      </c>
      <c r="E69" s="176">
        <v>0</v>
      </c>
      <c r="F69" s="176">
        <v>0</v>
      </c>
      <c r="G69" s="176">
        <v>0</v>
      </c>
      <c r="H69" s="176">
        <v>0</v>
      </c>
      <c r="I69" s="176">
        <v>0</v>
      </c>
      <c r="J69" s="151">
        <v>0</v>
      </c>
      <c r="K69" s="151">
        <v>0</v>
      </c>
      <c r="L69" s="151">
        <v>0</v>
      </c>
      <c r="M69" s="151">
        <v>0</v>
      </c>
      <c r="N69" s="151">
        <v>0</v>
      </c>
      <c r="O69" s="151"/>
      <c r="P69" s="151"/>
      <c r="Q69" s="151"/>
      <c r="R69" s="160"/>
      <c r="S69" s="161">
        <f>IFERROR(VLOOKUP($A69&amp;$B69,'1'!$L$10:$M$49,2,FALSE),0)</f>
        <v>0</v>
      </c>
      <c r="T69" s="164">
        <v>0</v>
      </c>
      <c r="U69" s="149">
        <v>0</v>
      </c>
      <c r="V69" s="164">
        <v>0</v>
      </c>
      <c r="W69" s="149">
        <v>0</v>
      </c>
      <c r="X69" s="149">
        <v>0</v>
      </c>
      <c r="Y69" s="149">
        <v>0</v>
      </c>
      <c r="Z69" s="149">
        <v>0</v>
      </c>
      <c r="AA69" s="149">
        <v>0</v>
      </c>
      <c r="AB69" s="149">
        <v>0</v>
      </c>
      <c r="AC69" s="149">
        <v>0</v>
      </c>
      <c r="AD69" s="149">
        <v>0</v>
      </c>
      <c r="AE69" s="149">
        <v>0</v>
      </c>
      <c r="AF69" s="149">
        <v>0</v>
      </c>
      <c r="AG69" s="166">
        <v>0</v>
      </c>
      <c r="AH69" s="169">
        <f t="shared" si="4"/>
        <v>0</v>
      </c>
      <c r="AI69" s="121">
        <f t="shared" si="23"/>
        <v>0</v>
      </c>
      <c r="AJ69" s="22"/>
      <c r="AK69" s="16"/>
      <c r="AL69" s="17"/>
      <c r="AN69" s="120" t="str">
        <f t="shared" si="18"/>
        <v/>
      </c>
      <c r="AO69" s="120">
        <f t="shared" si="22"/>
        <v>0</v>
      </c>
      <c r="AP69" s="120">
        <f t="shared" si="19"/>
        <v>0</v>
      </c>
      <c r="AQ69" s="120">
        <f t="shared" si="20"/>
        <v>0</v>
      </c>
      <c r="AR69" s="120">
        <f t="shared" si="9"/>
        <v>0</v>
      </c>
      <c r="AS69" s="120">
        <f t="shared" si="10"/>
        <v>0</v>
      </c>
      <c r="AT69" s="120">
        <f t="shared" si="11"/>
        <v>0</v>
      </c>
      <c r="AU69" s="120">
        <f t="shared" si="12"/>
        <v>0</v>
      </c>
      <c r="AV69" s="120">
        <f t="shared" si="13"/>
        <v>0</v>
      </c>
      <c r="AW69" s="120"/>
      <c r="AX69" s="120"/>
      <c r="AY69" s="120"/>
      <c r="AZ69" s="120"/>
      <c r="BA69" s="120"/>
      <c r="BB69" s="120"/>
      <c r="BC69" s="120"/>
    </row>
    <row r="70" spans="1:55" x14ac:dyDescent="0.2">
      <c r="A70" s="132"/>
      <c r="B70" s="20"/>
      <c r="C70" s="137"/>
      <c r="D70" s="175">
        <v>0</v>
      </c>
      <c r="E70" s="176">
        <v>0</v>
      </c>
      <c r="F70" s="176">
        <v>0</v>
      </c>
      <c r="G70" s="176">
        <v>0</v>
      </c>
      <c r="H70" s="176">
        <v>0</v>
      </c>
      <c r="I70" s="176">
        <v>0</v>
      </c>
      <c r="J70" s="151">
        <v>0</v>
      </c>
      <c r="K70" s="151">
        <v>0</v>
      </c>
      <c r="L70" s="151">
        <v>0</v>
      </c>
      <c r="M70" s="151">
        <v>0</v>
      </c>
      <c r="N70" s="151">
        <v>0</v>
      </c>
      <c r="O70" s="151"/>
      <c r="P70" s="151"/>
      <c r="Q70" s="151"/>
      <c r="R70" s="160"/>
      <c r="S70" s="161">
        <f>IFERROR(VLOOKUP($A70&amp;$B70,'1'!$L$10:$M$49,2,FALSE),0)</f>
        <v>0</v>
      </c>
      <c r="T70" s="164">
        <v>0</v>
      </c>
      <c r="U70" s="149">
        <v>0</v>
      </c>
      <c r="V70" s="164">
        <v>0</v>
      </c>
      <c r="W70" s="149">
        <v>0</v>
      </c>
      <c r="X70" s="149">
        <v>0</v>
      </c>
      <c r="Y70" s="149">
        <v>0</v>
      </c>
      <c r="Z70" s="149">
        <v>0</v>
      </c>
      <c r="AA70" s="149">
        <v>0</v>
      </c>
      <c r="AB70" s="149">
        <v>0</v>
      </c>
      <c r="AC70" s="149">
        <v>0</v>
      </c>
      <c r="AD70" s="149">
        <v>0</v>
      </c>
      <c r="AE70" s="149">
        <v>0</v>
      </c>
      <c r="AF70" s="149">
        <v>0</v>
      </c>
      <c r="AG70" s="166">
        <v>0</v>
      </c>
      <c r="AH70" s="169">
        <f t="shared" si="4"/>
        <v>0</v>
      </c>
      <c r="AI70" s="121">
        <f t="shared" si="23"/>
        <v>0</v>
      </c>
      <c r="AJ70" s="22"/>
      <c r="AK70" s="16"/>
      <c r="AL70" s="17"/>
      <c r="AN70" s="120" t="str">
        <f t="shared" ref="AN70:AN101" si="24">A70&amp;B70</f>
        <v/>
      </c>
      <c r="AO70" s="120">
        <f t="shared" ref="AO70:AO101" si="25">LARGE($D70:$R70,1)+LARGE($D70:$R70,2)+LARGE($D70:$R70,3)</f>
        <v>0</v>
      </c>
      <c r="AP70" s="120">
        <f t="shared" ref="AP70:AP101" si="26">LARGE($E70:$S70,1)+LARGE($E70:$S70,2)+LARGE($E70:$S70,3)</f>
        <v>0</v>
      </c>
      <c r="AQ70" s="120">
        <f t="shared" ref="AQ70:AQ101" si="27">LARGE($F70:$S70,1)+LARGE($F70:$S70,2)+LARGE($F70:$S70,3)</f>
        <v>0</v>
      </c>
      <c r="AR70" s="120">
        <f t="shared" si="9"/>
        <v>0</v>
      </c>
      <c r="AS70" s="120">
        <f t="shared" si="10"/>
        <v>0</v>
      </c>
      <c r="AT70" s="120">
        <f t="shared" si="11"/>
        <v>0</v>
      </c>
      <c r="AU70" s="120">
        <f t="shared" si="12"/>
        <v>0</v>
      </c>
      <c r="AV70" s="120">
        <f t="shared" si="13"/>
        <v>0</v>
      </c>
      <c r="AW70" s="120"/>
      <c r="AX70" s="120"/>
      <c r="AY70" s="120"/>
      <c r="AZ70" s="120"/>
      <c r="BA70" s="120"/>
      <c r="BB70" s="120"/>
      <c r="BC70" s="120"/>
    </row>
    <row r="71" spans="1:55" x14ac:dyDescent="0.2">
      <c r="A71" s="132"/>
      <c r="B71" s="20"/>
      <c r="C71" s="133"/>
      <c r="D71" s="175">
        <v>0</v>
      </c>
      <c r="E71" s="176">
        <v>0</v>
      </c>
      <c r="F71" s="176">
        <v>0</v>
      </c>
      <c r="G71" s="176">
        <v>0</v>
      </c>
      <c r="H71" s="176">
        <v>0</v>
      </c>
      <c r="I71" s="176">
        <v>0</v>
      </c>
      <c r="J71" s="151">
        <v>0</v>
      </c>
      <c r="K71" s="151">
        <v>0</v>
      </c>
      <c r="L71" s="151">
        <v>0</v>
      </c>
      <c r="M71" s="151">
        <v>0</v>
      </c>
      <c r="N71" s="151">
        <v>0</v>
      </c>
      <c r="O71" s="151"/>
      <c r="P71" s="151"/>
      <c r="Q71" s="151"/>
      <c r="R71" s="160"/>
      <c r="S71" s="161">
        <f>IFERROR(VLOOKUP($A71&amp;$B71,'1'!$L$10:$M$49,2,FALSE),0)</f>
        <v>0</v>
      </c>
      <c r="T71" s="164">
        <v>0</v>
      </c>
      <c r="U71" s="149">
        <v>0</v>
      </c>
      <c r="V71" s="164">
        <v>0</v>
      </c>
      <c r="W71" s="149">
        <v>0</v>
      </c>
      <c r="X71" s="149">
        <v>0</v>
      </c>
      <c r="Y71" s="149">
        <v>0</v>
      </c>
      <c r="Z71" s="149">
        <v>0</v>
      </c>
      <c r="AA71" s="149">
        <v>0</v>
      </c>
      <c r="AB71" s="149">
        <v>0</v>
      </c>
      <c r="AC71" s="149">
        <v>0</v>
      </c>
      <c r="AD71" s="149">
        <v>0</v>
      </c>
      <c r="AE71" s="149">
        <v>0</v>
      </c>
      <c r="AF71" s="149">
        <v>0</v>
      </c>
      <c r="AG71" s="166">
        <v>0</v>
      </c>
      <c r="AH71" s="169">
        <f t="shared" ref="AH71:AH133" si="28">LARGE(S71:AG71,1)+LARGE(S71:AG71,2)+LARGE(S71:AG71,3)</f>
        <v>0</v>
      </c>
      <c r="AI71" s="121">
        <f t="shared" si="23"/>
        <v>0</v>
      </c>
      <c r="AJ71" s="22"/>
      <c r="AK71" s="16"/>
      <c r="AL71" s="17"/>
      <c r="AN71" s="120" t="str">
        <f t="shared" si="24"/>
        <v/>
      </c>
      <c r="AO71" s="120">
        <f t="shared" si="25"/>
        <v>0</v>
      </c>
      <c r="AP71" s="120">
        <f t="shared" si="26"/>
        <v>0</v>
      </c>
      <c r="AQ71" s="120">
        <f t="shared" si="27"/>
        <v>0</v>
      </c>
      <c r="AR71" s="120">
        <f t="shared" ref="AR71:AR133" si="29">LARGE($E71:$U71,1)+LARGE($E71:$U71,2)+LARGE($E71:$U71,3)</f>
        <v>0</v>
      </c>
      <c r="AS71" s="120">
        <f t="shared" ref="AS71:AS133" si="30">LARGE($F71:$V71,1)+LARGE($F71:$V71,2)+LARGE($F71:$V71,3)</f>
        <v>0</v>
      </c>
      <c r="AT71" s="120">
        <f t="shared" ref="AT71:AT133" si="31">LARGE($G71:$W71,1)+LARGE($G71:$W71,2)+LARGE($G71:$W71,3)</f>
        <v>0</v>
      </c>
      <c r="AU71" s="120">
        <f t="shared" ref="AU71:AU133" si="32">LARGE($H71:$X71,1)+LARGE($H71:$X71,2)+LARGE($H71:$X71,3)</f>
        <v>0</v>
      </c>
      <c r="AV71" s="120">
        <f t="shared" ref="AV71:AV133" si="33">LARGE($H71:$Y71,1)+LARGE($H71:$Y71,2)+LARGE($H71:$Y71,3)</f>
        <v>0</v>
      </c>
      <c r="AW71" s="120"/>
      <c r="AX71" s="120"/>
      <c r="AY71" s="120"/>
      <c r="AZ71" s="120"/>
      <c r="BA71" s="120"/>
      <c r="BB71" s="120"/>
      <c r="BC71" s="120"/>
    </row>
    <row r="72" spans="1:55" x14ac:dyDescent="0.2">
      <c r="A72" s="135"/>
      <c r="B72" s="24"/>
      <c r="C72" s="133"/>
      <c r="D72" s="175">
        <v>0</v>
      </c>
      <c r="E72" s="176">
        <v>0</v>
      </c>
      <c r="F72" s="176">
        <v>0</v>
      </c>
      <c r="G72" s="176">
        <v>0</v>
      </c>
      <c r="H72" s="176">
        <v>0</v>
      </c>
      <c r="I72" s="176">
        <v>0</v>
      </c>
      <c r="J72" s="151">
        <v>0</v>
      </c>
      <c r="K72" s="151">
        <v>0</v>
      </c>
      <c r="L72" s="151">
        <v>0</v>
      </c>
      <c r="M72" s="151">
        <v>0</v>
      </c>
      <c r="N72" s="151">
        <v>0</v>
      </c>
      <c r="O72" s="151"/>
      <c r="P72" s="151"/>
      <c r="Q72" s="151"/>
      <c r="R72" s="160"/>
      <c r="S72" s="161">
        <f>IFERROR(VLOOKUP($A72&amp;$B72,'1'!$L$10:$M$49,2,FALSE),0)</f>
        <v>0</v>
      </c>
      <c r="T72" s="164">
        <v>0</v>
      </c>
      <c r="U72" s="149">
        <v>0</v>
      </c>
      <c r="V72" s="164">
        <v>0</v>
      </c>
      <c r="W72" s="149">
        <v>0</v>
      </c>
      <c r="X72" s="149">
        <v>0</v>
      </c>
      <c r="Y72" s="149">
        <v>0</v>
      </c>
      <c r="Z72" s="149">
        <v>0</v>
      </c>
      <c r="AA72" s="149">
        <v>0</v>
      </c>
      <c r="AB72" s="149">
        <v>0</v>
      </c>
      <c r="AC72" s="149">
        <v>0</v>
      </c>
      <c r="AD72" s="149">
        <v>0</v>
      </c>
      <c r="AE72" s="149">
        <v>0</v>
      </c>
      <c r="AF72" s="149">
        <v>0</v>
      </c>
      <c r="AG72" s="166">
        <v>0</v>
      </c>
      <c r="AH72" s="169">
        <f t="shared" si="28"/>
        <v>0</v>
      </c>
      <c r="AI72" s="121">
        <f t="shared" si="23"/>
        <v>0</v>
      </c>
      <c r="AJ72" s="22"/>
      <c r="AK72" s="16"/>
      <c r="AL72" s="17"/>
      <c r="AN72" s="120" t="str">
        <f t="shared" si="24"/>
        <v/>
      </c>
      <c r="AO72" s="120">
        <f t="shared" si="25"/>
        <v>0</v>
      </c>
      <c r="AP72" s="120">
        <f t="shared" si="26"/>
        <v>0</v>
      </c>
      <c r="AQ72" s="120">
        <f t="shared" si="27"/>
        <v>0</v>
      </c>
      <c r="AR72" s="120">
        <f t="shared" si="29"/>
        <v>0</v>
      </c>
      <c r="AS72" s="120">
        <f t="shared" si="30"/>
        <v>0</v>
      </c>
      <c r="AT72" s="120">
        <f t="shared" si="31"/>
        <v>0</v>
      </c>
      <c r="AU72" s="120">
        <f t="shared" si="32"/>
        <v>0</v>
      </c>
      <c r="AV72" s="120">
        <f t="shared" si="33"/>
        <v>0</v>
      </c>
      <c r="AW72" s="120"/>
      <c r="AX72" s="120"/>
      <c r="AY72" s="120"/>
      <c r="AZ72" s="120"/>
      <c r="BA72" s="120"/>
      <c r="BB72" s="120"/>
      <c r="BC72" s="120"/>
    </row>
    <row r="73" spans="1:55" x14ac:dyDescent="0.2">
      <c r="A73" s="132"/>
      <c r="B73" s="20"/>
      <c r="C73" s="137"/>
      <c r="D73" s="175">
        <v>0</v>
      </c>
      <c r="E73" s="176">
        <v>0</v>
      </c>
      <c r="F73" s="176">
        <v>0</v>
      </c>
      <c r="G73" s="176">
        <v>0</v>
      </c>
      <c r="H73" s="176">
        <v>0</v>
      </c>
      <c r="I73" s="176">
        <v>0</v>
      </c>
      <c r="J73" s="151">
        <v>0</v>
      </c>
      <c r="K73" s="151">
        <v>0</v>
      </c>
      <c r="L73" s="151">
        <v>0</v>
      </c>
      <c r="M73" s="151">
        <v>0</v>
      </c>
      <c r="N73" s="151">
        <v>0</v>
      </c>
      <c r="O73" s="151"/>
      <c r="P73" s="151"/>
      <c r="Q73" s="151"/>
      <c r="R73" s="160"/>
      <c r="S73" s="161">
        <f>IFERROR(VLOOKUP($A73&amp;$B73,'1'!$L$10:$M$49,2,FALSE),0)</f>
        <v>0</v>
      </c>
      <c r="T73" s="164">
        <v>0</v>
      </c>
      <c r="U73" s="149">
        <v>0</v>
      </c>
      <c r="V73" s="164">
        <v>0</v>
      </c>
      <c r="W73" s="149">
        <v>0</v>
      </c>
      <c r="X73" s="149">
        <v>0</v>
      </c>
      <c r="Y73" s="149">
        <v>0</v>
      </c>
      <c r="Z73" s="149">
        <v>0</v>
      </c>
      <c r="AA73" s="149">
        <v>0</v>
      </c>
      <c r="AB73" s="149">
        <v>0</v>
      </c>
      <c r="AC73" s="149">
        <v>0</v>
      </c>
      <c r="AD73" s="149">
        <v>0</v>
      </c>
      <c r="AE73" s="149">
        <v>0</v>
      </c>
      <c r="AF73" s="149">
        <v>0</v>
      </c>
      <c r="AG73" s="166">
        <v>0</v>
      </c>
      <c r="AH73" s="169">
        <f t="shared" si="28"/>
        <v>0</v>
      </c>
      <c r="AI73" s="121">
        <f t="shared" si="23"/>
        <v>0</v>
      </c>
      <c r="AJ73" s="22"/>
      <c r="AK73" s="16"/>
      <c r="AL73" s="17"/>
      <c r="AN73" s="120" t="str">
        <f t="shared" si="24"/>
        <v/>
      </c>
      <c r="AO73" s="120">
        <f t="shared" si="25"/>
        <v>0</v>
      </c>
      <c r="AP73" s="120">
        <f t="shared" si="26"/>
        <v>0</v>
      </c>
      <c r="AQ73" s="120">
        <f t="shared" si="27"/>
        <v>0</v>
      </c>
      <c r="AR73" s="120">
        <f t="shared" si="29"/>
        <v>0</v>
      </c>
      <c r="AS73" s="120">
        <f t="shared" si="30"/>
        <v>0</v>
      </c>
      <c r="AT73" s="120">
        <f t="shared" si="31"/>
        <v>0</v>
      </c>
      <c r="AU73" s="120">
        <f t="shared" si="32"/>
        <v>0</v>
      </c>
      <c r="AV73" s="120">
        <f t="shared" si="33"/>
        <v>0</v>
      </c>
      <c r="AW73" s="120"/>
      <c r="AX73" s="120"/>
      <c r="AY73" s="120"/>
      <c r="AZ73" s="120"/>
      <c r="BA73" s="120"/>
      <c r="BB73" s="120"/>
      <c r="BC73" s="120"/>
    </row>
    <row r="74" spans="1:55" x14ac:dyDescent="0.2">
      <c r="A74" s="132"/>
      <c r="B74" s="20"/>
      <c r="C74" s="133"/>
      <c r="D74" s="175">
        <v>0</v>
      </c>
      <c r="E74" s="176">
        <v>0</v>
      </c>
      <c r="F74" s="176">
        <v>0</v>
      </c>
      <c r="G74" s="176">
        <v>0</v>
      </c>
      <c r="H74" s="176">
        <v>0</v>
      </c>
      <c r="I74" s="176">
        <v>0</v>
      </c>
      <c r="J74" s="151">
        <v>0</v>
      </c>
      <c r="K74" s="151">
        <v>0</v>
      </c>
      <c r="L74" s="151">
        <v>0</v>
      </c>
      <c r="M74" s="151">
        <v>0</v>
      </c>
      <c r="N74" s="151">
        <v>0</v>
      </c>
      <c r="O74" s="151"/>
      <c r="P74" s="151"/>
      <c r="Q74" s="151"/>
      <c r="R74" s="160"/>
      <c r="S74" s="161">
        <f>IFERROR(VLOOKUP($A74&amp;$B74,'1'!$L$10:$M$49,2,FALSE),0)</f>
        <v>0</v>
      </c>
      <c r="T74" s="164">
        <v>0</v>
      </c>
      <c r="U74" s="149">
        <v>0</v>
      </c>
      <c r="V74" s="164">
        <v>0</v>
      </c>
      <c r="W74" s="149">
        <v>0</v>
      </c>
      <c r="X74" s="149">
        <v>0</v>
      </c>
      <c r="Y74" s="149">
        <v>0</v>
      </c>
      <c r="Z74" s="149">
        <v>0</v>
      </c>
      <c r="AA74" s="149">
        <v>0</v>
      </c>
      <c r="AB74" s="149">
        <v>0</v>
      </c>
      <c r="AC74" s="149">
        <v>0</v>
      </c>
      <c r="AD74" s="149">
        <v>0</v>
      </c>
      <c r="AE74" s="149">
        <v>0</v>
      </c>
      <c r="AF74" s="149">
        <v>0</v>
      </c>
      <c r="AG74" s="166">
        <v>0</v>
      </c>
      <c r="AH74" s="169">
        <f t="shared" si="28"/>
        <v>0</v>
      </c>
      <c r="AI74" s="121">
        <f t="shared" si="23"/>
        <v>0</v>
      </c>
      <c r="AJ74" s="22"/>
      <c r="AK74" s="16"/>
      <c r="AL74" s="17"/>
      <c r="AN74" s="120" t="str">
        <f t="shared" si="24"/>
        <v/>
      </c>
      <c r="AO74" s="120">
        <f t="shared" si="25"/>
        <v>0</v>
      </c>
      <c r="AP74" s="120">
        <f t="shared" si="26"/>
        <v>0</v>
      </c>
      <c r="AQ74" s="120">
        <f t="shared" si="27"/>
        <v>0</v>
      </c>
      <c r="AR74" s="120">
        <f t="shared" si="29"/>
        <v>0</v>
      </c>
      <c r="AS74" s="120">
        <f t="shared" si="30"/>
        <v>0</v>
      </c>
      <c r="AT74" s="120">
        <f t="shared" si="31"/>
        <v>0</v>
      </c>
      <c r="AU74" s="120">
        <f t="shared" si="32"/>
        <v>0</v>
      </c>
      <c r="AV74" s="120">
        <f t="shared" si="33"/>
        <v>0</v>
      </c>
      <c r="AW74" s="120"/>
      <c r="AX74" s="120"/>
      <c r="AY74" s="120"/>
      <c r="AZ74" s="120"/>
      <c r="BA74" s="120"/>
      <c r="BB74" s="120"/>
      <c r="BC74" s="120"/>
    </row>
    <row r="75" spans="1:55" x14ac:dyDescent="0.2">
      <c r="A75" s="132"/>
      <c r="B75" s="20"/>
      <c r="C75" s="137"/>
      <c r="D75" s="175">
        <v>0</v>
      </c>
      <c r="E75" s="176">
        <v>0</v>
      </c>
      <c r="F75" s="176">
        <v>0</v>
      </c>
      <c r="G75" s="176">
        <v>0</v>
      </c>
      <c r="H75" s="176">
        <v>0</v>
      </c>
      <c r="I75" s="176">
        <v>0</v>
      </c>
      <c r="J75" s="151">
        <v>0</v>
      </c>
      <c r="K75" s="151">
        <v>0</v>
      </c>
      <c r="L75" s="151">
        <v>0</v>
      </c>
      <c r="M75" s="151">
        <v>0</v>
      </c>
      <c r="N75" s="151">
        <v>0</v>
      </c>
      <c r="O75" s="151"/>
      <c r="P75" s="151"/>
      <c r="Q75" s="151"/>
      <c r="R75" s="160"/>
      <c r="S75" s="161">
        <f>IFERROR(VLOOKUP($A75&amp;$B75,'1'!$L$10:$M$49,2,FALSE),0)</f>
        <v>0</v>
      </c>
      <c r="T75" s="164">
        <v>0</v>
      </c>
      <c r="U75" s="149">
        <v>0</v>
      </c>
      <c r="V75" s="164">
        <v>0</v>
      </c>
      <c r="W75" s="149">
        <v>0</v>
      </c>
      <c r="X75" s="149">
        <v>0</v>
      </c>
      <c r="Y75" s="149">
        <v>0</v>
      </c>
      <c r="Z75" s="149">
        <v>0</v>
      </c>
      <c r="AA75" s="149">
        <v>0</v>
      </c>
      <c r="AB75" s="149">
        <v>0</v>
      </c>
      <c r="AC75" s="149">
        <v>0</v>
      </c>
      <c r="AD75" s="149">
        <v>0</v>
      </c>
      <c r="AE75" s="149">
        <v>0</v>
      </c>
      <c r="AF75" s="149">
        <v>0</v>
      </c>
      <c r="AG75" s="166">
        <v>0</v>
      </c>
      <c r="AH75" s="169">
        <f t="shared" si="28"/>
        <v>0</v>
      </c>
      <c r="AI75" s="121">
        <f t="shared" si="23"/>
        <v>0</v>
      </c>
      <c r="AJ75" s="22"/>
      <c r="AK75" s="16"/>
      <c r="AL75" s="17"/>
      <c r="AN75" s="120" t="str">
        <f t="shared" si="24"/>
        <v/>
      </c>
      <c r="AO75" s="120">
        <f t="shared" si="25"/>
        <v>0</v>
      </c>
      <c r="AP75" s="120">
        <f t="shared" si="26"/>
        <v>0</v>
      </c>
      <c r="AQ75" s="120">
        <f t="shared" si="27"/>
        <v>0</v>
      </c>
      <c r="AR75" s="120">
        <f t="shared" si="29"/>
        <v>0</v>
      </c>
      <c r="AS75" s="120">
        <f t="shared" si="30"/>
        <v>0</v>
      </c>
      <c r="AT75" s="120">
        <f t="shared" si="31"/>
        <v>0</v>
      </c>
      <c r="AU75" s="120">
        <f t="shared" si="32"/>
        <v>0</v>
      </c>
      <c r="AV75" s="120">
        <f t="shared" si="33"/>
        <v>0</v>
      </c>
      <c r="AW75" s="120"/>
      <c r="AX75" s="120"/>
      <c r="AY75" s="120"/>
      <c r="AZ75" s="120"/>
      <c r="BA75" s="120"/>
      <c r="BB75" s="120"/>
      <c r="BC75" s="120"/>
    </row>
    <row r="76" spans="1:55" x14ac:dyDescent="0.2">
      <c r="A76" s="132"/>
      <c r="B76" s="20"/>
      <c r="C76" s="133"/>
      <c r="D76" s="175">
        <v>0</v>
      </c>
      <c r="E76" s="176">
        <v>0</v>
      </c>
      <c r="F76" s="176">
        <v>0</v>
      </c>
      <c r="G76" s="176">
        <v>0</v>
      </c>
      <c r="H76" s="176">
        <v>0</v>
      </c>
      <c r="I76" s="176">
        <v>0</v>
      </c>
      <c r="J76" s="151">
        <v>0</v>
      </c>
      <c r="K76" s="151">
        <v>0</v>
      </c>
      <c r="L76" s="151">
        <v>0</v>
      </c>
      <c r="M76" s="151">
        <v>0</v>
      </c>
      <c r="N76" s="151">
        <v>0</v>
      </c>
      <c r="O76" s="151"/>
      <c r="P76" s="151"/>
      <c r="Q76" s="151"/>
      <c r="R76" s="160"/>
      <c r="S76" s="161">
        <f>IFERROR(VLOOKUP($A76&amp;$B76,'1'!$L$10:$M$49,2,FALSE),0)</f>
        <v>0</v>
      </c>
      <c r="T76" s="164">
        <v>0</v>
      </c>
      <c r="U76" s="149">
        <v>0</v>
      </c>
      <c r="V76" s="164">
        <v>0</v>
      </c>
      <c r="W76" s="149">
        <v>0</v>
      </c>
      <c r="X76" s="149">
        <v>0</v>
      </c>
      <c r="Y76" s="149">
        <v>0</v>
      </c>
      <c r="Z76" s="149">
        <v>0</v>
      </c>
      <c r="AA76" s="149">
        <v>0</v>
      </c>
      <c r="AB76" s="149">
        <v>0</v>
      </c>
      <c r="AC76" s="149">
        <v>0</v>
      </c>
      <c r="AD76" s="149">
        <v>0</v>
      </c>
      <c r="AE76" s="149">
        <v>0</v>
      </c>
      <c r="AF76" s="149">
        <v>0</v>
      </c>
      <c r="AG76" s="166">
        <v>0</v>
      </c>
      <c r="AH76" s="169">
        <f t="shared" si="28"/>
        <v>0</v>
      </c>
      <c r="AI76" s="121">
        <f t="shared" si="23"/>
        <v>0</v>
      </c>
      <c r="AJ76" s="22"/>
      <c r="AK76" s="16"/>
      <c r="AL76" s="17"/>
      <c r="AN76" s="120" t="str">
        <f t="shared" si="24"/>
        <v/>
      </c>
      <c r="AO76" s="120">
        <f t="shared" si="25"/>
        <v>0</v>
      </c>
      <c r="AP76" s="120">
        <f t="shared" si="26"/>
        <v>0</v>
      </c>
      <c r="AQ76" s="120">
        <f t="shared" si="27"/>
        <v>0</v>
      </c>
      <c r="AR76" s="120">
        <f t="shared" si="29"/>
        <v>0</v>
      </c>
      <c r="AS76" s="120">
        <f t="shared" si="30"/>
        <v>0</v>
      </c>
      <c r="AT76" s="120">
        <f t="shared" si="31"/>
        <v>0</v>
      </c>
      <c r="AU76" s="120">
        <f t="shared" si="32"/>
        <v>0</v>
      </c>
      <c r="AV76" s="120">
        <f t="shared" si="33"/>
        <v>0</v>
      </c>
      <c r="AW76" s="120"/>
      <c r="AX76" s="120"/>
      <c r="AY76" s="120"/>
      <c r="AZ76" s="120"/>
      <c r="BA76" s="120"/>
      <c r="BB76" s="120"/>
      <c r="BC76" s="120"/>
    </row>
    <row r="77" spans="1:55" x14ac:dyDescent="0.2">
      <c r="A77" s="132"/>
      <c r="B77" s="20"/>
      <c r="C77" s="134"/>
      <c r="D77" s="175">
        <v>0</v>
      </c>
      <c r="E77" s="176">
        <v>0</v>
      </c>
      <c r="F77" s="176">
        <v>0</v>
      </c>
      <c r="G77" s="176">
        <v>0</v>
      </c>
      <c r="H77" s="176">
        <v>0</v>
      </c>
      <c r="I77" s="176">
        <v>0</v>
      </c>
      <c r="J77" s="151">
        <v>0</v>
      </c>
      <c r="K77" s="151">
        <v>0</v>
      </c>
      <c r="L77" s="151">
        <v>0</v>
      </c>
      <c r="M77" s="151">
        <v>0</v>
      </c>
      <c r="N77" s="151">
        <v>0</v>
      </c>
      <c r="O77" s="151"/>
      <c r="P77" s="151"/>
      <c r="Q77" s="151"/>
      <c r="R77" s="160"/>
      <c r="S77" s="161">
        <f>IFERROR(VLOOKUP($A77&amp;$B77,'1'!$L$10:$M$49,2,FALSE),0)</f>
        <v>0</v>
      </c>
      <c r="T77" s="164">
        <v>0</v>
      </c>
      <c r="U77" s="149">
        <v>0</v>
      </c>
      <c r="V77" s="164">
        <v>0</v>
      </c>
      <c r="W77" s="149">
        <v>0</v>
      </c>
      <c r="X77" s="149">
        <v>0</v>
      </c>
      <c r="Y77" s="149">
        <v>0</v>
      </c>
      <c r="Z77" s="149">
        <v>0</v>
      </c>
      <c r="AA77" s="149">
        <v>0</v>
      </c>
      <c r="AB77" s="149">
        <v>0</v>
      </c>
      <c r="AC77" s="149">
        <v>0</v>
      </c>
      <c r="AD77" s="149">
        <v>0</v>
      </c>
      <c r="AE77" s="149">
        <v>0</v>
      </c>
      <c r="AF77" s="149">
        <v>0</v>
      </c>
      <c r="AG77" s="166">
        <v>0</v>
      </c>
      <c r="AH77" s="169">
        <f t="shared" si="28"/>
        <v>0</v>
      </c>
      <c r="AI77" s="121">
        <f t="shared" si="23"/>
        <v>0</v>
      </c>
      <c r="AJ77" s="22"/>
      <c r="AK77" s="16"/>
      <c r="AL77" s="17"/>
      <c r="AN77" s="120" t="str">
        <f t="shared" si="24"/>
        <v/>
      </c>
      <c r="AO77" s="120">
        <f t="shared" si="25"/>
        <v>0</v>
      </c>
      <c r="AP77" s="120">
        <f t="shared" si="26"/>
        <v>0</v>
      </c>
      <c r="AQ77" s="120">
        <f t="shared" si="27"/>
        <v>0</v>
      </c>
      <c r="AR77" s="120">
        <f t="shared" si="29"/>
        <v>0</v>
      </c>
      <c r="AS77" s="120">
        <f t="shared" si="30"/>
        <v>0</v>
      </c>
      <c r="AT77" s="120">
        <f t="shared" si="31"/>
        <v>0</v>
      </c>
      <c r="AU77" s="120">
        <f t="shared" si="32"/>
        <v>0</v>
      </c>
      <c r="AV77" s="120">
        <f t="shared" si="33"/>
        <v>0</v>
      </c>
      <c r="AW77" s="120"/>
      <c r="AX77" s="120"/>
      <c r="AY77" s="120"/>
      <c r="AZ77" s="120"/>
      <c r="BA77" s="120"/>
      <c r="BB77" s="120"/>
      <c r="BC77" s="120"/>
    </row>
    <row r="78" spans="1:55" x14ac:dyDescent="0.2">
      <c r="A78" s="132"/>
      <c r="B78" s="20"/>
      <c r="C78" s="137"/>
      <c r="D78" s="175">
        <v>0</v>
      </c>
      <c r="E78" s="176">
        <v>0</v>
      </c>
      <c r="F78" s="176">
        <v>0</v>
      </c>
      <c r="G78" s="176">
        <v>0</v>
      </c>
      <c r="H78" s="176">
        <v>0</v>
      </c>
      <c r="I78" s="176">
        <v>0</v>
      </c>
      <c r="J78" s="151">
        <v>0</v>
      </c>
      <c r="K78" s="151">
        <v>0</v>
      </c>
      <c r="L78" s="151">
        <v>0</v>
      </c>
      <c r="M78" s="151">
        <v>0</v>
      </c>
      <c r="N78" s="151">
        <v>0</v>
      </c>
      <c r="O78" s="151"/>
      <c r="P78" s="151"/>
      <c r="Q78" s="151"/>
      <c r="R78" s="160"/>
      <c r="S78" s="161">
        <f>IFERROR(VLOOKUP($A78&amp;$B78,'1'!$L$10:$M$49,2,FALSE),0)</f>
        <v>0</v>
      </c>
      <c r="T78" s="164">
        <v>0</v>
      </c>
      <c r="U78" s="149">
        <v>0</v>
      </c>
      <c r="V78" s="164">
        <v>0</v>
      </c>
      <c r="W78" s="149">
        <v>0</v>
      </c>
      <c r="X78" s="149">
        <v>0</v>
      </c>
      <c r="Y78" s="149">
        <v>0</v>
      </c>
      <c r="Z78" s="149">
        <v>0</v>
      </c>
      <c r="AA78" s="149">
        <v>0</v>
      </c>
      <c r="AB78" s="149">
        <v>0</v>
      </c>
      <c r="AC78" s="149">
        <v>0</v>
      </c>
      <c r="AD78" s="149">
        <v>0</v>
      </c>
      <c r="AE78" s="149">
        <v>0</v>
      </c>
      <c r="AF78" s="149">
        <v>0</v>
      </c>
      <c r="AG78" s="166">
        <v>0</v>
      </c>
      <c r="AH78" s="169">
        <f t="shared" si="28"/>
        <v>0</v>
      </c>
      <c r="AI78" s="121">
        <f t="shared" si="23"/>
        <v>0</v>
      </c>
      <c r="AJ78" s="22"/>
      <c r="AK78" s="16"/>
      <c r="AL78" s="17"/>
      <c r="AN78" s="120" t="str">
        <f t="shared" si="24"/>
        <v/>
      </c>
      <c r="AO78" s="120">
        <f t="shared" si="25"/>
        <v>0</v>
      </c>
      <c r="AP78" s="120">
        <f t="shared" si="26"/>
        <v>0</v>
      </c>
      <c r="AQ78" s="120">
        <f t="shared" si="27"/>
        <v>0</v>
      </c>
      <c r="AR78" s="120">
        <f t="shared" si="29"/>
        <v>0</v>
      </c>
      <c r="AS78" s="120">
        <f t="shared" si="30"/>
        <v>0</v>
      </c>
      <c r="AT78" s="120">
        <f t="shared" si="31"/>
        <v>0</v>
      </c>
      <c r="AU78" s="120">
        <f t="shared" si="32"/>
        <v>0</v>
      </c>
      <c r="AV78" s="120">
        <f t="shared" si="33"/>
        <v>0</v>
      </c>
      <c r="AW78" s="120"/>
      <c r="AX78" s="120"/>
      <c r="AY78" s="120"/>
      <c r="AZ78" s="120"/>
      <c r="BA78" s="120"/>
      <c r="BB78" s="120"/>
      <c r="BC78" s="120"/>
    </row>
    <row r="79" spans="1:55" x14ac:dyDescent="0.2">
      <c r="A79" s="132"/>
      <c r="B79" s="20"/>
      <c r="C79" s="133"/>
      <c r="D79" s="175">
        <v>0</v>
      </c>
      <c r="E79" s="176">
        <v>0</v>
      </c>
      <c r="F79" s="176">
        <v>0</v>
      </c>
      <c r="G79" s="176">
        <v>0</v>
      </c>
      <c r="H79" s="176">
        <v>0</v>
      </c>
      <c r="I79" s="176">
        <v>0</v>
      </c>
      <c r="J79" s="151">
        <v>0</v>
      </c>
      <c r="K79" s="151">
        <v>0</v>
      </c>
      <c r="L79" s="151">
        <v>0</v>
      </c>
      <c r="M79" s="151">
        <v>0</v>
      </c>
      <c r="N79" s="151">
        <v>0</v>
      </c>
      <c r="O79" s="151"/>
      <c r="P79" s="151"/>
      <c r="Q79" s="151"/>
      <c r="R79" s="160"/>
      <c r="S79" s="161">
        <f>IFERROR(VLOOKUP($A79&amp;$B79,'1'!$L$10:$M$49,2,FALSE),0)</f>
        <v>0</v>
      </c>
      <c r="T79" s="164">
        <v>0</v>
      </c>
      <c r="U79" s="149">
        <v>0</v>
      </c>
      <c r="V79" s="164">
        <v>0</v>
      </c>
      <c r="W79" s="149">
        <v>0</v>
      </c>
      <c r="X79" s="149">
        <v>0</v>
      </c>
      <c r="Y79" s="149">
        <v>0</v>
      </c>
      <c r="Z79" s="149">
        <v>0</v>
      </c>
      <c r="AA79" s="149">
        <v>0</v>
      </c>
      <c r="AB79" s="149">
        <v>0</v>
      </c>
      <c r="AC79" s="149">
        <v>0</v>
      </c>
      <c r="AD79" s="149">
        <v>0</v>
      </c>
      <c r="AE79" s="149">
        <v>0</v>
      </c>
      <c r="AF79" s="149">
        <v>0</v>
      </c>
      <c r="AG79" s="166">
        <v>0</v>
      </c>
      <c r="AH79" s="169">
        <f t="shared" si="28"/>
        <v>0</v>
      </c>
      <c r="AI79" s="121">
        <f t="shared" si="23"/>
        <v>0</v>
      </c>
      <c r="AJ79" s="22"/>
      <c r="AK79" s="16"/>
      <c r="AL79" s="17"/>
      <c r="AN79" s="120" t="str">
        <f t="shared" si="24"/>
        <v/>
      </c>
      <c r="AO79" s="120">
        <f t="shared" si="25"/>
        <v>0</v>
      </c>
      <c r="AP79" s="120">
        <f t="shared" si="26"/>
        <v>0</v>
      </c>
      <c r="AQ79" s="120">
        <f t="shared" si="27"/>
        <v>0</v>
      </c>
      <c r="AR79" s="120">
        <f t="shared" si="29"/>
        <v>0</v>
      </c>
      <c r="AS79" s="120">
        <f t="shared" si="30"/>
        <v>0</v>
      </c>
      <c r="AT79" s="120">
        <f t="shared" si="31"/>
        <v>0</v>
      </c>
      <c r="AU79" s="120">
        <f t="shared" si="32"/>
        <v>0</v>
      </c>
      <c r="AV79" s="120">
        <f t="shared" si="33"/>
        <v>0</v>
      </c>
      <c r="AW79" s="120"/>
      <c r="AX79" s="120"/>
      <c r="AY79" s="120"/>
      <c r="AZ79" s="120"/>
      <c r="BA79" s="120"/>
      <c r="BB79" s="120"/>
      <c r="BC79" s="120"/>
    </row>
    <row r="80" spans="1:55" x14ac:dyDescent="0.2">
      <c r="A80" s="132"/>
      <c r="B80" s="20"/>
      <c r="C80" s="137"/>
      <c r="D80" s="175">
        <v>0</v>
      </c>
      <c r="E80" s="176">
        <v>0</v>
      </c>
      <c r="F80" s="176">
        <v>0</v>
      </c>
      <c r="G80" s="176">
        <v>0</v>
      </c>
      <c r="H80" s="176">
        <v>0</v>
      </c>
      <c r="I80" s="176">
        <v>0</v>
      </c>
      <c r="J80" s="151">
        <v>0</v>
      </c>
      <c r="K80" s="151">
        <v>0</v>
      </c>
      <c r="L80" s="151">
        <v>0</v>
      </c>
      <c r="M80" s="151">
        <v>0</v>
      </c>
      <c r="N80" s="151">
        <v>0</v>
      </c>
      <c r="O80" s="151"/>
      <c r="P80" s="151"/>
      <c r="Q80" s="151"/>
      <c r="R80" s="160"/>
      <c r="S80" s="161">
        <f>IFERROR(VLOOKUP($A80&amp;$B80,'1'!$L$10:$M$49,2,FALSE),0)</f>
        <v>0</v>
      </c>
      <c r="T80" s="164">
        <v>0</v>
      </c>
      <c r="U80" s="149">
        <v>0</v>
      </c>
      <c r="V80" s="164">
        <v>0</v>
      </c>
      <c r="W80" s="149">
        <v>0</v>
      </c>
      <c r="X80" s="149">
        <v>0</v>
      </c>
      <c r="Y80" s="149">
        <v>0</v>
      </c>
      <c r="Z80" s="149">
        <v>0</v>
      </c>
      <c r="AA80" s="149">
        <v>0</v>
      </c>
      <c r="AB80" s="149">
        <v>0</v>
      </c>
      <c r="AC80" s="149">
        <v>0</v>
      </c>
      <c r="AD80" s="149">
        <v>0</v>
      </c>
      <c r="AE80" s="149">
        <v>0</v>
      </c>
      <c r="AF80" s="149">
        <v>0</v>
      </c>
      <c r="AG80" s="166">
        <v>0</v>
      </c>
      <c r="AH80" s="169">
        <f t="shared" si="28"/>
        <v>0</v>
      </c>
      <c r="AI80" s="121">
        <f t="shared" si="23"/>
        <v>0</v>
      </c>
      <c r="AJ80" s="22"/>
      <c r="AK80" s="16"/>
      <c r="AL80" s="17"/>
      <c r="AN80" s="120" t="str">
        <f t="shared" si="24"/>
        <v/>
      </c>
      <c r="AO80" s="120">
        <f t="shared" si="25"/>
        <v>0</v>
      </c>
      <c r="AP80" s="120">
        <f t="shared" si="26"/>
        <v>0</v>
      </c>
      <c r="AQ80" s="120">
        <f t="shared" si="27"/>
        <v>0</v>
      </c>
      <c r="AR80" s="120">
        <f t="shared" si="29"/>
        <v>0</v>
      </c>
      <c r="AS80" s="120">
        <f t="shared" si="30"/>
        <v>0</v>
      </c>
      <c r="AT80" s="120">
        <f t="shared" si="31"/>
        <v>0</v>
      </c>
      <c r="AU80" s="120">
        <f t="shared" si="32"/>
        <v>0</v>
      </c>
      <c r="AV80" s="120">
        <f t="shared" si="33"/>
        <v>0</v>
      </c>
      <c r="AW80" s="120"/>
      <c r="AX80" s="120"/>
      <c r="AY80" s="120"/>
      <c r="AZ80" s="120"/>
      <c r="BA80" s="120"/>
      <c r="BB80" s="120"/>
      <c r="BC80" s="120"/>
    </row>
    <row r="81" spans="1:55" x14ac:dyDescent="0.2">
      <c r="A81" s="132"/>
      <c r="B81" s="20"/>
      <c r="C81" s="133"/>
      <c r="D81" s="175">
        <v>0</v>
      </c>
      <c r="E81" s="176">
        <v>0</v>
      </c>
      <c r="F81" s="176">
        <v>0</v>
      </c>
      <c r="G81" s="176">
        <v>0</v>
      </c>
      <c r="H81" s="176">
        <v>0</v>
      </c>
      <c r="I81" s="176">
        <v>0</v>
      </c>
      <c r="J81" s="151">
        <v>0</v>
      </c>
      <c r="K81" s="151">
        <v>0</v>
      </c>
      <c r="L81" s="151">
        <v>0</v>
      </c>
      <c r="M81" s="151">
        <v>0</v>
      </c>
      <c r="N81" s="151">
        <v>0</v>
      </c>
      <c r="O81" s="151"/>
      <c r="P81" s="151"/>
      <c r="Q81" s="151"/>
      <c r="R81" s="160"/>
      <c r="S81" s="161">
        <f>IFERROR(VLOOKUP($A81&amp;$B81,'1'!$L$10:$M$49,2,FALSE),0)</f>
        <v>0</v>
      </c>
      <c r="T81" s="164">
        <v>0</v>
      </c>
      <c r="U81" s="149">
        <v>0</v>
      </c>
      <c r="V81" s="164">
        <v>0</v>
      </c>
      <c r="W81" s="149">
        <v>0</v>
      </c>
      <c r="X81" s="149">
        <v>0</v>
      </c>
      <c r="Y81" s="149">
        <v>0</v>
      </c>
      <c r="Z81" s="149">
        <v>0</v>
      </c>
      <c r="AA81" s="149">
        <v>0</v>
      </c>
      <c r="AB81" s="149">
        <v>0</v>
      </c>
      <c r="AC81" s="149">
        <v>0</v>
      </c>
      <c r="AD81" s="149">
        <v>0</v>
      </c>
      <c r="AE81" s="149">
        <v>0</v>
      </c>
      <c r="AF81" s="149">
        <v>0</v>
      </c>
      <c r="AG81" s="166">
        <v>0</v>
      </c>
      <c r="AH81" s="169">
        <f t="shared" si="28"/>
        <v>0</v>
      </c>
      <c r="AI81" s="121">
        <f t="shared" ref="AI81:AI108" si="34">LARGE(F81:AG81,1)+LARGE(E81:AG81,2)+LARGE(E81:AG81,3)</f>
        <v>0</v>
      </c>
      <c r="AJ81" s="22"/>
      <c r="AK81" s="16"/>
      <c r="AL81" s="17"/>
      <c r="AN81" s="120" t="str">
        <f t="shared" si="24"/>
        <v/>
      </c>
      <c r="AO81" s="120">
        <f t="shared" si="25"/>
        <v>0</v>
      </c>
      <c r="AP81" s="120">
        <f t="shared" si="26"/>
        <v>0</v>
      </c>
      <c r="AQ81" s="120">
        <f t="shared" si="27"/>
        <v>0</v>
      </c>
      <c r="AR81" s="120">
        <f t="shared" si="29"/>
        <v>0</v>
      </c>
      <c r="AS81" s="120">
        <f t="shared" si="30"/>
        <v>0</v>
      </c>
      <c r="AT81" s="120">
        <f t="shared" si="31"/>
        <v>0</v>
      </c>
      <c r="AU81" s="120">
        <f t="shared" si="32"/>
        <v>0</v>
      </c>
      <c r="AV81" s="120">
        <f t="shared" si="33"/>
        <v>0</v>
      </c>
      <c r="AW81" s="120"/>
      <c r="AX81" s="120"/>
      <c r="AY81" s="120"/>
      <c r="AZ81" s="120"/>
      <c r="BA81" s="120"/>
      <c r="BB81" s="120"/>
      <c r="BC81" s="120"/>
    </row>
    <row r="82" spans="1:55" x14ac:dyDescent="0.2">
      <c r="A82" s="132"/>
      <c r="B82" s="20"/>
      <c r="C82" s="133"/>
      <c r="D82" s="175">
        <v>0</v>
      </c>
      <c r="E82" s="176">
        <v>0</v>
      </c>
      <c r="F82" s="176">
        <v>0</v>
      </c>
      <c r="G82" s="176">
        <v>0</v>
      </c>
      <c r="H82" s="176">
        <v>0</v>
      </c>
      <c r="I82" s="176">
        <v>0</v>
      </c>
      <c r="J82" s="151">
        <v>0</v>
      </c>
      <c r="K82" s="151">
        <v>0</v>
      </c>
      <c r="L82" s="151">
        <v>0</v>
      </c>
      <c r="M82" s="151">
        <v>0</v>
      </c>
      <c r="N82" s="151">
        <v>0</v>
      </c>
      <c r="O82" s="151"/>
      <c r="P82" s="151"/>
      <c r="Q82" s="151"/>
      <c r="R82" s="160"/>
      <c r="S82" s="161">
        <f>IFERROR(VLOOKUP($A82&amp;$B82,'1'!$L$10:$M$49,2,FALSE),0)</f>
        <v>0</v>
      </c>
      <c r="T82" s="164">
        <v>0</v>
      </c>
      <c r="U82" s="149">
        <v>0</v>
      </c>
      <c r="V82" s="164">
        <v>0</v>
      </c>
      <c r="W82" s="149">
        <v>0</v>
      </c>
      <c r="X82" s="149">
        <v>0</v>
      </c>
      <c r="Y82" s="149">
        <v>0</v>
      </c>
      <c r="Z82" s="149">
        <v>0</v>
      </c>
      <c r="AA82" s="149">
        <v>0</v>
      </c>
      <c r="AB82" s="149">
        <v>0</v>
      </c>
      <c r="AC82" s="149">
        <v>0</v>
      </c>
      <c r="AD82" s="149">
        <v>0</v>
      </c>
      <c r="AE82" s="149">
        <v>0</v>
      </c>
      <c r="AF82" s="149">
        <v>0</v>
      </c>
      <c r="AG82" s="166">
        <v>0</v>
      </c>
      <c r="AH82" s="169">
        <f t="shared" si="28"/>
        <v>0</v>
      </c>
      <c r="AI82" s="121">
        <f t="shared" si="34"/>
        <v>0</v>
      </c>
      <c r="AJ82" s="22"/>
      <c r="AK82" s="16"/>
      <c r="AL82" s="17"/>
      <c r="AN82" s="120" t="str">
        <f t="shared" si="24"/>
        <v/>
      </c>
      <c r="AO82" s="120">
        <f t="shared" si="25"/>
        <v>0</v>
      </c>
      <c r="AP82" s="120">
        <f t="shared" si="26"/>
        <v>0</v>
      </c>
      <c r="AQ82" s="120">
        <f t="shared" si="27"/>
        <v>0</v>
      </c>
      <c r="AR82" s="120">
        <f t="shared" si="29"/>
        <v>0</v>
      </c>
      <c r="AS82" s="120">
        <f t="shared" si="30"/>
        <v>0</v>
      </c>
      <c r="AT82" s="120">
        <f t="shared" si="31"/>
        <v>0</v>
      </c>
      <c r="AU82" s="120">
        <f t="shared" si="32"/>
        <v>0</v>
      </c>
      <c r="AV82" s="120">
        <f t="shared" si="33"/>
        <v>0</v>
      </c>
      <c r="AW82" s="120"/>
      <c r="AX82" s="120"/>
      <c r="AY82" s="120"/>
      <c r="AZ82" s="120"/>
      <c r="BA82" s="120"/>
      <c r="BB82" s="120"/>
      <c r="BC82" s="120"/>
    </row>
    <row r="83" spans="1:55" x14ac:dyDescent="0.2">
      <c r="A83" s="135"/>
      <c r="B83" s="24"/>
      <c r="C83" s="133"/>
      <c r="D83" s="175">
        <v>0</v>
      </c>
      <c r="E83" s="176">
        <v>0</v>
      </c>
      <c r="F83" s="176">
        <v>0</v>
      </c>
      <c r="G83" s="176">
        <v>0</v>
      </c>
      <c r="H83" s="176">
        <v>0</v>
      </c>
      <c r="I83" s="176">
        <v>0</v>
      </c>
      <c r="J83" s="151">
        <v>0</v>
      </c>
      <c r="K83" s="151">
        <v>0</v>
      </c>
      <c r="L83" s="151">
        <v>0</v>
      </c>
      <c r="M83" s="151">
        <v>0</v>
      </c>
      <c r="N83" s="151">
        <v>0</v>
      </c>
      <c r="O83" s="151"/>
      <c r="P83" s="151"/>
      <c r="Q83" s="151"/>
      <c r="R83" s="160"/>
      <c r="S83" s="161">
        <f>IFERROR(VLOOKUP($A83&amp;$B83,'1'!$L$10:$M$49,2,FALSE),0)</f>
        <v>0</v>
      </c>
      <c r="T83" s="164">
        <v>0</v>
      </c>
      <c r="U83" s="149">
        <v>0</v>
      </c>
      <c r="V83" s="164">
        <v>0</v>
      </c>
      <c r="W83" s="149">
        <v>0</v>
      </c>
      <c r="X83" s="149">
        <v>0</v>
      </c>
      <c r="Y83" s="149">
        <v>0</v>
      </c>
      <c r="Z83" s="149">
        <v>0</v>
      </c>
      <c r="AA83" s="149">
        <v>0</v>
      </c>
      <c r="AB83" s="149">
        <v>0</v>
      </c>
      <c r="AC83" s="149">
        <v>0</v>
      </c>
      <c r="AD83" s="149">
        <v>0</v>
      </c>
      <c r="AE83" s="149">
        <v>0</v>
      </c>
      <c r="AF83" s="149">
        <v>0</v>
      </c>
      <c r="AG83" s="166">
        <v>0</v>
      </c>
      <c r="AH83" s="169">
        <f t="shared" si="28"/>
        <v>0</v>
      </c>
      <c r="AI83" s="121">
        <f t="shared" si="34"/>
        <v>0</v>
      </c>
      <c r="AJ83" s="22"/>
      <c r="AK83" s="16"/>
      <c r="AL83" s="17"/>
      <c r="AN83" s="120" t="str">
        <f t="shared" si="24"/>
        <v/>
      </c>
      <c r="AO83" s="120">
        <f t="shared" si="25"/>
        <v>0</v>
      </c>
      <c r="AP83" s="120">
        <f t="shared" si="26"/>
        <v>0</v>
      </c>
      <c r="AQ83" s="120">
        <f t="shared" si="27"/>
        <v>0</v>
      </c>
      <c r="AR83" s="120">
        <f t="shared" si="29"/>
        <v>0</v>
      </c>
      <c r="AS83" s="120">
        <f t="shared" si="30"/>
        <v>0</v>
      </c>
      <c r="AT83" s="120">
        <f t="shared" si="31"/>
        <v>0</v>
      </c>
      <c r="AU83" s="120">
        <f t="shared" si="32"/>
        <v>0</v>
      </c>
      <c r="AV83" s="120">
        <f t="shared" si="33"/>
        <v>0</v>
      </c>
      <c r="AW83" s="120"/>
      <c r="AX83" s="120"/>
      <c r="AY83" s="120"/>
      <c r="AZ83" s="120"/>
      <c r="BA83" s="120"/>
      <c r="BB83" s="120"/>
      <c r="BC83" s="120"/>
    </row>
    <row r="84" spans="1:55" x14ac:dyDescent="0.2">
      <c r="A84" s="132"/>
      <c r="B84" s="20"/>
      <c r="C84" s="133"/>
      <c r="D84" s="175">
        <v>0</v>
      </c>
      <c r="E84" s="176">
        <v>0</v>
      </c>
      <c r="F84" s="176">
        <v>0</v>
      </c>
      <c r="G84" s="176">
        <v>0</v>
      </c>
      <c r="H84" s="176">
        <v>0</v>
      </c>
      <c r="I84" s="176">
        <v>0</v>
      </c>
      <c r="J84" s="151">
        <v>0</v>
      </c>
      <c r="K84" s="151">
        <v>0</v>
      </c>
      <c r="L84" s="151">
        <v>0</v>
      </c>
      <c r="M84" s="151">
        <v>0</v>
      </c>
      <c r="N84" s="151">
        <v>0</v>
      </c>
      <c r="O84" s="151"/>
      <c r="P84" s="151"/>
      <c r="Q84" s="151"/>
      <c r="R84" s="160"/>
      <c r="S84" s="161">
        <f>IFERROR(VLOOKUP($A84&amp;$B84,'1'!$L$10:$M$49,2,FALSE),0)</f>
        <v>0</v>
      </c>
      <c r="T84" s="164">
        <v>0</v>
      </c>
      <c r="U84" s="149">
        <v>0</v>
      </c>
      <c r="V84" s="164">
        <v>0</v>
      </c>
      <c r="W84" s="149">
        <v>0</v>
      </c>
      <c r="X84" s="149">
        <v>0</v>
      </c>
      <c r="Y84" s="149">
        <v>0</v>
      </c>
      <c r="Z84" s="149">
        <v>0</v>
      </c>
      <c r="AA84" s="149">
        <v>0</v>
      </c>
      <c r="AB84" s="149">
        <v>0</v>
      </c>
      <c r="AC84" s="149">
        <v>0</v>
      </c>
      <c r="AD84" s="149">
        <v>0</v>
      </c>
      <c r="AE84" s="149">
        <v>0</v>
      </c>
      <c r="AF84" s="149">
        <v>0</v>
      </c>
      <c r="AG84" s="166">
        <v>0</v>
      </c>
      <c r="AH84" s="169">
        <f t="shared" si="28"/>
        <v>0</v>
      </c>
      <c r="AI84" s="121">
        <f t="shared" si="34"/>
        <v>0</v>
      </c>
      <c r="AJ84" s="22"/>
      <c r="AK84" s="16"/>
      <c r="AL84" s="17"/>
      <c r="AN84" s="120" t="str">
        <f t="shared" si="24"/>
        <v/>
      </c>
      <c r="AO84" s="120">
        <f t="shared" si="25"/>
        <v>0</v>
      </c>
      <c r="AP84" s="120">
        <f t="shared" si="26"/>
        <v>0</v>
      </c>
      <c r="AQ84" s="120">
        <f t="shared" si="27"/>
        <v>0</v>
      </c>
      <c r="AR84" s="120">
        <f t="shared" si="29"/>
        <v>0</v>
      </c>
      <c r="AS84" s="120">
        <f t="shared" si="30"/>
        <v>0</v>
      </c>
      <c r="AT84" s="120">
        <f t="shared" si="31"/>
        <v>0</v>
      </c>
      <c r="AU84" s="120">
        <f t="shared" si="32"/>
        <v>0</v>
      </c>
      <c r="AV84" s="120">
        <f t="shared" si="33"/>
        <v>0</v>
      </c>
      <c r="AW84" s="120"/>
      <c r="AX84" s="120"/>
      <c r="AY84" s="120"/>
      <c r="AZ84" s="120"/>
      <c r="BA84" s="120"/>
      <c r="BB84" s="120"/>
      <c r="BC84" s="120"/>
    </row>
    <row r="85" spans="1:55" x14ac:dyDescent="0.2">
      <c r="A85" s="132"/>
      <c r="B85" s="20"/>
      <c r="C85" s="137"/>
      <c r="D85" s="175">
        <v>0</v>
      </c>
      <c r="E85" s="176">
        <v>0</v>
      </c>
      <c r="F85" s="176">
        <v>0</v>
      </c>
      <c r="G85" s="176">
        <v>0</v>
      </c>
      <c r="H85" s="176">
        <v>0</v>
      </c>
      <c r="I85" s="176">
        <v>0</v>
      </c>
      <c r="J85" s="151">
        <v>0</v>
      </c>
      <c r="K85" s="151">
        <v>0</v>
      </c>
      <c r="L85" s="151">
        <v>0</v>
      </c>
      <c r="M85" s="151">
        <v>0</v>
      </c>
      <c r="N85" s="151">
        <v>0</v>
      </c>
      <c r="O85" s="151"/>
      <c r="P85" s="151"/>
      <c r="Q85" s="151"/>
      <c r="R85" s="160"/>
      <c r="S85" s="161">
        <f>IFERROR(VLOOKUP($A85&amp;$B85,'1'!$L$10:$M$49,2,FALSE),0)</f>
        <v>0</v>
      </c>
      <c r="T85" s="164">
        <v>0</v>
      </c>
      <c r="U85" s="149">
        <v>0</v>
      </c>
      <c r="V85" s="164">
        <v>0</v>
      </c>
      <c r="W85" s="149">
        <v>0</v>
      </c>
      <c r="X85" s="149">
        <v>0</v>
      </c>
      <c r="Y85" s="149">
        <v>0</v>
      </c>
      <c r="Z85" s="149">
        <v>0</v>
      </c>
      <c r="AA85" s="149">
        <v>0</v>
      </c>
      <c r="AB85" s="149">
        <v>0</v>
      </c>
      <c r="AC85" s="149">
        <v>0</v>
      </c>
      <c r="AD85" s="149">
        <v>0</v>
      </c>
      <c r="AE85" s="149">
        <v>0</v>
      </c>
      <c r="AF85" s="149">
        <v>0</v>
      </c>
      <c r="AG85" s="166">
        <v>0</v>
      </c>
      <c r="AH85" s="169">
        <f t="shared" si="28"/>
        <v>0</v>
      </c>
      <c r="AI85" s="121">
        <f t="shared" si="34"/>
        <v>0</v>
      </c>
      <c r="AJ85" s="22"/>
      <c r="AK85" s="16"/>
      <c r="AL85" s="17"/>
      <c r="AN85" s="120" t="str">
        <f t="shared" si="24"/>
        <v/>
      </c>
      <c r="AO85" s="120">
        <f t="shared" si="25"/>
        <v>0</v>
      </c>
      <c r="AP85" s="120">
        <f t="shared" si="26"/>
        <v>0</v>
      </c>
      <c r="AQ85" s="120">
        <f t="shared" si="27"/>
        <v>0</v>
      </c>
      <c r="AR85" s="120">
        <f t="shared" si="29"/>
        <v>0</v>
      </c>
      <c r="AS85" s="120">
        <f t="shared" si="30"/>
        <v>0</v>
      </c>
      <c r="AT85" s="120">
        <f t="shared" si="31"/>
        <v>0</v>
      </c>
      <c r="AU85" s="120">
        <f t="shared" si="32"/>
        <v>0</v>
      </c>
      <c r="AV85" s="120">
        <f t="shared" si="33"/>
        <v>0</v>
      </c>
      <c r="AW85" s="120"/>
      <c r="AX85" s="120"/>
      <c r="AY85" s="120"/>
      <c r="AZ85" s="120"/>
      <c r="BA85" s="120"/>
      <c r="BB85" s="120"/>
      <c r="BC85" s="120"/>
    </row>
    <row r="86" spans="1:55" x14ac:dyDescent="0.2">
      <c r="A86" s="132"/>
      <c r="B86" s="20"/>
      <c r="C86" s="137"/>
      <c r="D86" s="175">
        <v>0</v>
      </c>
      <c r="E86" s="176">
        <v>0</v>
      </c>
      <c r="F86" s="176">
        <v>0</v>
      </c>
      <c r="G86" s="176">
        <v>0</v>
      </c>
      <c r="H86" s="176">
        <v>0</v>
      </c>
      <c r="I86" s="176">
        <v>0</v>
      </c>
      <c r="J86" s="151">
        <v>0</v>
      </c>
      <c r="K86" s="151">
        <v>0</v>
      </c>
      <c r="L86" s="151">
        <v>0</v>
      </c>
      <c r="M86" s="151">
        <v>0</v>
      </c>
      <c r="N86" s="151">
        <v>0</v>
      </c>
      <c r="O86" s="151"/>
      <c r="P86" s="151"/>
      <c r="Q86" s="151"/>
      <c r="R86" s="160"/>
      <c r="S86" s="161">
        <f>IFERROR(VLOOKUP($A86&amp;$B86,'1'!$L$10:$M$49,2,FALSE),0)</f>
        <v>0</v>
      </c>
      <c r="T86" s="164">
        <v>0</v>
      </c>
      <c r="U86" s="149">
        <v>0</v>
      </c>
      <c r="V86" s="164">
        <v>0</v>
      </c>
      <c r="W86" s="149">
        <v>0</v>
      </c>
      <c r="X86" s="149">
        <v>0</v>
      </c>
      <c r="Y86" s="149">
        <v>0</v>
      </c>
      <c r="Z86" s="149">
        <v>0</v>
      </c>
      <c r="AA86" s="149">
        <v>0</v>
      </c>
      <c r="AB86" s="149">
        <v>0</v>
      </c>
      <c r="AC86" s="149">
        <v>0</v>
      </c>
      <c r="AD86" s="149">
        <v>0</v>
      </c>
      <c r="AE86" s="149">
        <v>0</v>
      </c>
      <c r="AF86" s="149">
        <v>0</v>
      </c>
      <c r="AG86" s="166">
        <v>0</v>
      </c>
      <c r="AH86" s="169">
        <f t="shared" si="28"/>
        <v>0</v>
      </c>
      <c r="AI86" s="121">
        <f t="shared" si="34"/>
        <v>0</v>
      </c>
      <c r="AJ86" s="22"/>
      <c r="AK86" s="16"/>
      <c r="AL86" s="17"/>
      <c r="AN86" s="120" t="str">
        <f t="shared" si="24"/>
        <v/>
      </c>
      <c r="AO86" s="120">
        <f t="shared" si="25"/>
        <v>0</v>
      </c>
      <c r="AP86" s="120">
        <f t="shared" si="26"/>
        <v>0</v>
      </c>
      <c r="AQ86" s="120">
        <f t="shared" si="27"/>
        <v>0</v>
      </c>
      <c r="AR86" s="120">
        <f t="shared" si="29"/>
        <v>0</v>
      </c>
      <c r="AS86" s="120">
        <f t="shared" si="30"/>
        <v>0</v>
      </c>
      <c r="AT86" s="120">
        <f t="shared" si="31"/>
        <v>0</v>
      </c>
      <c r="AU86" s="120">
        <f t="shared" si="32"/>
        <v>0</v>
      </c>
      <c r="AV86" s="120">
        <f t="shared" si="33"/>
        <v>0</v>
      </c>
      <c r="AW86" s="120"/>
      <c r="AX86" s="120"/>
      <c r="AY86" s="120"/>
      <c r="AZ86" s="120"/>
      <c r="BA86" s="120"/>
      <c r="BB86" s="120"/>
      <c r="BC86" s="120"/>
    </row>
    <row r="87" spans="1:55" x14ac:dyDescent="0.2">
      <c r="A87" s="132"/>
      <c r="B87" s="20"/>
      <c r="C87" s="137"/>
      <c r="D87" s="175">
        <v>0</v>
      </c>
      <c r="E87" s="176">
        <v>0</v>
      </c>
      <c r="F87" s="176">
        <v>0</v>
      </c>
      <c r="G87" s="176">
        <v>0</v>
      </c>
      <c r="H87" s="176">
        <v>0</v>
      </c>
      <c r="I87" s="176">
        <v>0</v>
      </c>
      <c r="J87" s="151">
        <v>0</v>
      </c>
      <c r="K87" s="151">
        <v>0</v>
      </c>
      <c r="L87" s="151">
        <v>0</v>
      </c>
      <c r="M87" s="151">
        <v>0</v>
      </c>
      <c r="N87" s="151">
        <v>0</v>
      </c>
      <c r="O87" s="151"/>
      <c r="P87" s="151"/>
      <c r="Q87" s="151"/>
      <c r="R87" s="160"/>
      <c r="S87" s="161">
        <f>IFERROR(VLOOKUP($A87&amp;$B87,'1'!$L$10:$M$49,2,FALSE),0)</f>
        <v>0</v>
      </c>
      <c r="T87" s="164">
        <v>0</v>
      </c>
      <c r="U87" s="149">
        <v>0</v>
      </c>
      <c r="V87" s="164">
        <v>0</v>
      </c>
      <c r="W87" s="149">
        <v>0</v>
      </c>
      <c r="X87" s="149">
        <v>0</v>
      </c>
      <c r="Y87" s="149">
        <v>0</v>
      </c>
      <c r="Z87" s="149">
        <v>0</v>
      </c>
      <c r="AA87" s="149">
        <v>0</v>
      </c>
      <c r="AB87" s="149">
        <v>0</v>
      </c>
      <c r="AC87" s="149">
        <v>0</v>
      </c>
      <c r="AD87" s="149">
        <v>0</v>
      </c>
      <c r="AE87" s="149">
        <v>0</v>
      </c>
      <c r="AF87" s="149">
        <v>0</v>
      </c>
      <c r="AG87" s="166">
        <v>0</v>
      </c>
      <c r="AH87" s="169">
        <f t="shared" si="28"/>
        <v>0</v>
      </c>
      <c r="AI87" s="121">
        <f t="shared" si="34"/>
        <v>0</v>
      </c>
      <c r="AJ87" s="22"/>
      <c r="AK87" s="16"/>
      <c r="AL87" s="17"/>
      <c r="AN87" s="120" t="str">
        <f t="shared" si="24"/>
        <v/>
      </c>
      <c r="AO87" s="120">
        <f t="shared" si="25"/>
        <v>0</v>
      </c>
      <c r="AP87" s="120">
        <f t="shared" si="26"/>
        <v>0</v>
      </c>
      <c r="AQ87" s="120">
        <f t="shared" si="27"/>
        <v>0</v>
      </c>
      <c r="AR87" s="120">
        <f t="shared" si="29"/>
        <v>0</v>
      </c>
      <c r="AS87" s="120">
        <f t="shared" si="30"/>
        <v>0</v>
      </c>
      <c r="AT87" s="120">
        <f t="shared" si="31"/>
        <v>0</v>
      </c>
      <c r="AU87" s="120">
        <f t="shared" si="32"/>
        <v>0</v>
      </c>
      <c r="AV87" s="120">
        <f t="shared" si="33"/>
        <v>0</v>
      </c>
      <c r="AW87" s="120"/>
      <c r="AX87" s="120"/>
      <c r="AY87" s="120"/>
      <c r="AZ87" s="120"/>
      <c r="BA87" s="120"/>
      <c r="BB87" s="120"/>
      <c r="BC87" s="120"/>
    </row>
    <row r="88" spans="1:55" x14ac:dyDescent="0.2">
      <c r="A88" s="135"/>
      <c r="B88" s="24"/>
      <c r="C88" s="133"/>
      <c r="D88" s="175">
        <v>0</v>
      </c>
      <c r="E88" s="176">
        <v>0</v>
      </c>
      <c r="F88" s="176">
        <v>0</v>
      </c>
      <c r="G88" s="176">
        <v>0</v>
      </c>
      <c r="H88" s="176">
        <v>0</v>
      </c>
      <c r="I88" s="176">
        <v>0</v>
      </c>
      <c r="J88" s="151">
        <v>0</v>
      </c>
      <c r="K88" s="151">
        <v>0</v>
      </c>
      <c r="L88" s="151">
        <v>0</v>
      </c>
      <c r="M88" s="151">
        <v>0</v>
      </c>
      <c r="N88" s="151">
        <v>0</v>
      </c>
      <c r="O88" s="151"/>
      <c r="P88" s="151"/>
      <c r="Q88" s="151"/>
      <c r="R88" s="160"/>
      <c r="S88" s="161">
        <f>IFERROR(VLOOKUP($A88&amp;$B88,'1'!$L$10:$M$49,2,FALSE),0)</f>
        <v>0</v>
      </c>
      <c r="T88" s="164">
        <v>0</v>
      </c>
      <c r="U88" s="149">
        <v>0</v>
      </c>
      <c r="V88" s="164">
        <v>0</v>
      </c>
      <c r="W88" s="149">
        <v>0</v>
      </c>
      <c r="X88" s="149">
        <v>0</v>
      </c>
      <c r="Y88" s="149">
        <v>0</v>
      </c>
      <c r="Z88" s="149">
        <v>0</v>
      </c>
      <c r="AA88" s="149">
        <v>0</v>
      </c>
      <c r="AB88" s="149">
        <v>0</v>
      </c>
      <c r="AC88" s="149">
        <v>0</v>
      </c>
      <c r="AD88" s="149">
        <v>0</v>
      </c>
      <c r="AE88" s="149">
        <v>0</v>
      </c>
      <c r="AF88" s="149">
        <v>0</v>
      </c>
      <c r="AG88" s="166">
        <v>0</v>
      </c>
      <c r="AH88" s="169">
        <f t="shared" si="28"/>
        <v>0</v>
      </c>
      <c r="AI88" s="121">
        <f t="shared" si="34"/>
        <v>0</v>
      </c>
      <c r="AJ88" s="22"/>
      <c r="AK88" s="16"/>
      <c r="AL88" s="17"/>
      <c r="AN88" s="120" t="str">
        <f t="shared" si="24"/>
        <v/>
      </c>
      <c r="AO88" s="120">
        <f t="shared" si="25"/>
        <v>0</v>
      </c>
      <c r="AP88" s="120">
        <f t="shared" si="26"/>
        <v>0</v>
      </c>
      <c r="AQ88" s="120">
        <f t="shared" si="27"/>
        <v>0</v>
      </c>
      <c r="AR88" s="120">
        <f t="shared" si="29"/>
        <v>0</v>
      </c>
      <c r="AS88" s="120">
        <f t="shared" si="30"/>
        <v>0</v>
      </c>
      <c r="AT88" s="120">
        <f t="shared" si="31"/>
        <v>0</v>
      </c>
      <c r="AU88" s="120">
        <f t="shared" si="32"/>
        <v>0</v>
      </c>
      <c r="AV88" s="120">
        <f t="shared" si="33"/>
        <v>0</v>
      </c>
      <c r="AW88" s="120"/>
      <c r="AX88" s="120"/>
      <c r="AY88" s="120"/>
      <c r="AZ88" s="120"/>
      <c r="BA88" s="120"/>
      <c r="BB88" s="120"/>
      <c r="BC88" s="120"/>
    </row>
    <row r="89" spans="1:55" x14ac:dyDescent="0.2">
      <c r="A89" s="132"/>
      <c r="B89" s="20"/>
      <c r="C89" s="133"/>
      <c r="D89" s="175">
        <v>0</v>
      </c>
      <c r="E89" s="176">
        <v>0</v>
      </c>
      <c r="F89" s="176">
        <v>0</v>
      </c>
      <c r="G89" s="176">
        <v>0</v>
      </c>
      <c r="H89" s="176">
        <v>0</v>
      </c>
      <c r="I89" s="176">
        <v>0</v>
      </c>
      <c r="J89" s="151">
        <v>0</v>
      </c>
      <c r="K89" s="151">
        <v>0</v>
      </c>
      <c r="L89" s="151">
        <v>0</v>
      </c>
      <c r="M89" s="151">
        <v>0</v>
      </c>
      <c r="N89" s="151">
        <v>0</v>
      </c>
      <c r="O89" s="151"/>
      <c r="P89" s="151"/>
      <c r="Q89" s="151"/>
      <c r="R89" s="160"/>
      <c r="S89" s="161">
        <f>IFERROR(VLOOKUP($A89&amp;$B89,'1'!$L$10:$M$49,2,FALSE),0)</f>
        <v>0</v>
      </c>
      <c r="T89" s="164">
        <v>0</v>
      </c>
      <c r="U89" s="149">
        <v>0</v>
      </c>
      <c r="V89" s="164">
        <v>0</v>
      </c>
      <c r="W89" s="149">
        <v>0</v>
      </c>
      <c r="X89" s="149">
        <v>0</v>
      </c>
      <c r="Y89" s="149">
        <v>0</v>
      </c>
      <c r="Z89" s="149">
        <v>0</v>
      </c>
      <c r="AA89" s="149">
        <v>0</v>
      </c>
      <c r="AB89" s="149">
        <v>0</v>
      </c>
      <c r="AC89" s="149">
        <v>0</v>
      </c>
      <c r="AD89" s="149">
        <v>0</v>
      </c>
      <c r="AE89" s="149">
        <v>0</v>
      </c>
      <c r="AF89" s="149">
        <v>0</v>
      </c>
      <c r="AG89" s="166">
        <v>0</v>
      </c>
      <c r="AH89" s="169">
        <f t="shared" si="28"/>
        <v>0</v>
      </c>
      <c r="AI89" s="121">
        <f t="shared" si="34"/>
        <v>0</v>
      </c>
      <c r="AJ89" s="22"/>
      <c r="AK89" s="16"/>
      <c r="AL89" s="17"/>
      <c r="AN89" s="120" t="str">
        <f t="shared" si="24"/>
        <v/>
      </c>
      <c r="AO89" s="120">
        <f t="shared" si="25"/>
        <v>0</v>
      </c>
      <c r="AP89" s="120">
        <f t="shared" si="26"/>
        <v>0</v>
      </c>
      <c r="AQ89" s="120">
        <f t="shared" si="27"/>
        <v>0</v>
      </c>
      <c r="AR89" s="120">
        <f t="shared" si="29"/>
        <v>0</v>
      </c>
      <c r="AS89" s="120">
        <f t="shared" si="30"/>
        <v>0</v>
      </c>
      <c r="AT89" s="120">
        <f t="shared" si="31"/>
        <v>0</v>
      </c>
      <c r="AU89" s="120">
        <f t="shared" si="32"/>
        <v>0</v>
      </c>
      <c r="AV89" s="120">
        <f t="shared" si="33"/>
        <v>0</v>
      </c>
      <c r="AW89" s="120"/>
      <c r="AX89" s="120"/>
      <c r="AY89" s="120"/>
      <c r="AZ89" s="120"/>
      <c r="BA89" s="120"/>
      <c r="BB89" s="120"/>
      <c r="BC89" s="120"/>
    </row>
    <row r="90" spans="1:55" x14ac:dyDescent="0.2">
      <c r="A90" s="132"/>
      <c r="B90" s="20"/>
      <c r="C90" s="133"/>
      <c r="D90" s="175">
        <v>0</v>
      </c>
      <c r="E90" s="176">
        <v>0</v>
      </c>
      <c r="F90" s="176">
        <v>0</v>
      </c>
      <c r="G90" s="176">
        <v>0</v>
      </c>
      <c r="H90" s="176">
        <v>0</v>
      </c>
      <c r="I90" s="176">
        <v>0</v>
      </c>
      <c r="J90" s="151">
        <v>0</v>
      </c>
      <c r="K90" s="151">
        <v>0</v>
      </c>
      <c r="L90" s="151">
        <v>0</v>
      </c>
      <c r="M90" s="151">
        <v>0</v>
      </c>
      <c r="N90" s="151">
        <v>0</v>
      </c>
      <c r="O90" s="151"/>
      <c r="P90" s="151"/>
      <c r="Q90" s="151"/>
      <c r="R90" s="160"/>
      <c r="S90" s="161">
        <f>IFERROR(VLOOKUP($A90&amp;$B90,'1'!$L$10:$M$49,2,FALSE),0)</f>
        <v>0</v>
      </c>
      <c r="T90" s="164">
        <v>0</v>
      </c>
      <c r="U90" s="149">
        <v>0</v>
      </c>
      <c r="V90" s="164">
        <v>0</v>
      </c>
      <c r="W90" s="149">
        <v>0</v>
      </c>
      <c r="X90" s="149">
        <v>0</v>
      </c>
      <c r="Y90" s="149">
        <v>0</v>
      </c>
      <c r="Z90" s="149">
        <v>0</v>
      </c>
      <c r="AA90" s="149">
        <v>0</v>
      </c>
      <c r="AB90" s="149">
        <v>0</v>
      </c>
      <c r="AC90" s="149">
        <v>0</v>
      </c>
      <c r="AD90" s="149">
        <v>0</v>
      </c>
      <c r="AE90" s="149">
        <v>0</v>
      </c>
      <c r="AF90" s="149">
        <v>0</v>
      </c>
      <c r="AG90" s="166">
        <v>0</v>
      </c>
      <c r="AH90" s="169">
        <f t="shared" si="28"/>
        <v>0</v>
      </c>
      <c r="AI90" s="121">
        <f t="shared" si="34"/>
        <v>0</v>
      </c>
      <c r="AJ90" s="22"/>
      <c r="AK90" s="16"/>
      <c r="AL90" s="17"/>
      <c r="AN90" s="120" t="str">
        <f t="shared" si="24"/>
        <v/>
      </c>
      <c r="AO90" s="120">
        <f t="shared" si="25"/>
        <v>0</v>
      </c>
      <c r="AP90" s="120">
        <f t="shared" si="26"/>
        <v>0</v>
      </c>
      <c r="AQ90" s="120">
        <f t="shared" si="27"/>
        <v>0</v>
      </c>
      <c r="AR90" s="120">
        <f t="shared" si="29"/>
        <v>0</v>
      </c>
      <c r="AS90" s="120">
        <f t="shared" si="30"/>
        <v>0</v>
      </c>
      <c r="AT90" s="120">
        <f t="shared" si="31"/>
        <v>0</v>
      </c>
      <c r="AU90" s="120">
        <f t="shared" si="32"/>
        <v>0</v>
      </c>
      <c r="AV90" s="120">
        <f t="shared" si="33"/>
        <v>0</v>
      </c>
      <c r="AW90" s="120"/>
      <c r="AX90" s="120"/>
      <c r="AY90" s="120"/>
      <c r="AZ90" s="120"/>
      <c r="BA90" s="120"/>
      <c r="BB90" s="120"/>
      <c r="BC90" s="120"/>
    </row>
    <row r="91" spans="1:55" x14ac:dyDescent="0.2">
      <c r="A91" s="132"/>
      <c r="B91" s="20"/>
      <c r="C91" s="133"/>
      <c r="D91" s="175">
        <v>0</v>
      </c>
      <c r="E91" s="176">
        <v>0</v>
      </c>
      <c r="F91" s="176">
        <v>0</v>
      </c>
      <c r="G91" s="176">
        <v>0</v>
      </c>
      <c r="H91" s="176">
        <v>0</v>
      </c>
      <c r="I91" s="176">
        <v>0</v>
      </c>
      <c r="J91" s="151">
        <v>0</v>
      </c>
      <c r="K91" s="151">
        <v>0</v>
      </c>
      <c r="L91" s="151">
        <v>0</v>
      </c>
      <c r="M91" s="151">
        <v>0</v>
      </c>
      <c r="N91" s="151">
        <v>0</v>
      </c>
      <c r="O91" s="151"/>
      <c r="P91" s="151"/>
      <c r="Q91" s="151"/>
      <c r="R91" s="160"/>
      <c r="S91" s="161">
        <f>IFERROR(VLOOKUP($A91&amp;$B91,'1'!$L$10:$M$49,2,FALSE),0)</f>
        <v>0</v>
      </c>
      <c r="T91" s="164">
        <v>0</v>
      </c>
      <c r="U91" s="149">
        <v>0</v>
      </c>
      <c r="V91" s="164">
        <v>0</v>
      </c>
      <c r="W91" s="149">
        <v>0</v>
      </c>
      <c r="X91" s="149">
        <v>0</v>
      </c>
      <c r="Y91" s="149">
        <v>0</v>
      </c>
      <c r="Z91" s="149">
        <v>0</v>
      </c>
      <c r="AA91" s="149">
        <v>0</v>
      </c>
      <c r="AB91" s="149">
        <v>0</v>
      </c>
      <c r="AC91" s="149">
        <v>0</v>
      </c>
      <c r="AD91" s="149">
        <v>0</v>
      </c>
      <c r="AE91" s="149">
        <v>0</v>
      </c>
      <c r="AF91" s="149">
        <v>0</v>
      </c>
      <c r="AG91" s="166">
        <v>0</v>
      </c>
      <c r="AH91" s="169">
        <f t="shared" si="28"/>
        <v>0</v>
      </c>
      <c r="AI91" s="121">
        <f t="shared" si="34"/>
        <v>0</v>
      </c>
      <c r="AJ91" s="22"/>
      <c r="AK91" s="16"/>
      <c r="AL91" s="17"/>
      <c r="AN91" s="120" t="str">
        <f t="shared" si="24"/>
        <v/>
      </c>
      <c r="AO91" s="120">
        <f t="shared" si="25"/>
        <v>0</v>
      </c>
      <c r="AP91" s="120">
        <f t="shared" si="26"/>
        <v>0</v>
      </c>
      <c r="AQ91" s="120">
        <f t="shared" si="27"/>
        <v>0</v>
      </c>
      <c r="AR91" s="120">
        <f t="shared" si="29"/>
        <v>0</v>
      </c>
      <c r="AS91" s="120">
        <f t="shared" si="30"/>
        <v>0</v>
      </c>
      <c r="AT91" s="120">
        <f t="shared" si="31"/>
        <v>0</v>
      </c>
      <c r="AU91" s="120">
        <f t="shared" si="32"/>
        <v>0</v>
      </c>
      <c r="AV91" s="120">
        <f t="shared" si="33"/>
        <v>0</v>
      </c>
      <c r="AW91" s="120"/>
      <c r="AX91" s="120"/>
      <c r="AY91" s="120"/>
      <c r="AZ91" s="120"/>
      <c r="BA91" s="120"/>
      <c r="BB91" s="120"/>
      <c r="BC91" s="120"/>
    </row>
    <row r="92" spans="1:55" x14ac:dyDescent="0.2">
      <c r="A92" s="132"/>
      <c r="B92" s="20"/>
      <c r="C92" s="133"/>
      <c r="D92" s="175">
        <v>0</v>
      </c>
      <c r="E92" s="176">
        <v>0</v>
      </c>
      <c r="F92" s="176">
        <v>0</v>
      </c>
      <c r="G92" s="176">
        <v>0</v>
      </c>
      <c r="H92" s="176">
        <v>0</v>
      </c>
      <c r="I92" s="176">
        <v>0</v>
      </c>
      <c r="J92" s="151">
        <v>0</v>
      </c>
      <c r="K92" s="151">
        <v>0</v>
      </c>
      <c r="L92" s="151">
        <v>0</v>
      </c>
      <c r="M92" s="151">
        <v>0</v>
      </c>
      <c r="N92" s="151">
        <v>0</v>
      </c>
      <c r="O92" s="151"/>
      <c r="P92" s="151"/>
      <c r="Q92" s="151"/>
      <c r="R92" s="160"/>
      <c r="S92" s="161">
        <f>IFERROR(VLOOKUP($A92&amp;$B92,'1'!$L$10:$M$49,2,FALSE),0)</f>
        <v>0</v>
      </c>
      <c r="T92" s="164">
        <v>0</v>
      </c>
      <c r="U92" s="149">
        <v>0</v>
      </c>
      <c r="V92" s="164">
        <v>0</v>
      </c>
      <c r="W92" s="149">
        <v>0</v>
      </c>
      <c r="X92" s="149">
        <v>0</v>
      </c>
      <c r="Y92" s="149">
        <v>0</v>
      </c>
      <c r="Z92" s="149">
        <v>0</v>
      </c>
      <c r="AA92" s="149">
        <v>0</v>
      </c>
      <c r="AB92" s="149">
        <v>0</v>
      </c>
      <c r="AC92" s="149">
        <v>0</v>
      </c>
      <c r="AD92" s="149">
        <v>0</v>
      </c>
      <c r="AE92" s="149">
        <v>0</v>
      </c>
      <c r="AF92" s="149">
        <v>0</v>
      </c>
      <c r="AG92" s="166">
        <v>0</v>
      </c>
      <c r="AH92" s="169">
        <f t="shared" si="28"/>
        <v>0</v>
      </c>
      <c r="AI92" s="121">
        <f t="shared" si="34"/>
        <v>0</v>
      </c>
      <c r="AJ92" s="22"/>
      <c r="AK92" s="16"/>
      <c r="AL92" s="17"/>
      <c r="AN92" s="120" t="str">
        <f t="shared" si="24"/>
        <v/>
      </c>
      <c r="AO92" s="120">
        <f t="shared" si="25"/>
        <v>0</v>
      </c>
      <c r="AP92" s="120">
        <f t="shared" si="26"/>
        <v>0</v>
      </c>
      <c r="AQ92" s="120">
        <f t="shared" si="27"/>
        <v>0</v>
      </c>
      <c r="AR92" s="120">
        <f t="shared" si="29"/>
        <v>0</v>
      </c>
      <c r="AS92" s="120">
        <f t="shared" si="30"/>
        <v>0</v>
      </c>
      <c r="AT92" s="120">
        <f t="shared" si="31"/>
        <v>0</v>
      </c>
      <c r="AU92" s="120">
        <f t="shared" si="32"/>
        <v>0</v>
      </c>
      <c r="AV92" s="120">
        <f t="shared" si="33"/>
        <v>0</v>
      </c>
      <c r="AW92" s="120"/>
      <c r="AX92" s="120"/>
      <c r="AY92" s="120"/>
      <c r="AZ92" s="120"/>
      <c r="BA92" s="120"/>
      <c r="BB92" s="120"/>
      <c r="BC92" s="120"/>
    </row>
    <row r="93" spans="1:55" x14ac:dyDescent="0.2">
      <c r="A93" s="132"/>
      <c r="B93" s="20"/>
      <c r="C93" s="133"/>
      <c r="D93" s="175">
        <v>0</v>
      </c>
      <c r="E93" s="176">
        <v>0</v>
      </c>
      <c r="F93" s="176">
        <v>0</v>
      </c>
      <c r="G93" s="176">
        <v>0</v>
      </c>
      <c r="H93" s="176">
        <v>0</v>
      </c>
      <c r="I93" s="176">
        <v>0</v>
      </c>
      <c r="J93" s="151">
        <v>0</v>
      </c>
      <c r="K93" s="151">
        <v>0</v>
      </c>
      <c r="L93" s="151">
        <v>0</v>
      </c>
      <c r="M93" s="151">
        <v>0</v>
      </c>
      <c r="N93" s="151">
        <v>0</v>
      </c>
      <c r="O93" s="151"/>
      <c r="P93" s="151"/>
      <c r="Q93" s="151"/>
      <c r="R93" s="160"/>
      <c r="S93" s="161">
        <f>IFERROR(VLOOKUP($A93&amp;$B93,'1'!$L$10:$M$49,2,FALSE),0)</f>
        <v>0</v>
      </c>
      <c r="T93" s="164">
        <v>0</v>
      </c>
      <c r="U93" s="149">
        <v>0</v>
      </c>
      <c r="V93" s="164">
        <v>0</v>
      </c>
      <c r="W93" s="149">
        <v>0</v>
      </c>
      <c r="X93" s="149">
        <v>0</v>
      </c>
      <c r="Y93" s="149">
        <v>0</v>
      </c>
      <c r="Z93" s="149">
        <v>0</v>
      </c>
      <c r="AA93" s="149">
        <v>0</v>
      </c>
      <c r="AB93" s="149">
        <v>0</v>
      </c>
      <c r="AC93" s="149">
        <v>0</v>
      </c>
      <c r="AD93" s="149">
        <v>0</v>
      </c>
      <c r="AE93" s="149">
        <v>0</v>
      </c>
      <c r="AF93" s="149">
        <v>0</v>
      </c>
      <c r="AG93" s="166">
        <v>0</v>
      </c>
      <c r="AH93" s="169">
        <f t="shared" si="28"/>
        <v>0</v>
      </c>
      <c r="AI93" s="121">
        <f t="shared" si="34"/>
        <v>0</v>
      </c>
      <c r="AJ93" s="22"/>
      <c r="AK93" s="16"/>
      <c r="AL93" s="17"/>
      <c r="AN93" s="120" t="str">
        <f t="shared" si="24"/>
        <v/>
      </c>
      <c r="AO93" s="120">
        <f t="shared" si="25"/>
        <v>0</v>
      </c>
      <c r="AP93" s="120">
        <f t="shared" si="26"/>
        <v>0</v>
      </c>
      <c r="AQ93" s="120">
        <f t="shared" si="27"/>
        <v>0</v>
      </c>
      <c r="AR93" s="120">
        <f t="shared" si="29"/>
        <v>0</v>
      </c>
      <c r="AS93" s="120">
        <f t="shared" si="30"/>
        <v>0</v>
      </c>
      <c r="AT93" s="120">
        <f t="shared" si="31"/>
        <v>0</v>
      </c>
      <c r="AU93" s="120">
        <f t="shared" si="32"/>
        <v>0</v>
      </c>
      <c r="AV93" s="120">
        <f t="shared" si="33"/>
        <v>0</v>
      </c>
      <c r="AW93" s="120"/>
      <c r="AX93" s="120"/>
      <c r="AY93" s="120"/>
      <c r="AZ93" s="120"/>
      <c r="BA93" s="120"/>
      <c r="BB93" s="120"/>
      <c r="BC93" s="120"/>
    </row>
    <row r="94" spans="1:55" x14ac:dyDescent="0.2">
      <c r="A94" s="132"/>
      <c r="B94" s="20"/>
      <c r="C94" s="133"/>
      <c r="D94" s="175">
        <v>0</v>
      </c>
      <c r="E94" s="176">
        <v>0</v>
      </c>
      <c r="F94" s="176">
        <v>0</v>
      </c>
      <c r="G94" s="176">
        <v>0</v>
      </c>
      <c r="H94" s="176">
        <v>0</v>
      </c>
      <c r="I94" s="176">
        <v>0</v>
      </c>
      <c r="J94" s="151">
        <v>0</v>
      </c>
      <c r="K94" s="151">
        <v>0</v>
      </c>
      <c r="L94" s="151">
        <v>0</v>
      </c>
      <c r="M94" s="151">
        <v>0</v>
      </c>
      <c r="N94" s="151">
        <v>0</v>
      </c>
      <c r="O94" s="151"/>
      <c r="P94" s="151"/>
      <c r="Q94" s="151"/>
      <c r="R94" s="160"/>
      <c r="S94" s="161">
        <f>IFERROR(VLOOKUP($A94&amp;$B94,'1'!$L$10:$M$49,2,FALSE),0)</f>
        <v>0</v>
      </c>
      <c r="T94" s="164">
        <v>0</v>
      </c>
      <c r="U94" s="149">
        <v>0</v>
      </c>
      <c r="V94" s="164">
        <v>0</v>
      </c>
      <c r="W94" s="149">
        <v>0</v>
      </c>
      <c r="X94" s="149">
        <v>0</v>
      </c>
      <c r="Y94" s="149">
        <v>0</v>
      </c>
      <c r="Z94" s="149">
        <v>0</v>
      </c>
      <c r="AA94" s="149">
        <v>0</v>
      </c>
      <c r="AB94" s="149">
        <v>0</v>
      </c>
      <c r="AC94" s="149">
        <v>0</v>
      </c>
      <c r="AD94" s="149">
        <v>0</v>
      </c>
      <c r="AE94" s="149">
        <v>0</v>
      </c>
      <c r="AF94" s="149">
        <v>0</v>
      </c>
      <c r="AG94" s="166">
        <v>0</v>
      </c>
      <c r="AH94" s="169">
        <f t="shared" si="28"/>
        <v>0</v>
      </c>
      <c r="AI94" s="121">
        <f t="shared" si="34"/>
        <v>0</v>
      </c>
      <c r="AJ94" s="22"/>
      <c r="AK94" s="16"/>
      <c r="AL94" s="17"/>
      <c r="AN94" s="120" t="str">
        <f t="shared" si="24"/>
        <v/>
      </c>
      <c r="AO94" s="120">
        <f t="shared" si="25"/>
        <v>0</v>
      </c>
      <c r="AP94" s="120">
        <f t="shared" si="26"/>
        <v>0</v>
      </c>
      <c r="AQ94" s="120">
        <f t="shared" si="27"/>
        <v>0</v>
      </c>
      <c r="AR94" s="120">
        <f t="shared" si="29"/>
        <v>0</v>
      </c>
      <c r="AS94" s="120">
        <f t="shared" si="30"/>
        <v>0</v>
      </c>
      <c r="AT94" s="120">
        <f t="shared" si="31"/>
        <v>0</v>
      </c>
      <c r="AU94" s="120">
        <f t="shared" si="32"/>
        <v>0</v>
      </c>
      <c r="AV94" s="120">
        <f t="shared" si="33"/>
        <v>0</v>
      </c>
      <c r="AW94" s="120"/>
      <c r="AX94" s="120"/>
      <c r="AY94" s="120"/>
      <c r="AZ94" s="120"/>
      <c r="BA94" s="120"/>
      <c r="BB94" s="120"/>
      <c r="BC94" s="120"/>
    </row>
    <row r="95" spans="1:55" x14ac:dyDescent="0.2">
      <c r="A95" s="139"/>
      <c r="B95" s="25"/>
      <c r="C95" s="137"/>
      <c r="D95" s="175">
        <v>0</v>
      </c>
      <c r="E95" s="176">
        <v>0</v>
      </c>
      <c r="F95" s="176">
        <v>0</v>
      </c>
      <c r="G95" s="176">
        <v>0</v>
      </c>
      <c r="H95" s="176">
        <v>0</v>
      </c>
      <c r="I95" s="176">
        <v>0</v>
      </c>
      <c r="J95" s="151">
        <v>0</v>
      </c>
      <c r="K95" s="151">
        <v>0</v>
      </c>
      <c r="L95" s="151">
        <v>0</v>
      </c>
      <c r="M95" s="151">
        <v>0</v>
      </c>
      <c r="N95" s="151">
        <v>0</v>
      </c>
      <c r="O95" s="151"/>
      <c r="P95" s="151"/>
      <c r="Q95" s="151"/>
      <c r="R95" s="160"/>
      <c r="S95" s="161">
        <f>IFERROR(VLOOKUP($A95&amp;$B95,'1'!$L$10:$M$49,2,FALSE),0)</f>
        <v>0</v>
      </c>
      <c r="T95" s="164">
        <v>0</v>
      </c>
      <c r="U95" s="149">
        <v>0</v>
      </c>
      <c r="V95" s="164">
        <v>0</v>
      </c>
      <c r="W95" s="149">
        <v>0</v>
      </c>
      <c r="X95" s="149">
        <v>0</v>
      </c>
      <c r="Y95" s="149">
        <v>0</v>
      </c>
      <c r="Z95" s="149">
        <v>0</v>
      </c>
      <c r="AA95" s="149">
        <v>0</v>
      </c>
      <c r="AB95" s="149">
        <v>0</v>
      </c>
      <c r="AC95" s="149">
        <v>0</v>
      </c>
      <c r="AD95" s="149">
        <v>0</v>
      </c>
      <c r="AE95" s="149">
        <v>0</v>
      </c>
      <c r="AF95" s="149">
        <v>0</v>
      </c>
      <c r="AG95" s="166">
        <v>0</v>
      </c>
      <c r="AH95" s="169">
        <f t="shared" si="28"/>
        <v>0</v>
      </c>
      <c r="AI95" s="121">
        <f t="shared" si="34"/>
        <v>0</v>
      </c>
      <c r="AJ95" s="22"/>
      <c r="AK95" s="16"/>
      <c r="AL95" s="17"/>
      <c r="AN95" s="120" t="str">
        <f t="shared" si="24"/>
        <v/>
      </c>
      <c r="AO95" s="120">
        <f t="shared" si="25"/>
        <v>0</v>
      </c>
      <c r="AP95" s="120">
        <f t="shared" si="26"/>
        <v>0</v>
      </c>
      <c r="AQ95" s="120">
        <f t="shared" si="27"/>
        <v>0</v>
      </c>
      <c r="AR95" s="120">
        <f t="shared" si="29"/>
        <v>0</v>
      </c>
      <c r="AS95" s="120">
        <f t="shared" si="30"/>
        <v>0</v>
      </c>
      <c r="AT95" s="120">
        <f t="shared" si="31"/>
        <v>0</v>
      </c>
      <c r="AU95" s="120">
        <f t="shared" si="32"/>
        <v>0</v>
      </c>
      <c r="AV95" s="120">
        <f t="shared" si="33"/>
        <v>0</v>
      </c>
      <c r="AW95" s="120"/>
      <c r="AX95" s="120"/>
      <c r="AY95" s="120"/>
      <c r="AZ95" s="120"/>
      <c r="BA95" s="120"/>
      <c r="BB95" s="120"/>
      <c r="BC95" s="120"/>
    </row>
    <row r="96" spans="1:55" x14ac:dyDescent="0.2">
      <c r="A96" s="132"/>
      <c r="B96" s="20"/>
      <c r="C96" s="133"/>
      <c r="D96" s="175">
        <v>0</v>
      </c>
      <c r="E96" s="176">
        <v>0</v>
      </c>
      <c r="F96" s="176">
        <v>0</v>
      </c>
      <c r="G96" s="176">
        <v>0</v>
      </c>
      <c r="H96" s="176">
        <v>0</v>
      </c>
      <c r="I96" s="176">
        <v>0</v>
      </c>
      <c r="J96" s="151">
        <v>0</v>
      </c>
      <c r="K96" s="151">
        <v>0</v>
      </c>
      <c r="L96" s="151">
        <v>0</v>
      </c>
      <c r="M96" s="151">
        <v>0</v>
      </c>
      <c r="N96" s="151">
        <v>0</v>
      </c>
      <c r="O96" s="151"/>
      <c r="P96" s="151"/>
      <c r="Q96" s="151"/>
      <c r="R96" s="160"/>
      <c r="S96" s="161">
        <f>IFERROR(VLOOKUP($A96&amp;$B96,'1'!$L$10:$M$49,2,FALSE),0)</f>
        <v>0</v>
      </c>
      <c r="T96" s="164">
        <v>0</v>
      </c>
      <c r="U96" s="149">
        <v>0</v>
      </c>
      <c r="V96" s="164">
        <v>0</v>
      </c>
      <c r="W96" s="149">
        <v>0</v>
      </c>
      <c r="X96" s="149">
        <v>0</v>
      </c>
      <c r="Y96" s="149">
        <v>0</v>
      </c>
      <c r="Z96" s="149">
        <v>0</v>
      </c>
      <c r="AA96" s="149">
        <v>0</v>
      </c>
      <c r="AB96" s="149">
        <v>0</v>
      </c>
      <c r="AC96" s="149">
        <v>0</v>
      </c>
      <c r="AD96" s="149">
        <v>0</v>
      </c>
      <c r="AE96" s="149">
        <v>0</v>
      </c>
      <c r="AF96" s="149">
        <v>0</v>
      </c>
      <c r="AG96" s="166">
        <v>0</v>
      </c>
      <c r="AH96" s="169">
        <f t="shared" si="28"/>
        <v>0</v>
      </c>
      <c r="AI96" s="121">
        <f t="shared" si="34"/>
        <v>0</v>
      </c>
      <c r="AJ96" s="22"/>
      <c r="AK96" s="16"/>
      <c r="AL96" s="17"/>
      <c r="AN96" s="120" t="str">
        <f t="shared" si="24"/>
        <v/>
      </c>
      <c r="AO96" s="120">
        <f t="shared" si="25"/>
        <v>0</v>
      </c>
      <c r="AP96" s="120">
        <f t="shared" si="26"/>
        <v>0</v>
      </c>
      <c r="AQ96" s="120">
        <f t="shared" si="27"/>
        <v>0</v>
      </c>
      <c r="AR96" s="120">
        <f t="shared" si="29"/>
        <v>0</v>
      </c>
      <c r="AS96" s="120">
        <f t="shared" si="30"/>
        <v>0</v>
      </c>
      <c r="AT96" s="120">
        <f t="shared" si="31"/>
        <v>0</v>
      </c>
      <c r="AU96" s="120">
        <f t="shared" si="32"/>
        <v>0</v>
      </c>
      <c r="AV96" s="120">
        <f t="shared" si="33"/>
        <v>0</v>
      </c>
      <c r="AW96" s="120"/>
      <c r="AX96" s="120"/>
      <c r="AY96" s="120"/>
      <c r="AZ96" s="120"/>
      <c r="BA96" s="120"/>
      <c r="BB96" s="120"/>
      <c r="BC96" s="120"/>
    </row>
    <row r="97" spans="1:55" x14ac:dyDescent="0.2">
      <c r="A97" s="132"/>
      <c r="B97" s="20"/>
      <c r="C97" s="133"/>
      <c r="D97" s="175">
        <v>0</v>
      </c>
      <c r="E97" s="176">
        <v>0</v>
      </c>
      <c r="F97" s="176">
        <v>0</v>
      </c>
      <c r="G97" s="176">
        <v>0</v>
      </c>
      <c r="H97" s="176">
        <v>0</v>
      </c>
      <c r="I97" s="176">
        <v>0</v>
      </c>
      <c r="J97" s="151">
        <v>0</v>
      </c>
      <c r="K97" s="151">
        <v>0</v>
      </c>
      <c r="L97" s="151">
        <v>0</v>
      </c>
      <c r="M97" s="151">
        <v>0</v>
      </c>
      <c r="N97" s="151">
        <v>0</v>
      </c>
      <c r="O97" s="151"/>
      <c r="P97" s="151"/>
      <c r="Q97" s="151"/>
      <c r="R97" s="160"/>
      <c r="S97" s="161">
        <f>IFERROR(VLOOKUP($A97&amp;$B97,'1'!$L$10:$M$49,2,FALSE),0)</f>
        <v>0</v>
      </c>
      <c r="T97" s="164">
        <v>0</v>
      </c>
      <c r="U97" s="149">
        <v>0</v>
      </c>
      <c r="V97" s="164">
        <v>0</v>
      </c>
      <c r="W97" s="149">
        <v>0</v>
      </c>
      <c r="X97" s="149">
        <v>0</v>
      </c>
      <c r="Y97" s="149">
        <v>0</v>
      </c>
      <c r="Z97" s="149">
        <v>0</v>
      </c>
      <c r="AA97" s="149">
        <v>0</v>
      </c>
      <c r="AB97" s="149">
        <v>0</v>
      </c>
      <c r="AC97" s="149">
        <v>0</v>
      </c>
      <c r="AD97" s="149">
        <v>0</v>
      </c>
      <c r="AE97" s="149">
        <v>0</v>
      </c>
      <c r="AF97" s="149">
        <v>0</v>
      </c>
      <c r="AG97" s="166">
        <v>0</v>
      </c>
      <c r="AH97" s="169">
        <f t="shared" si="28"/>
        <v>0</v>
      </c>
      <c r="AI97" s="121">
        <f t="shared" si="34"/>
        <v>0</v>
      </c>
      <c r="AJ97" s="22"/>
      <c r="AK97" s="16"/>
      <c r="AL97" s="17"/>
      <c r="AN97" s="120" t="str">
        <f t="shared" si="24"/>
        <v/>
      </c>
      <c r="AO97" s="120">
        <f t="shared" si="25"/>
        <v>0</v>
      </c>
      <c r="AP97" s="120">
        <f t="shared" si="26"/>
        <v>0</v>
      </c>
      <c r="AQ97" s="120">
        <f t="shared" si="27"/>
        <v>0</v>
      </c>
      <c r="AR97" s="120">
        <f t="shared" si="29"/>
        <v>0</v>
      </c>
      <c r="AS97" s="120">
        <f t="shared" si="30"/>
        <v>0</v>
      </c>
      <c r="AT97" s="120">
        <f t="shared" si="31"/>
        <v>0</v>
      </c>
      <c r="AU97" s="120">
        <f t="shared" si="32"/>
        <v>0</v>
      </c>
      <c r="AV97" s="120">
        <f t="shared" si="33"/>
        <v>0</v>
      </c>
      <c r="AW97" s="120"/>
      <c r="AX97" s="120"/>
      <c r="AY97" s="120"/>
      <c r="AZ97" s="120"/>
      <c r="BA97" s="120"/>
      <c r="BB97" s="120"/>
      <c r="BC97" s="120"/>
    </row>
    <row r="98" spans="1:55" x14ac:dyDescent="0.2">
      <c r="A98" s="132"/>
      <c r="B98" s="20"/>
      <c r="C98" s="137"/>
      <c r="D98" s="175">
        <v>0</v>
      </c>
      <c r="E98" s="176">
        <v>0</v>
      </c>
      <c r="F98" s="176">
        <v>0</v>
      </c>
      <c r="G98" s="176">
        <v>0</v>
      </c>
      <c r="H98" s="176">
        <v>0</v>
      </c>
      <c r="I98" s="176">
        <v>0</v>
      </c>
      <c r="J98" s="151">
        <v>0</v>
      </c>
      <c r="K98" s="151">
        <v>0</v>
      </c>
      <c r="L98" s="151">
        <v>0</v>
      </c>
      <c r="M98" s="151">
        <v>0</v>
      </c>
      <c r="N98" s="151">
        <v>0</v>
      </c>
      <c r="O98" s="151"/>
      <c r="P98" s="151"/>
      <c r="Q98" s="151"/>
      <c r="R98" s="160"/>
      <c r="S98" s="161">
        <f>IFERROR(VLOOKUP($A98&amp;$B98,'1'!$L$10:$M$49,2,FALSE),0)</f>
        <v>0</v>
      </c>
      <c r="T98" s="164">
        <v>0</v>
      </c>
      <c r="U98" s="149">
        <v>0</v>
      </c>
      <c r="V98" s="164">
        <v>0</v>
      </c>
      <c r="W98" s="149">
        <v>0</v>
      </c>
      <c r="X98" s="149">
        <v>0</v>
      </c>
      <c r="Y98" s="149">
        <v>0</v>
      </c>
      <c r="Z98" s="149">
        <v>0</v>
      </c>
      <c r="AA98" s="149">
        <v>0</v>
      </c>
      <c r="AB98" s="149">
        <v>0</v>
      </c>
      <c r="AC98" s="149">
        <v>0</v>
      </c>
      <c r="AD98" s="149">
        <v>0</v>
      </c>
      <c r="AE98" s="149">
        <v>0</v>
      </c>
      <c r="AF98" s="149">
        <v>0</v>
      </c>
      <c r="AG98" s="166">
        <v>0</v>
      </c>
      <c r="AH98" s="169">
        <f t="shared" si="28"/>
        <v>0</v>
      </c>
      <c r="AI98" s="121">
        <f t="shared" si="34"/>
        <v>0</v>
      </c>
      <c r="AJ98" s="22"/>
      <c r="AK98" s="16"/>
      <c r="AL98" s="17"/>
      <c r="AN98" s="120" t="str">
        <f t="shared" si="24"/>
        <v/>
      </c>
      <c r="AO98" s="120">
        <f t="shared" si="25"/>
        <v>0</v>
      </c>
      <c r="AP98" s="120">
        <f t="shared" si="26"/>
        <v>0</v>
      </c>
      <c r="AQ98" s="120">
        <f t="shared" si="27"/>
        <v>0</v>
      </c>
      <c r="AR98" s="120">
        <f t="shared" si="29"/>
        <v>0</v>
      </c>
      <c r="AS98" s="120">
        <f t="shared" si="30"/>
        <v>0</v>
      </c>
      <c r="AT98" s="120">
        <f t="shared" si="31"/>
        <v>0</v>
      </c>
      <c r="AU98" s="120">
        <f t="shared" si="32"/>
        <v>0</v>
      </c>
      <c r="AV98" s="120">
        <f t="shared" si="33"/>
        <v>0</v>
      </c>
      <c r="AW98" s="120"/>
      <c r="AX98" s="120"/>
      <c r="AY98" s="120"/>
      <c r="AZ98" s="120"/>
      <c r="BA98" s="120"/>
      <c r="BB98" s="120"/>
      <c r="BC98" s="120"/>
    </row>
    <row r="99" spans="1:55" x14ac:dyDescent="0.2">
      <c r="A99" s="140"/>
      <c r="B99" s="26"/>
      <c r="C99" s="141"/>
      <c r="D99" s="175">
        <v>0</v>
      </c>
      <c r="E99" s="176">
        <v>0</v>
      </c>
      <c r="F99" s="176">
        <v>0</v>
      </c>
      <c r="G99" s="176">
        <v>0</v>
      </c>
      <c r="H99" s="176">
        <v>0</v>
      </c>
      <c r="I99" s="176">
        <v>0</v>
      </c>
      <c r="J99" s="151">
        <v>0</v>
      </c>
      <c r="K99" s="151">
        <v>0</v>
      </c>
      <c r="L99" s="151">
        <v>0</v>
      </c>
      <c r="M99" s="151">
        <v>0</v>
      </c>
      <c r="N99" s="151">
        <v>0</v>
      </c>
      <c r="O99" s="151"/>
      <c r="P99" s="151"/>
      <c r="Q99" s="151"/>
      <c r="R99" s="160"/>
      <c r="S99" s="161">
        <f>IFERROR(VLOOKUP($A99&amp;$B99,'1'!$L$10:$M$49,2,FALSE),0)</f>
        <v>0</v>
      </c>
      <c r="T99" s="164">
        <v>0</v>
      </c>
      <c r="U99" s="149">
        <v>0</v>
      </c>
      <c r="V99" s="164">
        <v>0</v>
      </c>
      <c r="W99" s="149">
        <v>0</v>
      </c>
      <c r="X99" s="149">
        <v>0</v>
      </c>
      <c r="Y99" s="149">
        <v>0</v>
      </c>
      <c r="Z99" s="149">
        <v>0</v>
      </c>
      <c r="AA99" s="149">
        <v>0</v>
      </c>
      <c r="AB99" s="149">
        <v>0</v>
      </c>
      <c r="AC99" s="149">
        <v>0</v>
      </c>
      <c r="AD99" s="149">
        <v>0</v>
      </c>
      <c r="AE99" s="149">
        <v>0</v>
      </c>
      <c r="AF99" s="149">
        <v>0</v>
      </c>
      <c r="AG99" s="166">
        <v>0</v>
      </c>
      <c r="AH99" s="169">
        <f t="shared" si="28"/>
        <v>0</v>
      </c>
      <c r="AI99" s="121">
        <f t="shared" si="34"/>
        <v>0</v>
      </c>
      <c r="AJ99" s="22"/>
      <c r="AK99" s="16"/>
      <c r="AL99" s="17"/>
      <c r="AN99" s="120" t="str">
        <f t="shared" si="24"/>
        <v/>
      </c>
      <c r="AO99" s="120">
        <f t="shared" si="25"/>
        <v>0</v>
      </c>
      <c r="AP99" s="120">
        <f t="shared" si="26"/>
        <v>0</v>
      </c>
      <c r="AQ99" s="120">
        <f t="shared" si="27"/>
        <v>0</v>
      </c>
      <c r="AR99" s="120">
        <f t="shared" si="29"/>
        <v>0</v>
      </c>
      <c r="AS99" s="120">
        <f t="shared" si="30"/>
        <v>0</v>
      </c>
      <c r="AT99" s="120">
        <f t="shared" si="31"/>
        <v>0</v>
      </c>
      <c r="AU99" s="120">
        <f t="shared" si="32"/>
        <v>0</v>
      </c>
      <c r="AV99" s="120">
        <f t="shared" si="33"/>
        <v>0</v>
      </c>
      <c r="AW99" s="120"/>
      <c r="AX99" s="120"/>
      <c r="AY99" s="120"/>
      <c r="AZ99" s="120"/>
      <c r="BA99" s="120"/>
      <c r="BB99" s="120"/>
      <c r="BC99" s="120"/>
    </row>
    <row r="100" spans="1:55" x14ac:dyDescent="0.2">
      <c r="A100" s="140"/>
      <c r="B100" s="26"/>
      <c r="C100" s="141"/>
      <c r="D100" s="175">
        <v>0</v>
      </c>
      <c r="E100" s="176">
        <v>0</v>
      </c>
      <c r="F100" s="176">
        <v>0</v>
      </c>
      <c r="G100" s="176">
        <v>0</v>
      </c>
      <c r="H100" s="176">
        <v>0</v>
      </c>
      <c r="I100" s="176">
        <v>0</v>
      </c>
      <c r="J100" s="151">
        <v>0</v>
      </c>
      <c r="K100" s="151">
        <v>0</v>
      </c>
      <c r="L100" s="151">
        <v>0</v>
      </c>
      <c r="M100" s="151">
        <v>0</v>
      </c>
      <c r="N100" s="151">
        <v>0</v>
      </c>
      <c r="O100" s="151"/>
      <c r="P100" s="151"/>
      <c r="Q100" s="151"/>
      <c r="R100" s="160"/>
      <c r="S100" s="161">
        <f>IFERROR(VLOOKUP($A100&amp;$B100,'1'!$L$10:$M$49,2,FALSE),0)</f>
        <v>0</v>
      </c>
      <c r="T100" s="164">
        <v>0</v>
      </c>
      <c r="U100" s="149">
        <v>0</v>
      </c>
      <c r="V100" s="164">
        <v>0</v>
      </c>
      <c r="W100" s="149">
        <v>0</v>
      </c>
      <c r="X100" s="149">
        <v>0</v>
      </c>
      <c r="Y100" s="149">
        <v>0</v>
      </c>
      <c r="Z100" s="149">
        <v>0</v>
      </c>
      <c r="AA100" s="149">
        <v>0</v>
      </c>
      <c r="AB100" s="149">
        <v>0</v>
      </c>
      <c r="AC100" s="149">
        <v>0</v>
      </c>
      <c r="AD100" s="149">
        <v>0</v>
      </c>
      <c r="AE100" s="149">
        <v>0</v>
      </c>
      <c r="AF100" s="149">
        <v>0</v>
      </c>
      <c r="AG100" s="166">
        <v>0</v>
      </c>
      <c r="AH100" s="169">
        <f t="shared" si="28"/>
        <v>0</v>
      </c>
      <c r="AI100" s="121">
        <f t="shared" si="34"/>
        <v>0</v>
      </c>
      <c r="AJ100" s="22"/>
      <c r="AK100" s="16"/>
      <c r="AL100" s="17"/>
      <c r="AN100" s="120" t="str">
        <f t="shared" si="24"/>
        <v/>
      </c>
      <c r="AO100" s="120">
        <f t="shared" si="25"/>
        <v>0</v>
      </c>
      <c r="AP100" s="120">
        <f t="shared" si="26"/>
        <v>0</v>
      </c>
      <c r="AQ100" s="120">
        <f t="shared" si="27"/>
        <v>0</v>
      </c>
      <c r="AR100" s="120">
        <f t="shared" si="29"/>
        <v>0</v>
      </c>
      <c r="AS100" s="120">
        <f t="shared" si="30"/>
        <v>0</v>
      </c>
      <c r="AT100" s="120">
        <f t="shared" si="31"/>
        <v>0</v>
      </c>
      <c r="AU100" s="120">
        <f t="shared" si="32"/>
        <v>0</v>
      </c>
      <c r="AV100" s="120">
        <f t="shared" si="33"/>
        <v>0</v>
      </c>
      <c r="AW100" s="120"/>
      <c r="AX100" s="120"/>
      <c r="AY100" s="120"/>
      <c r="AZ100" s="120"/>
      <c r="BA100" s="120"/>
      <c r="BB100" s="120"/>
      <c r="BC100" s="120"/>
    </row>
    <row r="101" spans="1:55" x14ac:dyDescent="0.2">
      <c r="A101" s="132"/>
      <c r="B101" s="20"/>
      <c r="C101" s="137"/>
      <c r="D101" s="175">
        <v>0</v>
      </c>
      <c r="E101" s="176">
        <v>0</v>
      </c>
      <c r="F101" s="176">
        <v>0</v>
      </c>
      <c r="G101" s="176">
        <v>0</v>
      </c>
      <c r="H101" s="176">
        <v>0</v>
      </c>
      <c r="I101" s="176">
        <v>0</v>
      </c>
      <c r="J101" s="151">
        <v>0</v>
      </c>
      <c r="K101" s="151">
        <v>0</v>
      </c>
      <c r="L101" s="151">
        <v>0</v>
      </c>
      <c r="M101" s="151">
        <v>0</v>
      </c>
      <c r="N101" s="151">
        <v>0</v>
      </c>
      <c r="O101" s="151"/>
      <c r="P101" s="151"/>
      <c r="Q101" s="151"/>
      <c r="R101" s="160"/>
      <c r="S101" s="161">
        <f>IFERROR(VLOOKUP($A101&amp;$B101,'1'!$L$10:$M$49,2,FALSE),0)</f>
        <v>0</v>
      </c>
      <c r="T101" s="164">
        <v>0</v>
      </c>
      <c r="U101" s="149">
        <v>0</v>
      </c>
      <c r="V101" s="164">
        <v>0</v>
      </c>
      <c r="W101" s="149">
        <v>0</v>
      </c>
      <c r="X101" s="149">
        <v>0</v>
      </c>
      <c r="Y101" s="149">
        <v>0</v>
      </c>
      <c r="Z101" s="149">
        <v>0</v>
      </c>
      <c r="AA101" s="149">
        <v>0</v>
      </c>
      <c r="AB101" s="149">
        <v>0</v>
      </c>
      <c r="AC101" s="149">
        <v>0</v>
      </c>
      <c r="AD101" s="149">
        <v>0</v>
      </c>
      <c r="AE101" s="149">
        <v>0</v>
      </c>
      <c r="AF101" s="149">
        <v>0</v>
      </c>
      <c r="AG101" s="166">
        <v>0</v>
      </c>
      <c r="AH101" s="169">
        <f t="shared" si="28"/>
        <v>0</v>
      </c>
      <c r="AI101" s="121">
        <f t="shared" si="34"/>
        <v>0</v>
      </c>
      <c r="AJ101" s="22"/>
      <c r="AK101" s="16"/>
      <c r="AL101" s="17"/>
      <c r="AN101" s="120" t="str">
        <f t="shared" si="24"/>
        <v/>
      </c>
      <c r="AO101" s="120">
        <f t="shared" si="25"/>
        <v>0</v>
      </c>
      <c r="AP101" s="120">
        <f t="shared" si="26"/>
        <v>0</v>
      </c>
      <c r="AQ101" s="120">
        <f t="shared" si="27"/>
        <v>0</v>
      </c>
      <c r="AR101" s="120">
        <f t="shared" si="29"/>
        <v>0</v>
      </c>
      <c r="AS101" s="120">
        <f t="shared" si="30"/>
        <v>0</v>
      </c>
      <c r="AT101" s="120">
        <f t="shared" si="31"/>
        <v>0</v>
      </c>
      <c r="AU101" s="120">
        <f t="shared" si="32"/>
        <v>0</v>
      </c>
      <c r="AV101" s="120">
        <f t="shared" si="33"/>
        <v>0</v>
      </c>
      <c r="AW101" s="120"/>
      <c r="AX101" s="120"/>
      <c r="AY101" s="120"/>
      <c r="AZ101" s="120"/>
      <c r="BA101" s="120"/>
      <c r="BB101" s="120"/>
      <c r="BC101" s="120"/>
    </row>
    <row r="102" spans="1:55" x14ac:dyDescent="0.2">
      <c r="A102" s="132"/>
      <c r="B102" s="20"/>
      <c r="C102" s="137"/>
      <c r="D102" s="175">
        <v>0</v>
      </c>
      <c r="E102" s="176">
        <v>0</v>
      </c>
      <c r="F102" s="176">
        <v>0</v>
      </c>
      <c r="G102" s="176">
        <v>0</v>
      </c>
      <c r="H102" s="176">
        <v>0</v>
      </c>
      <c r="I102" s="176">
        <v>0</v>
      </c>
      <c r="J102" s="151">
        <v>0</v>
      </c>
      <c r="K102" s="151">
        <v>0</v>
      </c>
      <c r="L102" s="151">
        <v>0</v>
      </c>
      <c r="M102" s="151">
        <v>0</v>
      </c>
      <c r="N102" s="151">
        <v>0</v>
      </c>
      <c r="O102" s="151"/>
      <c r="P102" s="151"/>
      <c r="Q102" s="151"/>
      <c r="R102" s="160"/>
      <c r="S102" s="161">
        <f>IFERROR(VLOOKUP($A102&amp;$B102,'1'!$L$10:$M$49,2,FALSE),0)</f>
        <v>0</v>
      </c>
      <c r="T102" s="164">
        <v>0</v>
      </c>
      <c r="U102" s="149">
        <v>0</v>
      </c>
      <c r="V102" s="164">
        <v>0</v>
      </c>
      <c r="W102" s="149">
        <v>0</v>
      </c>
      <c r="X102" s="149">
        <v>0</v>
      </c>
      <c r="Y102" s="149">
        <v>0</v>
      </c>
      <c r="Z102" s="149">
        <v>0</v>
      </c>
      <c r="AA102" s="149">
        <v>0</v>
      </c>
      <c r="AB102" s="149">
        <v>0</v>
      </c>
      <c r="AC102" s="149">
        <v>0</v>
      </c>
      <c r="AD102" s="149">
        <v>0</v>
      </c>
      <c r="AE102" s="149">
        <v>0</v>
      </c>
      <c r="AF102" s="149">
        <v>0</v>
      </c>
      <c r="AG102" s="166">
        <v>0</v>
      </c>
      <c r="AH102" s="169">
        <f t="shared" si="28"/>
        <v>0</v>
      </c>
      <c r="AI102" s="121">
        <f t="shared" si="34"/>
        <v>0</v>
      </c>
      <c r="AJ102" s="22"/>
      <c r="AK102" s="16"/>
      <c r="AL102" s="17"/>
      <c r="AN102" s="120" t="str">
        <f t="shared" ref="AN102:AN133" si="35">A102&amp;B102</f>
        <v/>
      </c>
      <c r="AO102" s="120">
        <f t="shared" ref="AO102:AO133" si="36">LARGE($D102:$R102,1)+LARGE($D102:$R102,2)+LARGE($D102:$R102,3)</f>
        <v>0</v>
      </c>
      <c r="AP102" s="120">
        <f t="shared" ref="AP102:AP131" si="37">LARGE($E102:$S102,1)+LARGE($E102:$S102,2)+LARGE($E102:$S102,3)</f>
        <v>0</v>
      </c>
      <c r="AQ102" s="120">
        <f t="shared" ref="AQ102:AQ133" si="38">LARGE($F102:$S102,1)+LARGE($F102:$S102,2)+LARGE($F102:$S102,3)</f>
        <v>0</v>
      </c>
      <c r="AR102" s="120">
        <f t="shared" si="29"/>
        <v>0</v>
      </c>
      <c r="AS102" s="120">
        <f t="shared" si="30"/>
        <v>0</v>
      </c>
      <c r="AT102" s="120">
        <f t="shared" si="31"/>
        <v>0</v>
      </c>
      <c r="AU102" s="120">
        <f t="shared" si="32"/>
        <v>0</v>
      </c>
      <c r="AV102" s="120">
        <f t="shared" si="33"/>
        <v>0</v>
      </c>
      <c r="AW102" s="120"/>
      <c r="AX102" s="120"/>
      <c r="AY102" s="120"/>
      <c r="AZ102" s="120"/>
      <c r="BA102" s="120"/>
      <c r="BB102" s="120"/>
      <c r="BC102" s="120"/>
    </row>
    <row r="103" spans="1:55" x14ac:dyDescent="0.2">
      <c r="A103" s="140"/>
      <c r="B103" s="26"/>
      <c r="C103" s="141"/>
      <c r="D103" s="175">
        <v>0</v>
      </c>
      <c r="E103" s="176">
        <v>0</v>
      </c>
      <c r="F103" s="176">
        <v>0</v>
      </c>
      <c r="G103" s="176">
        <v>0</v>
      </c>
      <c r="H103" s="176">
        <v>0</v>
      </c>
      <c r="I103" s="176">
        <v>0</v>
      </c>
      <c r="J103" s="151">
        <v>0</v>
      </c>
      <c r="K103" s="151">
        <v>0</v>
      </c>
      <c r="L103" s="151">
        <v>0</v>
      </c>
      <c r="M103" s="151">
        <v>0</v>
      </c>
      <c r="N103" s="151">
        <v>0</v>
      </c>
      <c r="O103" s="151"/>
      <c r="P103" s="151"/>
      <c r="Q103" s="151"/>
      <c r="R103" s="160"/>
      <c r="S103" s="161">
        <f>IFERROR(VLOOKUP($A103&amp;$B103,'1'!$L$10:$M$49,2,FALSE),0)</f>
        <v>0</v>
      </c>
      <c r="T103" s="164">
        <v>0</v>
      </c>
      <c r="U103" s="149">
        <v>0</v>
      </c>
      <c r="V103" s="164">
        <v>0</v>
      </c>
      <c r="W103" s="149">
        <v>0</v>
      </c>
      <c r="X103" s="149">
        <v>0</v>
      </c>
      <c r="Y103" s="149">
        <v>0</v>
      </c>
      <c r="Z103" s="149">
        <v>0</v>
      </c>
      <c r="AA103" s="149">
        <v>0</v>
      </c>
      <c r="AB103" s="149">
        <v>0</v>
      </c>
      <c r="AC103" s="149">
        <v>0</v>
      </c>
      <c r="AD103" s="149">
        <v>0</v>
      </c>
      <c r="AE103" s="149">
        <v>0</v>
      </c>
      <c r="AF103" s="149">
        <v>0</v>
      </c>
      <c r="AG103" s="166">
        <v>0</v>
      </c>
      <c r="AH103" s="169">
        <f t="shared" si="28"/>
        <v>0</v>
      </c>
      <c r="AI103" s="121">
        <f t="shared" si="34"/>
        <v>0</v>
      </c>
      <c r="AJ103" s="22"/>
      <c r="AK103" s="16"/>
      <c r="AL103" s="17"/>
      <c r="AN103" s="120" t="str">
        <f t="shared" si="35"/>
        <v/>
      </c>
      <c r="AO103" s="120">
        <f t="shared" si="36"/>
        <v>0</v>
      </c>
      <c r="AP103" s="120">
        <f t="shared" si="37"/>
        <v>0</v>
      </c>
      <c r="AQ103" s="120">
        <f t="shared" si="38"/>
        <v>0</v>
      </c>
      <c r="AR103" s="120">
        <f t="shared" si="29"/>
        <v>0</v>
      </c>
      <c r="AS103" s="120">
        <f t="shared" si="30"/>
        <v>0</v>
      </c>
      <c r="AT103" s="120">
        <f t="shared" si="31"/>
        <v>0</v>
      </c>
      <c r="AU103" s="120">
        <f t="shared" si="32"/>
        <v>0</v>
      </c>
      <c r="AV103" s="120">
        <f t="shared" si="33"/>
        <v>0</v>
      </c>
      <c r="AW103" s="120"/>
      <c r="AX103" s="120"/>
      <c r="AY103" s="120"/>
      <c r="AZ103" s="120"/>
      <c r="BA103" s="120"/>
      <c r="BB103" s="120"/>
      <c r="BC103" s="120"/>
    </row>
    <row r="104" spans="1:55" x14ac:dyDescent="0.2">
      <c r="A104" s="140"/>
      <c r="B104" s="26"/>
      <c r="C104" s="141"/>
      <c r="D104" s="175">
        <v>0</v>
      </c>
      <c r="E104" s="176">
        <v>0</v>
      </c>
      <c r="F104" s="176">
        <v>0</v>
      </c>
      <c r="G104" s="176">
        <v>0</v>
      </c>
      <c r="H104" s="176">
        <v>0</v>
      </c>
      <c r="I104" s="176">
        <v>0</v>
      </c>
      <c r="J104" s="151">
        <v>0</v>
      </c>
      <c r="K104" s="151">
        <v>0</v>
      </c>
      <c r="L104" s="151">
        <v>0</v>
      </c>
      <c r="M104" s="151">
        <v>0</v>
      </c>
      <c r="N104" s="151">
        <v>0</v>
      </c>
      <c r="O104" s="151"/>
      <c r="P104" s="151"/>
      <c r="Q104" s="151"/>
      <c r="R104" s="160"/>
      <c r="S104" s="161">
        <f>IFERROR(VLOOKUP($A104&amp;$B104,'1'!$L$10:$M$49,2,FALSE),0)</f>
        <v>0</v>
      </c>
      <c r="T104" s="164">
        <v>0</v>
      </c>
      <c r="U104" s="149">
        <v>0</v>
      </c>
      <c r="V104" s="164">
        <v>0</v>
      </c>
      <c r="W104" s="149">
        <v>0</v>
      </c>
      <c r="X104" s="149">
        <v>0</v>
      </c>
      <c r="Y104" s="149">
        <v>0</v>
      </c>
      <c r="Z104" s="149">
        <v>0</v>
      </c>
      <c r="AA104" s="149">
        <v>0</v>
      </c>
      <c r="AB104" s="149">
        <v>0</v>
      </c>
      <c r="AC104" s="149">
        <v>0</v>
      </c>
      <c r="AD104" s="149">
        <v>0</v>
      </c>
      <c r="AE104" s="149">
        <v>0</v>
      </c>
      <c r="AF104" s="149">
        <v>0</v>
      </c>
      <c r="AG104" s="166">
        <v>0</v>
      </c>
      <c r="AH104" s="169">
        <f t="shared" si="28"/>
        <v>0</v>
      </c>
      <c r="AI104" s="121">
        <f t="shared" si="34"/>
        <v>0</v>
      </c>
      <c r="AJ104" s="22"/>
      <c r="AK104" s="16"/>
      <c r="AL104" s="17"/>
      <c r="AN104" s="120" t="str">
        <f t="shared" si="35"/>
        <v/>
      </c>
      <c r="AO104" s="120">
        <f t="shared" si="36"/>
        <v>0</v>
      </c>
      <c r="AP104" s="120">
        <f t="shared" si="37"/>
        <v>0</v>
      </c>
      <c r="AQ104" s="120">
        <f t="shared" si="38"/>
        <v>0</v>
      </c>
      <c r="AR104" s="120">
        <f t="shared" si="29"/>
        <v>0</v>
      </c>
      <c r="AS104" s="120">
        <f t="shared" si="30"/>
        <v>0</v>
      </c>
      <c r="AT104" s="120">
        <f t="shared" si="31"/>
        <v>0</v>
      </c>
      <c r="AU104" s="120">
        <f t="shared" si="32"/>
        <v>0</v>
      </c>
      <c r="AV104" s="120">
        <f t="shared" si="33"/>
        <v>0</v>
      </c>
      <c r="AW104" s="120"/>
      <c r="AX104" s="120"/>
      <c r="AY104" s="120"/>
      <c r="AZ104" s="120"/>
      <c r="BA104" s="120"/>
      <c r="BB104" s="120"/>
      <c r="BC104" s="120"/>
    </row>
    <row r="105" spans="1:55" x14ac:dyDescent="0.2">
      <c r="A105" s="140"/>
      <c r="B105" s="26"/>
      <c r="C105" s="141"/>
      <c r="D105" s="175">
        <v>0</v>
      </c>
      <c r="E105" s="176">
        <v>0</v>
      </c>
      <c r="F105" s="176">
        <v>0</v>
      </c>
      <c r="G105" s="176">
        <v>0</v>
      </c>
      <c r="H105" s="176">
        <v>0</v>
      </c>
      <c r="I105" s="176">
        <v>0</v>
      </c>
      <c r="J105" s="151">
        <v>0</v>
      </c>
      <c r="K105" s="151">
        <v>0</v>
      </c>
      <c r="L105" s="151">
        <v>0</v>
      </c>
      <c r="M105" s="151">
        <v>0</v>
      </c>
      <c r="N105" s="151">
        <v>0</v>
      </c>
      <c r="O105" s="151"/>
      <c r="P105" s="151"/>
      <c r="Q105" s="151"/>
      <c r="R105" s="160"/>
      <c r="S105" s="161">
        <f>IFERROR(VLOOKUP($A105&amp;$B105,'1'!$L$10:$M$49,2,FALSE),0)</f>
        <v>0</v>
      </c>
      <c r="T105" s="164">
        <v>0</v>
      </c>
      <c r="U105" s="149">
        <v>0</v>
      </c>
      <c r="V105" s="164">
        <v>0</v>
      </c>
      <c r="W105" s="149">
        <v>0</v>
      </c>
      <c r="X105" s="149">
        <v>0</v>
      </c>
      <c r="Y105" s="149">
        <v>0</v>
      </c>
      <c r="Z105" s="149">
        <v>0</v>
      </c>
      <c r="AA105" s="149">
        <v>0</v>
      </c>
      <c r="AB105" s="149">
        <v>0</v>
      </c>
      <c r="AC105" s="149">
        <v>0</v>
      </c>
      <c r="AD105" s="149">
        <v>0</v>
      </c>
      <c r="AE105" s="149">
        <v>0</v>
      </c>
      <c r="AF105" s="149">
        <v>0</v>
      </c>
      <c r="AG105" s="166">
        <v>0</v>
      </c>
      <c r="AH105" s="169">
        <f t="shared" si="28"/>
        <v>0</v>
      </c>
      <c r="AI105" s="121">
        <f t="shared" si="34"/>
        <v>0</v>
      </c>
      <c r="AJ105" s="22"/>
      <c r="AK105" s="16"/>
      <c r="AL105" s="17"/>
      <c r="AN105" s="120" t="str">
        <f t="shared" si="35"/>
        <v/>
      </c>
      <c r="AO105" s="120">
        <f t="shared" si="36"/>
        <v>0</v>
      </c>
      <c r="AP105" s="120">
        <f t="shared" si="37"/>
        <v>0</v>
      </c>
      <c r="AQ105" s="120">
        <f t="shared" si="38"/>
        <v>0</v>
      </c>
      <c r="AR105" s="120">
        <f t="shared" si="29"/>
        <v>0</v>
      </c>
      <c r="AS105" s="120">
        <f t="shared" si="30"/>
        <v>0</v>
      </c>
      <c r="AT105" s="120">
        <f t="shared" si="31"/>
        <v>0</v>
      </c>
      <c r="AU105" s="120">
        <f t="shared" si="32"/>
        <v>0</v>
      </c>
      <c r="AV105" s="120">
        <f t="shared" si="33"/>
        <v>0</v>
      </c>
      <c r="AW105" s="120"/>
      <c r="AX105" s="120"/>
      <c r="AY105" s="120"/>
      <c r="AZ105" s="120"/>
      <c r="BA105" s="120"/>
      <c r="BB105" s="120"/>
      <c r="BC105" s="120"/>
    </row>
    <row r="106" spans="1:55" x14ac:dyDescent="0.2">
      <c r="A106" s="140"/>
      <c r="B106" s="26"/>
      <c r="C106" s="141"/>
      <c r="D106" s="175">
        <v>0</v>
      </c>
      <c r="E106" s="176">
        <v>0</v>
      </c>
      <c r="F106" s="176">
        <v>0</v>
      </c>
      <c r="G106" s="176">
        <v>0</v>
      </c>
      <c r="H106" s="176">
        <v>0</v>
      </c>
      <c r="I106" s="176">
        <v>0</v>
      </c>
      <c r="J106" s="151">
        <v>0</v>
      </c>
      <c r="K106" s="151">
        <v>0</v>
      </c>
      <c r="L106" s="151">
        <v>0</v>
      </c>
      <c r="M106" s="151">
        <v>0</v>
      </c>
      <c r="N106" s="151">
        <v>0</v>
      </c>
      <c r="O106" s="151"/>
      <c r="P106" s="151"/>
      <c r="Q106" s="151"/>
      <c r="R106" s="160"/>
      <c r="S106" s="161">
        <f>IFERROR(VLOOKUP($A106&amp;$B106,'1'!$L$10:$M$49,2,FALSE),0)</f>
        <v>0</v>
      </c>
      <c r="T106" s="164">
        <v>0</v>
      </c>
      <c r="U106" s="149">
        <v>0</v>
      </c>
      <c r="V106" s="164">
        <v>0</v>
      </c>
      <c r="W106" s="149">
        <v>0</v>
      </c>
      <c r="X106" s="149">
        <v>0</v>
      </c>
      <c r="Y106" s="149">
        <v>0</v>
      </c>
      <c r="Z106" s="149">
        <v>0</v>
      </c>
      <c r="AA106" s="149">
        <v>0</v>
      </c>
      <c r="AB106" s="149">
        <v>0</v>
      </c>
      <c r="AC106" s="149">
        <v>0</v>
      </c>
      <c r="AD106" s="149">
        <v>0</v>
      </c>
      <c r="AE106" s="149">
        <v>0</v>
      </c>
      <c r="AF106" s="149">
        <v>0</v>
      </c>
      <c r="AG106" s="166">
        <v>0</v>
      </c>
      <c r="AH106" s="169">
        <f t="shared" si="28"/>
        <v>0</v>
      </c>
      <c r="AI106" s="121">
        <f t="shared" si="34"/>
        <v>0</v>
      </c>
      <c r="AJ106" s="22"/>
      <c r="AK106" s="16"/>
      <c r="AL106" s="17"/>
      <c r="AN106" s="120" t="str">
        <f t="shared" si="35"/>
        <v/>
      </c>
      <c r="AO106" s="120">
        <f t="shared" si="36"/>
        <v>0</v>
      </c>
      <c r="AP106" s="120">
        <f t="shared" si="37"/>
        <v>0</v>
      </c>
      <c r="AQ106" s="120">
        <f t="shared" si="38"/>
        <v>0</v>
      </c>
      <c r="AR106" s="120">
        <f t="shared" si="29"/>
        <v>0</v>
      </c>
      <c r="AS106" s="120">
        <f t="shared" si="30"/>
        <v>0</v>
      </c>
      <c r="AT106" s="120">
        <f t="shared" si="31"/>
        <v>0</v>
      </c>
      <c r="AU106" s="120">
        <f t="shared" si="32"/>
        <v>0</v>
      </c>
      <c r="AV106" s="120">
        <f t="shared" si="33"/>
        <v>0</v>
      </c>
      <c r="AW106" s="120"/>
      <c r="AX106" s="120"/>
      <c r="AY106" s="120"/>
      <c r="AZ106" s="120"/>
      <c r="BA106" s="120"/>
      <c r="BB106" s="120"/>
      <c r="BC106" s="120"/>
    </row>
    <row r="107" spans="1:55" x14ac:dyDescent="0.2">
      <c r="A107" s="140"/>
      <c r="B107" s="26"/>
      <c r="C107" s="141"/>
      <c r="D107" s="175">
        <v>0</v>
      </c>
      <c r="E107" s="176">
        <v>0</v>
      </c>
      <c r="F107" s="176">
        <v>0</v>
      </c>
      <c r="G107" s="176">
        <v>0</v>
      </c>
      <c r="H107" s="176">
        <v>0</v>
      </c>
      <c r="I107" s="176">
        <v>0</v>
      </c>
      <c r="J107" s="151">
        <v>0</v>
      </c>
      <c r="K107" s="151">
        <v>0</v>
      </c>
      <c r="L107" s="151">
        <v>0</v>
      </c>
      <c r="M107" s="151">
        <v>0</v>
      </c>
      <c r="N107" s="151">
        <v>0</v>
      </c>
      <c r="O107" s="151"/>
      <c r="P107" s="151"/>
      <c r="Q107" s="151"/>
      <c r="R107" s="160"/>
      <c r="S107" s="161">
        <f>IFERROR(VLOOKUP($A107&amp;$B107,'1'!$L$10:$M$49,2,FALSE),0)</f>
        <v>0</v>
      </c>
      <c r="T107" s="164">
        <v>0</v>
      </c>
      <c r="U107" s="149">
        <v>0</v>
      </c>
      <c r="V107" s="164">
        <v>0</v>
      </c>
      <c r="W107" s="149">
        <v>0</v>
      </c>
      <c r="X107" s="149">
        <v>0</v>
      </c>
      <c r="Y107" s="149">
        <v>0</v>
      </c>
      <c r="Z107" s="149">
        <v>0</v>
      </c>
      <c r="AA107" s="149">
        <v>0</v>
      </c>
      <c r="AB107" s="149">
        <v>0</v>
      </c>
      <c r="AC107" s="149">
        <v>0</v>
      </c>
      <c r="AD107" s="149">
        <v>0</v>
      </c>
      <c r="AE107" s="149">
        <v>0</v>
      </c>
      <c r="AF107" s="149">
        <v>0</v>
      </c>
      <c r="AG107" s="166">
        <v>0</v>
      </c>
      <c r="AH107" s="169">
        <f t="shared" si="28"/>
        <v>0</v>
      </c>
      <c r="AI107" s="121">
        <f t="shared" si="34"/>
        <v>0</v>
      </c>
      <c r="AJ107" s="22"/>
      <c r="AK107" s="16"/>
      <c r="AL107" s="17"/>
      <c r="AN107" s="120" t="str">
        <f t="shared" si="35"/>
        <v/>
      </c>
      <c r="AO107" s="120">
        <f t="shared" si="36"/>
        <v>0</v>
      </c>
      <c r="AP107" s="120">
        <f t="shared" si="37"/>
        <v>0</v>
      </c>
      <c r="AQ107" s="120">
        <f t="shared" si="38"/>
        <v>0</v>
      </c>
      <c r="AR107" s="120">
        <f t="shared" si="29"/>
        <v>0</v>
      </c>
      <c r="AS107" s="120">
        <f t="shared" si="30"/>
        <v>0</v>
      </c>
      <c r="AT107" s="120">
        <f t="shared" si="31"/>
        <v>0</v>
      </c>
      <c r="AU107" s="120">
        <f t="shared" si="32"/>
        <v>0</v>
      </c>
      <c r="AV107" s="120">
        <f t="shared" si="33"/>
        <v>0</v>
      </c>
      <c r="AW107" s="120"/>
      <c r="AX107" s="120"/>
      <c r="AY107" s="120"/>
      <c r="AZ107" s="120"/>
      <c r="BA107" s="120"/>
      <c r="BB107" s="120"/>
      <c r="BC107" s="120"/>
    </row>
    <row r="108" spans="1:55" x14ac:dyDescent="0.2">
      <c r="A108" s="140"/>
      <c r="B108" s="26"/>
      <c r="C108" s="141"/>
      <c r="D108" s="175">
        <v>0</v>
      </c>
      <c r="E108" s="176">
        <v>0</v>
      </c>
      <c r="F108" s="176">
        <v>0</v>
      </c>
      <c r="G108" s="176">
        <v>0</v>
      </c>
      <c r="H108" s="176">
        <v>0</v>
      </c>
      <c r="I108" s="176">
        <v>0</v>
      </c>
      <c r="J108" s="151">
        <v>0</v>
      </c>
      <c r="K108" s="151">
        <v>0</v>
      </c>
      <c r="L108" s="151">
        <v>0</v>
      </c>
      <c r="M108" s="151">
        <v>0</v>
      </c>
      <c r="N108" s="151">
        <v>0</v>
      </c>
      <c r="O108" s="151"/>
      <c r="P108" s="151"/>
      <c r="Q108" s="151"/>
      <c r="R108" s="160"/>
      <c r="S108" s="161">
        <f>IFERROR(VLOOKUP($A108&amp;$B108,'1'!$L$10:$M$49,2,FALSE),0)</f>
        <v>0</v>
      </c>
      <c r="T108" s="164">
        <v>0</v>
      </c>
      <c r="U108" s="149">
        <v>0</v>
      </c>
      <c r="V108" s="164">
        <v>0</v>
      </c>
      <c r="W108" s="149">
        <v>0</v>
      </c>
      <c r="X108" s="149">
        <v>0</v>
      </c>
      <c r="Y108" s="149">
        <v>0</v>
      </c>
      <c r="Z108" s="149">
        <v>0</v>
      </c>
      <c r="AA108" s="149">
        <v>0</v>
      </c>
      <c r="AB108" s="149">
        <v>0</v>
      </c>
      <c r="AC108" s="149">
        <v>0</v>
      </c>
      <c r="AD108" s="149">
        <v>0</v>
      </c>
      <c r="AE108" s="149">
        <v>0</v>
      </c>
      <c r="AF108" s="149">
        <v>0</v>
      </c>
      <c r="AG108" s="166">
        <v>0</v>
      </c>
      <c r="AH108" s="169">
        <f t="shared" si="28"/>
        <v>0</v>
      </c>
      <c r="AI108" s="121">
        <f t="shared" si="34"/>
        <v>0</v>
      </c>
      <c r="AJ108" s="22"/>
      <c r="AK108" s="16"/>
      <c r="AL108" s="17"/>
      <c r="AN108" s="120" t="str">
        <f t="shared" si="35"/>
        <v/>
      </c>
      <c r="AO108" s="120">
        <f t="shared" si="36"/>
        <v>0</v>
      </c>
      <c r="AP108" s="120">
        <f t="shared" si="37"/>
        <v>0</v>
      </c>
      <c r="AQ108" s="120">
        <f t="shared" si="38"/>
        <v>0</v>
      </c>
      <c r="AR108" s="120">
        <f t="shared" si="29"/>
        <v>0</v>
      </c>
      <c r="AS108" s="120">
        <f t="shared" si="30"/>
        <v>0</v>
      </c>
      <c r="AT108" s="120">
        <f t="shared" si="31"/>
        <v>0</v>
      </c>
      <c r="AU108" s="120">
        <f t="shared" si="32"/>
        <v>0</v>
      </c>
      <c r="AV108" s="120">
        <f t="shared" si="33"/>
        <v>0</v>
      </c>
      <c r="AW108" s="120"/>
      <c r="AX108" s="120"/>
      <c r="AY108" s="120"/>
      <c r="AZ108" s="120"/>
      <c r="BA108" s="120"/>
      <c r="BB108" s="120"/>
      <c r="BC108" s="120"/>
    </row>
    <row r="109" spans="1:55" x14ac:dyDescent="0.2">
      <c r="A109" s="132"/>
      <c r="B109" s="20"/>
      <c r="C109" s="141"/>
      <c r="D109" s="175">
        <v>0</v>
      </c>
      <c r="E109" s="176">
        <v>0</v>
      </c>
      <c r="F109" s="176">
        <v>0</v>
      </c>
      <c r="G109" s="176">
        <v>0</v>
      </c>
      <c r="H109" s="176">
        <v>0</v>
      </c>
      <c r="I109" s="176">
        <v>0</v>
      </c>
      <c r="J109" s="151">
        <v>0</v>
      </c>
      <c r="K109" s="151">
        <v>0</v>
      </c>
      <c r="L109" s="151">
        <v>0</v>
      </c>
      <c r="M109" s="151">
        <v>0</v>
      </c>
      <c r="N109" s="151">
        <v>0</v>
      </c>
      <c r="O109" s="151"/>
      <c r="P109" s="151"/>
      <c r="Q109" s="151"/>
      <c r="R109" s="160"/>
      <c r="S109" s="161">
        <f>IFERROR(VLOOKUP($A109&amp;$B109,'1'!$L$10:$M$49,2,FALSE),0)</f>
        <v>0</v>
      </c>
      <c r="T109" s="164">
        <v>0</v>
      </c>
      <c r="U109" s="149">
        <v>0</v>
      </c>
      <c r="V109" s="164">
        <v>0</v>
      </c>
      <c r="W109" s="149">
        <v>0</v>
      </c>
      <c r="X109" s="149">
        <v>0</v>
      </c>
      <c r="Y109" s="149">
        <v>0</v>
      </c>
      <c r="Z109" s="149">
        <v>0</v>
      </c>
      <c r="AA109" s="149">
        <v>0</v>
      </c>
      <c r="AB109" s="149">
        <v>0</v>
      </c>
      <c r="AC109" s="149">
        <v>0</v>
      </c>
      <c r="AD109" s="149">
        <v>0</v>
      </c>
      <c r="AE109" s="149">
        <v>0</v>
      </c>
      <c r="AF109" s="149">
        <v>0</v>
      </c>
      <c r="AG109" s="166">
        <v>0</v>
      </c>
      <c r="AH109" s="169">
        <f t="shared" si="28"/>
        <v>0</v>
      </c>
      <c r="AI109" s="121">
        <f t="shared" ref="AI109" si="39">LARGE(F109:AG109,1)+LARGE(E109:AG109,2)+LARGE(E109:AG109,3)</f>
        <v>0</v>
      </c>
      <c r="AJ109" s="22"/>
      <c r="AK109" s="16"/>
      <c r="AL109" s="17"/>
      <c r="AN109" s="120" t="str">
        <f t="shared" si="35"/>
        <v/>
      </c>
      <c r="AO109" s="120">
        <f t="shared" si="36"/>
        <v>0</v>
      </c>
      <c r="AP109" s="120">
        <f t="shared" si="37"/>
        <v>0</v>
      </c>
      <c r="AQ109" s="120">
        <f t="shared" si="38"/>
        <v>0</v>
      </c>
      <c r="AR109" s="120">
        <f t="shared" si="29"/>
        <v>0</v>
      </c>
      <c r="AS109" s="120">
        <f t="shared" si="30"/>
        <v>0</v>
      </c>
      <c r="AT109" s="120">
        <f t="shared" si="31"/>
        <v>0</v>
      </c>
      <c r="AU109" s="120">
        <f t="shared" si="32"/>
        <v>0</v>
      </c>
      <c r="AV109" s="120">
        <f t="shared" si="33"/>
        <v>0</v>
      </c>
      <c r="AW109" s="120"/>
      <c r="AX109" s="120"/>
      <c r="AY109" s="120"/>
      <c r="AZ109" s="120"/>
      <c r="BA109" s="120"/>
      <c r="BB109" s="120"/>
      <c r="BC109" s="120"/>
    </row>
    <row r="110" spans="1:55" x14ac:dyDescent="0.2">
      <c r="A110" s="132"/>
      <c r="B110" s="20"/>
      <c r="C110" s="141"/>
      <c r="D110" s="175">
        <v>0</v>
      </c>
      <c r="E110" s="176">
        <v>0</v>
      </c>
      <c r="F110" s="176">
        <v>0</v>
      </c>
      <c r="G110" s="176">
        <v>0</v>
      </c>
      <c r="H110" s="176">
        <v>0</v>
      </c>
      <c r="I110" s="176">
        <v>0</v>
      </c>
      <c r="J110" s="151">
        <v>0</v>
      </c>
      <c r="K110" s="151">
        <v>0</v>
      </c>
      <c r="L110" s="151">
        <v>0</v>
      </c>
      <c r="M110" s="151">
        <v>0</v>
      </c>
      <c r="N110" s="151">
        <v>0</v>
      </c>
      <c r="O110" s="151"/>
      <c r="P110" s="151"/>
      <c r="Q110" s="151"/>
      <c r="R110" s="160"/>
      <c r="S110" s="161">
        <f>IFERROR(VLOOKUP($A110&amp;$B110,'1'!$L$10:$M$49,2,FALSE),0)</f>
        <v>0</v>
      </c>
      <c r="T110" s="164">
        <v>0</v>
      </c>
      <c r="U110" s="149">
        <v>0</v>
      </c>
      <c r="V110" s="164">
        <v>0</v>
      </c>
      <c r="W110" s="149">
        <v>0</v>
      </c>
      <c r="X110" s="149">
        <v>0</v>
      </c>
      <c r="Y110" s="149">
        <v>0</v>
      </c>
      <c r="Z110" s="149">
        <v>0</v>
      </c>
      <c r="AA110" s="149">
        <v>0</v>
      </c>
      <c r="AB110" s="149">
        <v>0</v>
      </c>
      <c r="AC110" s="149">
        <v>0</v>
      </c>
      <c r="AD110" s="149">
        <v>0</v>
      </c>
      <c r="AE110" s="149">
        <v>0</v>
      </c>
      <c r="AF110" s="149">
        <v>0</v>
      </c>
      <c r="AG110" s="166">
        <v>0</v>
      </c>
      <c r="AH110" s="169">
        <f t="shared" si="28"/>
        <v>0</v>
      </c>
      <c r="AI110" s="121">
        <f t="shared" ref="AI110:AI133" si="40">LARGE(F110:AG110,1)+LARGE(E110:AG110,2)+LARGE(E110:AG110,3)</f>
        <v>0</v>
      </c>
      <c r="AJ110" s="22"/>
      <c r="AK110" s="16"/>
      <c r="AL110" s="17"/>
      <c r="AN110" s="120" t="str">
        <f t="shared" si="35"/>
        <v/>
      </c>
      <c r="AO110" s="120">
        <f t="shared" si="36"/>
        <v>0</v>
      </c>
      <c r="AP110" s="120">
        <f t="shared" si="37"/>
        <v>0</v>
      </c>
      <c r="AQ110" s="120">
        <f t="shared" si="38"/>
        <v>0</v>
      </c>
      <c r="AR110" s="120">
        <f t="shared" si="29"/>
        <v>0</v>
      </c>
      <c r="AS110" s="120">
        <f t="shared" si="30"/>
        <v>0</v>
      </c>
      <c r="AT110" s="120">
        <f t="shared" si="31"/>
        <v>0</v>
      </c>
      <c r="AU110" s="120">
        <f t="shared" si="32"/>
        <v>0</v>
      </c>
      <c r="AV110" s="120">
        <f t="shared" si="33"/>
        <v>0</v>
      </c>
      <c r="AW110" s="120"/>
      <c r="AX110" s="120"/>
      <c r="AY110" s="120"/>
      <c r="AZ110" s="120"/>
      <c r="BA110" s="120"/>
      <c r="BB110" s="120"/>
      <c r="BC110" s="120"/>
    </row>
    <row r="111" spans="1:55" x14ac:dyDescent="0.2">
      <c r="A111" s="132"/>
      <c r="B111" s="20"/>
      <c r="C111" s="141"/>
      <c r="D111" s="175">
        <v>0</v>
      </c>
      <c r="E111" s="176">
        <v>0</v>
      </c>
      <c r="F111" s="176">
        <v>0</v>
      </c>
      <c r="G111" s="176">
        <v>0</v>
      </c>
      <c r="H111" s="176">
        <v>0</v>
      </c>
      <c r="I111" s="176">
        <v>0</v>
      </c>
      <c r="J111" s="151">
        <v>0</v>
      </c>
      <c r="K111" s="151">
        <v>0</v>
      </c>
      <c r="L111" s="151">
        <v>0</v>
      </c>
      <c r="M111" s="151">
        <v>0</v>
      </c>
      <c r="N111" s="151">
        <v>0</v>
      </c>
      <c r="O111" s="151"/>
      <c r="P111" s="151"/>
      <c r="Q111" s="151"/>
      <c r="R111" s="160"/>
      <c r="S111" s="161">
        <f>IFERROR(VLOOKUP($A111&amp;$B111,'1'!$L$10:$M$49,2,FALSE),0)</f>
        <v>0</v>
      </c>
      <c r="T111" s="164">
        <v>0</v>
      </c>
      <c r="U111" s="149">
        <v>0</v>
      </c>
      <c r="V111" s="164">
        <v>0</v>
      </c>
      <c r="W111" s="149">
        <v>0</v>
      </c>
      <c r="X111" s="149">
        <v>0</v>
      </c>
      <c r="Y111" s="149">
        <v>0</v>
      </c>
      <c r="Z111" s="149">
        <v>0</v>
      </c>
      <c r="AA111" s="149">
        <v>0</v>
      </c>
      <c r="AB111" s="149">
        <v>0</v>
      </c>
      <c r="AC111" s="149">
        <v>0</v>
      </c>
      <c r="AD111" s="149">
        <v>0</v>
      </c>
      <c r="AE111" s="149">
        <v>0</v>
      </c>
      <c r="AF111" s="149">
        <v>0</v>
      </c>
      <c r="AG111" s="166">
        <v>0</v>
      </c>
      <c r="AH111" s="169">
        <f t="shared" si="28"/>
        <v>0</v>
      </c>
      <c r="AI111" s="121">
        <f t="shared" si="40"/>
        <v>0</v>
      </c>
      <c r="AJ111" s="22"/>
      <c r="AK111" s="16"/>
      <c r="AL111" s="17"/>
      <c r="AN111" s="120" t="str">
        <f t="shared" si="35"/>
        <v/>
      </c>
      <c r="AO111" s="120">
        <f t="shared" si="36"/>
        <v>0</v>
      </c>
      <c r="AP111" s="120">
        <f t="shared" si="37"/>
        <v>0</v>
      </c>
      <c r="AQ111" s="120">
        <f t="shared" si="38"/>
        <v>0</v>
      </c>
      <c r="AR111" s="120">
        <f t="shared" si="29"/>
        <v>0</v>
      </c>
      <c r="AS111" s="120">
        <f t="shared" si="30"/>
        <v>0</v>
      </c>
      <c r="AT111" s="120">
        <f t="shared" si="31"/>
        <v>0</v>
      </c>
      <c r="AU111" s="120">
        <f t="shared" si="32"/>
        <v>0</v>
      </c>
      <c r="AV111" s="120">
        <f t="shared" si="33"/>
        <v>0</v>
      </c>
      <c r="AW111" s="120"/>
      <c r="AX111" s="120"/>
      <c r="AY111" s="120"/>
      <c r="AZ111" s="120"/>
      <c r="BA111" s="120"/>
      <c r="BB111" s="120"/>
      <c r="BC111" s="120"/>
    </row>
    <row r="112" spans="1:55" x14ac:dyDescent="0.2">
      <c r="A112" s="132"/>
      <c r="B112" s="20"/>
      <c r="C112" s="141"/>
      <c r="D112" s="175">
        <v>0</v>
      </c>
      <c r="E112" s="176">
        <v>0</v>
      </c>
      <c r="F112" s="176">
        <v>0</v>
      </c>
      <c r="G112" s="176">
        <v>0</v>
      </c>
      <c r="H112" s="176">
        <v>0</v>
      </c>
      <c r="I112" s="176">
        <v>0</v>
      </c>
      <c r="J112" s="151">
        <v>0</v>
      </c>
      <c r="K112" s="151">
        <v>0</v>
      </c>
      <c r="L112" s="151">
        <v>0</v>
      </c>
      <c r="M112" s="151">
        <v>0</v>
      </c>
      <c r="N112" s="151">
        <v>0</v>
      </c>
      <c r="O112" s="151"/>
      <c r="P112" s="151"/>
      <c r="Q112" s="151"/>
      <c r="R112" s="160"/>
      <c r="S112" s="161">
        <f>IFERROR(VLOOKUP($A112&amp;$B112,'1'!$L$10:$M$49,2,FALSE),0)</f>
        <v>0</v>
      </c>
      <c r="T112" s="164">
        <v>0</v>
      </c>
      <c r="U112" s="149">
        <v>0</v>
      </c>
      <c r="V112" s="164">
        <v>0</v>
      </c>
      <c r="W112" s="149">
        <v>0</v>
      </c>
      <c r="X112" s="149">
        <v>0</v>
      </c>
      <c r="Y112" s="149">
        <v>0</v>
      </c>
      <c r="Z112" s="149">
        <v>0</v>
      </c>
      <c r="AA112" s="149">
        <v>0</v>
      </c>
      <c r="AB112" s="149">
        <v>0</v>
      </c>
      <c r="AC112" s="149">
        <v>0</v>
      </c>
      <c r="AD112" s="149">
        <v>0</v>
      </c>
      <c r="AE112" s="149">
        <v>0</v>
      </c>
      <c r="AF112" s="149">
        <v>0</v>
      </c>
      <c r="AG112" s="166">
        <v>0</v>
      </c>
      <c r="AH112" s="169">
        <f t="shared" si="28"/>
        <v>0</v>
      </c>
      <c r="AI112" s="121">
        <f t="shared" si="40"/>
        <v>0</v>
      </c>
      <c r="AJ112" s="22"/>
      <c r="AK112" s="16"/>
      <c r="AL112" s="17"/>
      <c r="AN112" s="120" t="str">
        <f t="shared" si="35"/>
        <v/>
      </c>
      <c r="AO112" s="120">
        <f t="shared" si="36"/>
        <v>0</v>
      </c>
      <c r="AP112" s="120">
        <f t="shared" si="37"/>
        <v>0</v>
      </c>
      <c r="AQ112" s="120">
        <f t="shared" si="38"/>
        <v>0</v>
      </c>
      <c r="AR112" s="120">
        <f t="shared" si="29"/>
        <v>0</v>
      </c>
      <c r="AS112" s="120">
        <f t="shared" si="30"/>
        <v>0</v>
      </c>
      <c r="AT112" s="120">
        <f t="shared" si="31"/>
        <v>0</v>
      </c>
      <c r="AU112" s="120">
        <f t="shared" si="32"/>
        <v>0</v>
      </c>
      <c r="AV112" s="120">
        <f t="shared" si="33"/>
        <v>0</v>
      </c>
      <c r="AW112" s="120"/>
      <c r="AX112" s="120"/>
      <c r="AY112" s="120"/>
      <c r="AZ112" s="120"/>
      <c r="BA112" s="120"/>
      <c r="BB112" s="120"/>
      <c r="BC112" s="120"/>
    </row>
    <row r="113" spans="1:55" x14ac:dyDescent="0.2">
      <c r="A113" s="132"/>
      <c r="B113" s="20"/>
      <c r="C113" s="141"/>
      <c r="D113" s="175">
        <v>0</v>
      </c>
      <c r="E113" s="176">
        <v>0</v>
      </c>
      <c r="F113" s="176">
        <v>0</v>
      </c>
      <c r="G113" s="176">
        <v>0</v>
      </c>
      <c r="H113" s="176">
        <v>0</v>
      </c>
      <c r="I113" s="176">
        <v>0</v>
      </c>
      <c r="J113" s="151">
        <v>0</v>
      </c>
      <c r="K113" s="151">
        <v>0</v>
      </c>
      <c r="L113" s="151">
        <v>0</v>
      </c>
      <c r="M113" s="151">
        <v>0</v>
      </c>
      <c r="N113" s="151">
        <v>0</v>
      </c>
      <c r="O113" s="151"/>
      <c r="P113" s="151"/>
      <c r="Q113" s="151"/>
      <c r="R113" s="160"/>
      <c r="S113" s="161">
        <f>IFERROR(VLOOKUP($A113&amp;$B113,'1'!$L$10:$M$49,2,FALSE),0)</f>
        <v>0</v>
      </c>
      <c r="T113" s="164">
        <v>0</v>
      </c>
      <c r="U113" s="149">
        <v>0</v>
      </c>
      <c r="V113" s="164">
        <v>0</v>
      </c>
      <c r="W113" s="149">
        <v>0</v>
      </c>
      <c r="X113" s="149">
        <v>0</v>
      </c>
      <c r="Y113" s="149">
        <v>0</v>
      </c>
      <c r="Z113" s="149">
        <v>0</v>
      </c>
      <c r="AA113" s="149">
        <v>0</v>
      </c>
      <c r="AB113" s="149">
        <v>0</v>
      </c>
      <c r="AC113" s="149">
        <v>0</v>
      </c>
      <c r="AD113" s="149">
        <v>0</v>
      </c>
      <c r="AE113" s="149">
        <v>0</v>
      </c>
      <c r="AF113" s="149">
        <v>0</v>
      </c>
      <c r="AG113" s="166">
        <v>0</v>
      </c>
      <c r="AH113" s="169">
        <f t="shared" si="28"/>
        <v>0</v>
      </c>
      <c r="AI113" s="121">
        <f t="shared" si="40"/>
        <v>0</v>
      </c>
      <c r="AJ113" s="99"/>
      <c r="AK113" s="104"/>
      <c r="AL113" s="17"/>
      <c r="AN113" s="120" t="str">
        <f t="shared" si="35"/>
        <v/>
      </c>
      <c r="AO113" s="120">
        <f t="shared" si="36"/>
        <v>0</v>
      </c>
      <c r="AP113" s="120">
        <f t="shared" si="37"/>
        <v>0</v>
      </c>
      <c r="AQ113" s="120">
        <f t="shared" si="38"/>
        <v>0</v>
      </c>
      <c r="AR113" s="120">
        <f t="shared" si="29"/>
        <v>0</v>
      </c>
      <c r="AS113" s="120">
        <f t="shared" si="30"/>
        <v>0</v>
      </c>
      <c r="AT113" s="120">
        <f t="shared" si="31"/>
        <v>0</v>
      </c>
      <c r="AU113" s="120">
        <f t="shared" si="32"/>
        <v>0</v>
      </c>
      <c r="AV113" s="120">
        <f t="shared" si="33"/>
        <v>0</v>
      </c>
      <c r="AW113" s="120"/>
      <c r="AX113" s="120"/>
      <c r="AY113" s="120"/>
      <c r="AZ113" s="120"/>
      <c r="BA113" s="120"/>
      <c r="BB113" s="120"/>
      <c r="BC113" s="120"/>
    </row>
    <row r="114" spans="1:55" x14ac:dyDescent="0.2">
      <c r="A114" s="132"/>
      <c r="B114" s="20"/>
      <c r="C114" s="137"/>
      <c r="D114" s="175">
        <v>0</v>
      </c>
      <c r="E114" s="176">
        <v>0</v>
      </c>
      <c r="F114" s="176">
        <v>0</v>
      </c>
      <c r="G114" s="176">
        <v>0</v>
      </c>
      <c r="H114" s="176">
        <v>0</v>
      </c>
      <c r="I114" s="176">
        <v>0</v>
      </c>
      <c r="J114" s="151">
        <v>0</v>
      </c>
      <c r="K114" s="151">
        <v>0</v>
      </c>
      <c r="L114" s="151">
        <v>0</v>
      </c>
      <c r="M114" s="151">
        <v>0</v>
      </c>
      <c r="N114" s="151">
        <v>0</v>
      </c>
      <c r="O114" s="151"/>
      <c r="P114" s="151"/>
      <c r="Q114" s="151"/>
      <c r="R114" s="160"/>
      <c r="S114" s="161">
        <f>IFERROR(VLOOKUP($A114&amp;$B114,'1'!$L$10:$M$49,2,FALSE),0)</f>
        <v>0</v>
      </c>
      <c r="T114" s="164">
        <v>0</v>
      </c>
      <c r="U114" s="149">
        <v>0</v>
      </c>
      <c r="V114" s="164">
        <v>0</v>
      </c>
      <c r="W114" s="149">
        <v>0</v>
      </c>
      <c r="X114" s="149">
        <v>0</v>
      </c>
      <c r="Y114" s="149">
        <v>0</v>
      </c>
      <c r="Z114" s="149">
        <v>0</v>
      </c>
      <c r="AA114" s="149">
        <v>0</v>
      </c>
      <c r="AB114" s="149">
        <v>0</v>
      </c>
      <c r="AC114" s="149">
        <v>0</v>
      </c>
      <c r="AD114" s="149">
        <v>0</v>
      </c>
      <c r="AE114" s="149">
        <v>0</v>
      </c>
      <c r="AF114" s="149">
        <v>0</v>
      </c>
      <c r="AG114" s="166">
        <v>0</v>
      </c>
      <c r="AH114" s="169">
        <f t="shared" si="28"/>
        <v>0</v>
      </c>
      <c r="AI114" s="121">
        <f t="shared" si="40"/>
        <v>0</v>
      </c>
      <c r="AJ114" s="99"/>
      <c r="AK114" s="104"/>
      <c r="AL114" s="17"/>
      <c r="AN114" s="120" t="str">
        <f t="shared" si="35"/>
        <v/>
      </c>
      <c r="AO114" s="120">
        <f t="shared" si="36"/>
        <v>0</v>
      </c>
      <c r="AP114" s="120">
        <f t="shared" si="37"/>
        <v>0</v>
      </c>
      <c r="AQ114" s="120">
        <f t="shared" si="38"/>
        <v>0</v>
      </c>
      <c r="AR114" s="120">
        <f t="shared" si="29"/>
        <v>0</v>
      </c>
      <c r="AS114" s="120">
        <f t="shared" si="30"/>
        <v>0</v>
      </c>
      <c r="AT114" s="120">
        <f t="shared" si="31"/>
        <v>0</v>
      </c>
      <c r="AU114" s="120">
        <f t="shared" si="32"/>
        <v>0</v>
      </c>
      <c r="AV114" s="120">
        <f t="shared" si="33"/>
        <v>0</v>
      </c>
      <c r="AW114" s="120"/>
      <c r="AX114" s="120"/>
      <c r="AY114" s="120"/>
      <c r="AZ114" s="120"/>
      <c r="BA114" s="120"/>
      <c r="BB114" s="120"/>
      <c r="BC114" s="120"/>
    </row>
    <row r="115" spans="1:55" x14ac:dyDescent="0.2">
      <c r="A115" s="132"/>
      <c r="B115" s="20"/>
      <c r="C115" s="141"/>
      <c r="D115" s="175">
        <v>0</v>
      </c>
      <c r="E115" s="176">
        <v>0</v>
      </c>
      <c r="F115" s="176">
        <v>0</v>
      </c>
      <c r="G115" s="176">
        <v>0</v>
      </c>
      <c r="H115" s="176">
        <v>0</v>
      </c>
      <c r="I115" s="176">
        <v>0</v>
      </c>
      <c r="J115" s="151">
        <v>0</v>
      </c>
      <c r="K115" s="151">
        <v>0</v>
      </c>
      <c r="L115" s="151">
        <v>0</v>
      </c>
      <c r="M115" s="151">
        <v>0</v>
      </c>
      <c r="N115" s="151">
        <v>0</v>
      </c>
      <c r="O115" s="151"/>
      <c r="P115" s="151"/>
      <c r="Q115" s="151"/>
      <c r="R115" s="160"/>
      <c r="S115" s="161">
        <f>IFERROR(VLOOKUP($A115&amp;$B115,'1'!$L$10:$M$49,2,FALSE),0)</f>
        <v>0</v>
      </c>
      <c r="T115" s="164">
        <v>0</v>
      </c>
      <c r="U115" s="149">
        <v>0</v>
      </c>
      <c r="V115" s="164">
        <v>0</v>
      </c>
      <c r="W115" s="149">
        <v>0</v>
      </c>
      <c r="X115" s="149">
        <v>0</v>
      </c>
      <c r="Y115" s="149">
        <v>0</v>
      </c>
      <c r="Z115" s="149">
        <v>0</v>
      </c>
      <c r="AA115" s="149">
        <v>0</v>
      </c>
      <c r="AB115" s="149">
        <v>0</v>
      </c>
      <c r="AC115" s="149">
        <v>0</v>
      </c>
      <c r="AD115" s="149">
        <v>0</v>
      </c>
      <c r="AE115" s="149">
        <v>0</v>
      </c>
      <c r="AF115" s="149">
        <v>0</v>
      </c>
      <c r="AG115" s="166">
        <v>0</v>
      </c>
      <c r="AH115" s="170">
        <f t="shared" si="28"/>
        <v>0</v>
      </c>
      <c r="AI115" s="121">
        <f t="shared" si="40"/>
        <v>0</v>
      </c>
      <c r="AJ115" s="99"/>
      <c r="AK115" s="104"/>
      <c r="AL115" s="17"/>
      <c r="AN115" s="120" t="str">
        <f t="shared" si="35"/>
        <v/>
      </c>
      <c r="AO115" s="120">
        <f t="shared" si="36"/>
        <v>0</v>
      </c>
      <c r="AP115" s="120">
        <f t="shared" si="37"/>
        <v>0</v>
      </c>
      <c r="AQ115" s="120">
        <f t="shared" si="38"/>
        <v>0</v>
      </c>
      <c r="AR115" s="120">
        <f t="shared" si="29"/>
        <v>0</v>
      </c>
      <c r="AS115" s="120">
        <f t="shared" si="30"/>
        <v>0</v>
      </c>
      <c r="AT115" s="120">
        <f t="shared" si="31"/>
        <v>0</v>
      </c>
      <c r="AU115" s="120">
        <f t="shared" si="32"/>
        <v>0</v>
      </c>
      <c r="AV115" s="120">
        <f t="shared" si="33"/>
        <v>0</v>
      </c>
      <c r="AW115" s="120"/>
      <c r="AX115" s="120"/>
      <c r="AY115" s="120"/>
      <c r="AZ115" s="120"/>
      <c r="BA115" s="120"/>
      <c r="BB115" s="120"/>
      <c r="BC115" s="120"/>
    </row>
    <row r="116" spans="1:55" x14ac:dyDescent="0.2">
      <c r="A116" s="132"/>
      <c r="B116" s="20"/>
      <c r="C116" s="137"/>
      <c r="D116" s="175">
        <v>0</v>
      </c>
      <c r="E116" s="176">
        <v>0</v>
      </c>
      <c r="F116" s="176">
        <v>0</v>
      </c>
      <c r="G116" s="176">
        <v>0</v>
      </c>
      <c r="H116" s="176">
        <v>0</v>
      </c>
      <c r="I116" s="176">
        <v>0</v>
      </c>
      <c r="J116" s="151">
        <v>0</v>
      </c>
      <c r="K116" s="151">
        <v>0</v>
      </c>
      <c r="L116" s="151">
        <v>0</v>
      </c>
      <c r="M116" s="151">
        <v>0</v>
      </c>
      <c r="N116" s="151">
        <v>0</v>
      </c>
      <c r="O116" s="151"/>
      <c r="P116" s="151"/>
      <c r="Q116" s="151"/>
      <c r="R116" s="160"/>
      <c r="S116" s="161">
        <f>IFERROR(VLOOKUP($A116&amp;$B116,'1'!$L$10:$M$49,2,FALSE),0)</f>
        <v>0</v>
      </c>
      <c r="T116" s="164">
        <v>0</v>
      </c>
      <c r="U116" s="149">
        <v>0</v>
      </c>
      <c r="V116" s="164">
        <v>0</v>
      </c>
      <c r="W116" s="149">
        <v>0</v>
      </c>
      <c r="X116" s="149">
        <v>0</v>
      </c>
      <c r="Y116" s="149">
        <v>0</v>
      </c>
      <c r="Z116" s="149">
        <v>0</v>
      </c>
      <c r="AA116" s="149">
        <v>0</v>
      </c>
      <c r="AB116" s="149">
        <v>0</v>
      </c>
      <c r="AC116" s="149">
        <v>0</v>
      </c>
      <c r="AD116" s="149">
        <v>0</v>
      </c>
      <c r="AE116" s="149">
        <v>0</v>
      </c>
      <c r="AF116" s="149">
        <v>0</v>
      </c>
      <c r="AG116" s="166">
        <v>0</v>
      </c>
      <c r="AH116" s="170">
        <f t="shared" si="28"/>
        <v>0</v>
      </c>
      <c r="AI116" s="121">
        <f t="shared" si="40"/>
        <v>0</v>
      </c>
      <c r="AJ116" s="99"/>
      <c r="AK116" s="104"/>
      <c r="AL116" s="17"/>
      <c r="AN116" s="120" t="str">
        <f t="shared" si="35"/>
        <v/>
      </c>
      <c r="AO116" s="120">
        <f t="shared" si="36"/>
        <v>0</v>
      </c>
      <c r="AP116" s="120">
        <f t="shared" si="37"/>
        <v>0</v>
      </c>
      <c r="AQ116" s="120">
        <f t="shared" si="38"/>
        <v>0</v>
      </c>
      <c r="AR116" s="120">
        <f t="shared" si="29"/>
        <v>0</v>
      </c>
      <c r="AS116" s="120">
        <f t="shared" si="30"/>
        <v>0</v>
      </c>
      <c r="AT116" s="120">
        <f t="shared" si="31"/>
        <v>0</v>
      </c>
      <c r="AU116" s="120">
        <f t="shared" si="32"/>
        <v>0</v>
      </c>
      <c r="AV116" s="120">
        <f t="shared" si="33"/>
        <v>0</v>
      </c>
      <c r="AW116" s="120"/>
      <c r="AX116" s="120"/>
      <c r="AY116" s="120"/>
      <c r="AZ116" s="120"/>
      <c r="BA116" s="120"/>
      <c r="BB116" s="120"/>
      <c r="BC116" s="120"/>
    </row>
    <row r="117" spans="1:55" x14ac:dyDescent="0.2">
      <c r="A117" s="132"/>
      <c r="B117" s="20"/>
      <c r="C117" s="137"/>
      <c r="D117" s="175">
        <v>0</v>
      </c>
      <c r="E117" s="176">
        <v>0</v>
      </c>
      <c r="F117" s="176">
        <v>0</v>
      </c>
      <c r="G117" s="176">
        <v>0</v>
      </c>
      <c r="H117" s="176">
        <v>0</v>
      </c>
      <c r="I117" s="176">
        <v>0</v>
      </c>
      <c r="J117" s="151">
        <v>0</v>
      </c>
      <c r="K117" s="151">
        <v>0</v>
      </c>
      <c r="L117" s="151">
        <v>0</v>
      </c>
      <c r="M117" s="151">
        <v>0</v>
      </c>
      <c r="N117" s="151">
        <v>0</v>
      </c>
      <c r="O117" s="151"/>
      <c r="P117" s="151"/>
      <c r="Q117" s="151"/>
      <c r="R117" s="160"/>
      <c r="S117" s="161">
        <f>IFERROR(VLOOKUP($A117&amp;$B117,'1'!$L$10:$M$49,2,FALSE),0)</f>
        <v>0</v>
      </c>
      <c r="T117" s="164">
        <v>0</v>
      </c>
      <c r="U117" s="149">
        <v>0</v>
      </c>
      <c r="V117" s="164">
        <v>0</v>
      </c>
      <c r="W117" s="149">
        <v>0</v>
      </c>
      <c r="X117" s="149">
        <v>0</v>
      </c>
      <c r="Y117" s="149">
        <v>0</v>
      </c>
      <c r="Z117" s="149">
        <v>0</v>
      </c>
      <c r="AA117" s="149">
        <v>0</v>
      </c>
      <c r="AB117" s="149">
        <v>0</v>
      </c>
      <c r="AC117" s="149">
        <v>0</v>
      </c>
      <c r="AD117" s="149">
        <v>0</v>
      </c>
      <c r="AE117" s="149">
        <v>0</v>
      </c>
      <c r="AF117" s="149">
        <v>0</v>
      </c>
      <c r="AG117" s="166">
        <v>0</v>
      </c>
      <c r="AH117" s="170">
        <f t="shared" si="28"/>
        <v>0</v>
      </c>
      <c r="AI117" s="121">
        <f t="shared" si="40"/>
        <v>0</v>
      </c>
      <c r="AJ117" s="99"/>
      <c r="AK117" s="104"/>
      <c r="AL117" s="17"/>
      <c r="AN117" s="120" t="str">
        <f t="shared" si="35"/>
        <v/>
      </c>
      <c r="AO117" s="120">
        <f t="shared" si="36"/>
        <v>0</v>
      </c>
      <c r="AP117" s="120">
        <f t="shared" si="37"/>
        <v>0</v>
      </c>
      <c r="AQ117" s="120">
        <f t="shared" si="38"/>
        <v>0</v>
      </c>
      <c r="AR117" s="120">
        <f t="shared" si="29"/>
        <v>0</v>
      </c>
      <c r="AS117" s="120">
        <f t="shared" si="30"/>
        <v>0</v>
      </c>
      <c r="AT117" s="120">
        <f t="shared" si="31"/>
        <v>0</v>
      </c>
      <c r="AU117" s="120">
        <f t="shared" si="32"/>
        <v>0</v>
      </c>
      <c r="AV117" s="120">
        <f t="shared" si="33"/>
        <v>0</v>
      </c>
      <c r="AW117" s="120"/>
      <c r="AX117" s="120"/>
      <c r="AY117" s="120"/>
      <c r="AZ117" s="120"/>
      <c r="BA117" s="120"/>
      <c r="BB117" s="120"/>
      <c r="BC117" s="120"/>
    </row>
    <row r="118" spans="1:55" x14ac:dyDescent="0.2">
      <c r="A118" s="132"/>
      <c r="B118" s="20"/>
      <c r="C118" s="133"/>
      <c r="D118" s="175">
        <v>0</v>
      </c>
      <c r="E118" s="176">
        <v>0</v>
      </c>
      <c r="F118" s="176">
        <v>0</v>
      </c>
      <c r="G118" s="176">
        <v>0</v>
      </c>
      <c r="H118" s="176">
        <v>0</v>
      </c>
      <c r="I118" s="176">
        <v>0</v>
      </c>
      <c r="J118" s="151">
        <v>0</v>
      </c>
      <c r="K118" s="151">
        <v>0</v>
      </c>
      <c r="L118" s="151">
        <v>0</v>
      </c>
      <c r="M118" s="151">
        <v>0</v>
      </c>
      <c r="N118" s="151">
        <v>0</v>
      </c>
      <c r="O118" s="151"/>
      <c r="P118" s="151"/>
      <c r="Q118" s="151"/>
      <c r="R118" s="160"/>
      <c r="S118" s="161">
        <f>IFERROR(VLOOKUP($A118&amp;$B118,'1'!$L$10:$M$49,2,FALSE),0)</f>
        <v>0</v>
      </c>
      <c r="T118" s="164">
        <v>0</v>
      </c>
      <c r="U118" s="149">
        <v>0</v>
      </c>
      <c r="V118" s="164">
        <v>0</v>
      </c>
      <c r="W118" s="149">
        <v>0</v>
      </c>
      <c r="X118" s="149">
        <v>0</v>
      </c>
      <c r="Y118" s="149">
        <v>0</v>
      </c>
      <c r="Z118" s="149">
        <v>0</v>
      </c>
      <c r="AA118" s="149">
        <v>0</v>
      </c>
      <c r="AB118" s="149">
        <v>0</v>
      </c>
      <c r="AC118" s="149">
        <v>0</v>
      </c>
      <c r="AD118" s="149">
        <v>0</v>
      </c>
      <c r="AE118" s="149">
        <v>0</v>
      </c>
      <c r="AF118" s="149">
        <v>0</v>
      </c>
      <c r="AG118" s="166">
        <v>0</v>
      </c>
      <c r="AH118" s="170">
        <f t="shared" si="28"/>
        <v>0</v>
      </c>
      <c r="AI118" s="121">
        <f t="shared" si="40"/>
        <v>0</v>
      </c>
      <c r="AJ118" s="99"/>
      <c r="AK118" s="104"/>
      <c r="AL118" s="17"/>
      <c r="AN118" s="120" t="str">
        <f t="shared" si="35"/>
        <v/>
      </c>
      <c r="AO118" s="120">
        <f t="shared" si="36"/>
        <v>0</v>
      </c>
      <c r="AP118" s="120">
        <f t="shared" si="37"/>
        <v>0</v>
      </c>
      <c r="AQ118" s="120">
        <f t="shared" si="38"/>
        <v>0</v>
      </c>
      <c r="AR118" s="120">
        <f t="shared" si="29"/>
        <v>0</v>
      </c>
      <c r="AS118" s="120">
        <f t="shared" si="30"/>
        <v>0</v>
      </c>
      <c r="AT118" s="120">
        <f t="shared" si="31"/>
        <v>0</v>
      </c>
      <c r="AU118" s="120">
        <f t="shared" si="32"/>
        <v>0</v>
      </c>
      <c r="AV118" s="120">
        <f t="shared" si="33"/>
        <v>0</v>
      </c>
      <c r="AW118" s="120"/>
      <c r="AX118" s="120"/>
      <c r="AY118" s="120"/>
      <c r="AZ118" s="120"/>
      <c r="BA118" s="120"/>
      <c r="BB118" s="120"/>
      <c r="BC118" s="120"/>
    </row>
    <row r="119" spans="1:55" x14ac:dyDescent="0.2">
      <c r="A119" s="142"/>
      <c r="B119" s="25"/>
      <c r="C119" s="141"/>
      <c r="D119" s="175">
        <v>0</v>
      </c>
      <c r="E119" s="176">
        <v>0</v>
      </c>
      <c r="F119" s="176">
        <v>0</v>
      </c>
      <c r="G119" s="176">
        <v>0</v>
      </c>
      <c r="H119" s="176">
        <v>0</v>
      </c>
      <c r="I119" s="176">
        <v>0</v>
      </c>
      <c r="J119" s="151">
        <v>0</v>
      </c>
      <c r="K119" s="151">
        <v>0</v>
      </c>
      <c r="L119" s="151">
        <v>0</v>
      </c>
      <c r="M119" s="151">
        <v>0</v>
      </c>
      <c r="N119" s="151">
        <v>0</v>
      </c>
      <c r="O119" s="151"/>
      <c r="P119" s="151"/>
      <c r="Q119" s="151"/>
      <c r="R119" s="160"/>
      <c r="S119" s="161">
        <f>IFERROR(VLOOKUP($A119&amp;$B119,'1'!$L$10:$M$49,2,FALSE),0)</f>
        <v>0</v>
      </c>
      <c r="T119" s="164">
        <v>0</v>
      </c>
      <c r="U119" s="149">
        <v>0</v>
      </c>
      <c r="V119" s="164">
        <v>0</v>
      </c>
      <c r="W119" s="149">
        <v>0</v>
      </c>
      <c r="X119" s="149">
        <v>0</v>
      </c>
      <c r="Y119" s="149">
        <v>0</v>
      </c>
      <c r="Z119" s="149">
        <v>0</v>
      </c>
      <c r="AA119" s="149">
        <v>0</v>
      </c>
      <c r="AB119" s="149">
        <v>0</v>
      </c>
      <c r="AC119" s="149">
        <v>0</v>
      </c>
      <c r="AD119" s="149">
        <v>0</v>
      </c>
      <c r="AE119" s="149">
        <v>0</v>
      </c>
      <c r="AF119" s="149">
        <v>0</v>
      </c>
      <c r="AG119" s="166">
        <v>0</v>
      </c>
      <c r="AH119" s="170">
        <f t="shared" si="28"/>
        <v>0</v>
      </c>
      <c r="AI119" s="121">
        <f t="shared" si="40"/>
        <v>0</v>
      </c>
      <c r="AJ119" s="99"/>
      <c r="AK119" s="104"/>
      <c r="AL119" s="17"/>
      <c r="AN119" s="120" t="str">
        <f t="shared" si="35"/>
        <v/>
      </c>
      <c r="AO119" s="120">
        <f t="shared" si="36"/>
        <v>0</v>
      </c>
      <c r="AP119" s="120">
        <f t="shared" si="37"/>
        <v>0</v>
      </c>
      <c r="AQ119" s="120">
        <f t="shared" si="38"/>
        <v>0</v>
      </c>
      <c r="AR119" s="120">
        <f t="shared" si="29"/>
        <v>0</v>
      </c>
      <c r="AS119" s="120">
        <f t="shared" si="30"/>
        <v>0</v>
      </c>
      <c r="AT119" s="120">
        <f t="shared" si="31"/>
        <v>0</v>
      </c>
      <c r="AU119" s="120">
        <f t="shared" si="32"/>
        <v>0</v>
      </c>
      <c r="AV119" s="120">
        <f t="shared" si="33"/>
        <v>0</v>
      </c>
      <c r="AW119" s="120"/>
      <c r="AX119" s="120"/>
      <c r="AY119" s="120"/>
      <c r="AZ119" s="120"/>
      <c r="BA119" s="120"/>
      <c r="BB119" s="120"/>
      <c r="BC119" s="120"/>
    </row>
    <row r="120" spans="1:55" x14ac:dyDescent="0.2">
      <c r="A120" s="132"/>
      <c r="B120" s="20"/>
      <c r="C120" s="133"/>
      <c r="D120" s="175">
        <v>0</v>
      </c>
      <c r="E120" s="176">
        <v>0</v>
      </c>
      <c r="F120" s="176">
        <v>0</v>
      </c>
      <c r="G120" s="176">
        <v>0</v>
      </c>
      <c r="H120" s="176">
        <v>0</v>
      </c>
      <c r="I120" s="176">
        <v>0</v>
      </c>
      <c r="J120" s="151">
        <v>0</v>
      </c>
      <c r="K120" s="151">
        <v>0</v>
      </c>
      <c r="L120" s="151">
        <v>0</v>
      </c>
      <c r="M120" s="151">
        <v>0</v>
      </c>
      <c r="N120" s="151">
        <v>0</v>
      </c>
      <c r="O120" s="151"/>
      <c r="P120" s="151"/>
      <c r="Q120" s="151"/>
      <c r="R120" s="160"/>
      <c r="S120" s="161">
        <f>IFERROR(VLOOKUP($A120&amp;$B120,'1'!$L$10:$M$49,2,FALSE),0)</f>
        <v>0</v>
      </c>
      <c r="T120" s="164">
        <v>0</v>
      </c>
      <c r="U120" s="149">
        <v>0</v>
      </c>
      <c r="V120" s="164">
        <v>0</v>
      </c>
      <c r="W120" s="149">
        <v>0</v>
      </c>
      <c r="X120" s="149">
        <v>0</v>
      </c>
      <c r="Y120" s="149">
        <v>0</v>
      </c>
      <c r="Z120" s="149">
        <v>0</v>
      </c>
      <c r="AA120" s="149">
        <v>0</v>
      </c>
      <c r="AB120" s="149">
        <v>0</v>
      </c>
      <c r="AC120" s="149">
        <v>0</v>
      </c>
      <c r="AD120" s="149">
        <v>0</v>
      </c>
      <c r="AE120" s="149">
        <v>0</v>
      </c>
      <c r="AF120" s="149">
        <v>0</v>
      </c>
      <c r="AG120" s="166">
        <v>0</v>
      </c>
      <c r="AH120" s="170">
        <f t="shared" si="28"/>
        <v>0</v>
      </c>
      <c r="AI120" s="121">
        <f t="shared" si="40"/>
        <v>0</v>
      </c>
      <c r="AJ120" s="99"/>
      <c r="AK120" s="104"/>
      <c r="AL120" s="17"/>
      <c r="AN120" s="120" t="str">
        <f t="shared" si="35"/>
        <v/>
      </c>
      <c r="AO120" s="120">
        <f t="shared" si="36"/>
        <v>0</v>
      </c>
      <c r="AP120" s="120">
        <f t="shared" si="37"/>
        <v>0</v>
      </c>
      <c r="AQ120" s="120">
        <f t="shared" si="38"/>
        <v>0</v>
      </c>
      <c r="AR120" s="120">
        <f t="shared" si="29"/>
        <v>0</v>
      </c>
      <c r="AS120" s="120">
        <f t="shared" si="30"/>
        <v>0</v>
      </c>
      <c r="AT120" s="120">
        <f t="shared" si="31"/>
        <v>0</v>
      </c>
      <c r="AU120" s="120">
        <f t="shared" si="32"/>
        <v>0</v>
      </c>
      <c r="AV120" s="120">
        <f t="shared" si="33"/>
        <v>0</v>
      </c>
      <c r="AW120" s="120"/>
      <c r="AX120" s="120"/>
      <c r="AY120" s="120"/>
      <c r="AZ120" s="120"/>
      <c r="BA120" s="120"/>
      <c r="BB120" s="120"/>
      <c r="BC120" s="120"/>
    </row>
    <row r="121" spans="1:55" x14ac:dyDescent="0.2">
      <c r="A121" s="132"/>
      <c r="B121" s="20"/>
      <c r="C121" s="137"/>
      <c r="D121" s="175">
        <v>0</v>
      </c>
      <c r="E121" s="176">
        <v>0</v>
      </c>
      <c r="F121" s="176">
        <v>0</v>
      </c>
      <c r="G121" s="176">
        <v>0</v>
      </c>
      <c r="H121" s="176">
        <v>0</v>
      </c>
      <c r="I121" s="176">
        <v>0</v>
      </c>
      <c r="J121" s="151">
        <v>0</v>
      </c>
      <c r="K121" s="151">
        <v>0</v>
      </c>
      <c r="L121" s="151">
        <v>0</v>
      </c>
      <c r="M121" s="151">
        <v>0</v>
      </c>
      <c r="N121" s="151">
        <v>0</v>
      </c>
      <c r="O121" s="151"/>
      <c r="P121" s="151"/>
      <c r="Q121" s="151"/>
      <c r="R121" s="160"/>
      <c r="S121" s="161">
        <f>IFERROR(VLOOKUP($A121&amp;$B121,'1'!$L$10:$M$49,2,FALSE),0)</f>
        <v>0</v>
      </c>
      <c r="T121" s="164">
        <v>0</v>
      </c>
      <c r="U121" s="149">
        <v>0</v>
      </c>
      <c r="V121" s="164">
        <v>0</v>
      </c>
      <c r="W121" s="149">
        <v>0</v>
      </c>
      <c r="X121" s="149">
        <v>0</v>
      </c>
      <c r="Y121" s="149">
        <v>0</v>
      </c>
      <c r="Z121" s="149">
        <v>0</v>
      </c>
      <c r="AA121" s="149">
        <v>0</v>
      </c>
      <c r="AB121" s="149">
        <v>0</v>
      </c>
      <c r="AC121" s="149">
        <v>0</v>
      </c>
      <c r="AD121" s="149">
        <v>0</v>
      </c>
      <c r="AE121" s="149">
        <v>0</v>
      </c>
      <c r="AF121" s="149">
        <v>0</v>
      </c>
      <c r="AG121" s="166">
        <v>0</v>
      </c>
      <c r="AH121" s="170">
        <f t="shared" si="28"/>
        <v>0</v>
      </c>
      <c r="AI121" s="121">
        <f t="shared" si="40"/>
        <v>0</v>
      </c>
      <c r="AJ121" s="99"/>
      <c r="AK121" s="104"/>
      <c r="AL121" s="17"/>
      <c r="AN121" s="120" t="str">
        <f t="shared" si="35"/>
        <v/>
      </c>
      <c r="AO121" s="120">
        <f t="shared" si="36"/>
        <v>0</v>
      </c>
      <c r="AP121" s="120">
        <f t="shared" si="37"/>
        <v>0</v>
      </c>
      <c r="AQ121" s="120">
        <f t="shared" si="38"/>
        <v>0</v>
      </c>
      <c r="AR121" s="120">
        <f t="shared" si="29"/>
        <v>0</v>
      </c>
      <c r="AS121" s="120">
        <f t="shared" si="30"/>
        <v>0</v>
      </c>
      <c r="AT121" s="120">
        <f t="shared" si="31"/>
        <v>0</v>
      </c>
      <c r="AU121" s="120">
        <f t="shared" si="32"/>
        <v>0</v>
      </c>
      <c r="AV121" s="120">
        <f t="shared" si="33"/>
        <v>0</v>
      </c>
      <c r="AW121" s="120"/>
      <c r="AX121" s="120"/>
      <c r="AY121" s="120"/>
      <c r="AZ121" s="120"/>
      <c r="BA121" s="120"/>
      <c r="BB121" s="120"/>
      <c r="BC121" s="120"/>
    </row>
    <row r="122" spans="1:55" x14ac:dyDescent="0.2">
      <c r="A122" s="132"/>
      <c r="B122" s="20"/>
      <c r="C122" s="137"/>
      <c r="D122" s="175">
        <v>0</v>
      </c>
      <c r="E122" s="176">
        <v>0</v>
      </c>
      <c r="F122" s="176">
        <v>0</v>
      </c>
      <c r="G122" s="176">
        <v>0</v>
      </c>
      <c r="H122" s="176">
        <v>0</v>
      </c>
      <c r="I122" s="176">
        <v>0</v>
      </c>
      <c r="J122" s="151">
        <v>0</v>
      </c>
      <c r="K122" s="151">
        <v>0</v>
      </c>
      <c r="L122" s="151">
        <v>0</v>
      </c>
      <c r="M122" s="151">
        <v>0</v>
      </c>
      <c r="N122" s="151">
        <v>0</v>
      </c>
      <c r="O122" s="151"/>
      <c r="P122" s="151"/>
      <c r="Q122" s="151"/>
      <c r="R122" s="160"/>
      <c r="S122" s="161">
        <f>IFERROR(VLOOKUP($A122&amp;$B122,'1'!$L$10:$M$49,2,FALSE),0)</f>
        <v>0</v>
      </c>
      <c r="T122" s="164">
        <v>0</v>
      </c>
      <c r="U122" s="149">
        <v>0</v>
      </c>
      <c r="V122" s="164">
        <v>0</v>
      </c>
      <c r="W122" s="149">
        <v>0</v>
      </c>
      <c r="X122" s="149">
        <v>0</v>
      </c>
      <c r="Y122" s="149">
        <v>0</v>
      </c>
      <c r="Z122" s="149">
        <v>0</v>
      </c>
      <c r="AA122" s="149">
        <v>0</v>
      </c>
      <c r="AB122" s="149">
        <v>0</v>
      </c>
      <c r="AC122" s="149">
        <v>0</v>
      </c>
      <c r="AD122" s="149">
        <v>0</v>
      </c>
      <c r="AE122" s="149">
        <v>0</v>
      </c>
      <c r="AF122" s="149">
        <v>0</v>
      </c>
      <c r="AG122" s="166">
        <v>0</v>
      </c>
      <c r="AH122" s="170">
        <f t="shared" si="28"/>
        <v>0</v>
      </c>
      <c r="AI122" s="121">
        <f t="shared" si="40"/>
        <v>0</v>
      </c>
      <c r="AJ122" s="99"/>
      <c r="AK122" s="104"/>
      <c r="AL122" s="17"/>
      <c r="AN122" s="120" t="str">
        <f t="shared" si="35"/>
        <v/>
      </c>
      <c r="AO122" s="120">
        <f t="shared" si="36"/>
        <v>0</v>
      </c>
      <c r="AP122" s="120">
        <f t="shared" si="37"/>
        <v>0</v>
      </c>
      <c r="AQ122" s="120">
        <f t="shared" si="38"/>
        <v>0</v>
      </c>
      <c r="AR122" s="120">
        <f t="shared" si="29"/>
        <v>0</v>
      </c>
      <c r="AS122" s="120">
        <f t="shared" si="30"/>
        <v>0</v>
      </c>
      <c r="AT122" s="120">
        <f t="shared" si="31"/>
        <v>0</v>
      </c>
      <c r="AU122" s="120">
        <f t="shared" si="32"/>
        <v>0</v>
      </c>
      <c r="AV122" s="120">
        <f t="shared" si="33"/>
        <v>0</v>
      </c>
      <c r="AW122" s="120"/>
      <c r="AX122" s="120"/>
      <c r="AY122" s="120"/>
      <c r="AZ122" s="120"/>
      <c r="BA122" s="120"/>
      <c r="BB122" s="120"/>
      <c r="BC122" s="120"/>
    </row>
    <row r="123" spans="1:55" x14ac:dyDescent="0.2">
      <c r="A123" s="132"/>
      <c r="B123" s="20"/>
      <c r="C123" s="137"/>
      <c r="D123" s="175">
        <v>0</v>
      </c>
      <c r="E123" s="176">
        <v>0</v>
      </c>
      <c r="F123" s="176">
        <v>0</v>
      </c>
      <c r="G123" s="176">
        <v>0</v>
      </c>
      <c r="H123" s="176">
        <v>0</v>
      </c>
      <c r="I123" s="176">
        <v>0</v>
      </c>
      <c r="J123" s="151">
        <v>0</v>
      </c>
      <c r="K123" s="151">
        <v>0</v>
      </c>
      <c r="L123" s="151">
        <v>0</v>
      </c>
      <c r="M123" s="151">
        <v>0</v>
      </c>
      <c r="N123" s="151">
        <v>0</v>
      </c>
      <c r="O123" s="151"/>
      <c r="P123" s="151"/>
      <c r="Q123" s="151"/>
      <c r="R123" s="160"/>
      <c r="S123" s="161">
        <f>IFERROR(VLOOKUP($A123&amp;$B123,'1'!$L$10:$M$49,2,FALSE),0)</f>
        <v>0</v>
      </c>
      <c r="T123" s="164">
        <v>0</v>
      </c>
      <c r="U123" s="149">
        <v>0</v>
      </c>
      <c r="V123" s="164">
        <v>0</v>
      </c>
      <c r="W123" s="149">
        <v>0</v>
      </c>
      <c r="X123" s="149">
        <v>0</v>
      </c>
      <c r="Y123" s="149">
        <v>0</v>
      </c>
      <c r="Z123" s="149">
        <v>0</v>
      </c>
      <c r="AA123" s="149">
        <v>0</v>
      </c>
      <c r="AB123" s="149">
        <v>0</v>
      </c>
      <c r="AC123" s="149">
        <v>0</v>
      </c>
      <c r="AD123" s="149">
        <v>0</v>
      </c>
      <c r="AE123" s="149">
        <v>0</v>
      </c>
      <c r="AF123" s="149">
        <v>0</v>
      </c>
      <c r="AG123" s="166">
        <v>0</v>
      </c>
      <c r="AH123" s="170">
        <f t="shared" si="28"/>
        <v>0</v>
      </c>
      <c r="AI123" s="121">
        <f t="shared" si="40"/>
        <v>0</v>
      </c>
      <c r="AJ123" s="99"/>
      <c r="AK123" s="104"/>
      <c r="AL123" s="17"/>
      <c r="AN123" s="120" t="str">
        <f t="shared" si="35"/>
        <v/>
      </c>
      <c r="AO123" s="120">
        <f t="shared" si="36"/>
        <v>0</v>
      </c>
      <c r="AP123" s="120">
        <f t="shared" si="37"/>
        <v>0</v>
      </c>
      <c r="AQ123" s="120">
        <f t="shared" si="38"/>
        <v>0</v>
      </c>
      <c r="AR123" s="120">
        <f t="shared" si="29"/>
        <v>0</v>
      </c>
      <c r="AS123" s="120">
        <f t="shared" si="30"/>
        <v>0</v>
      </c>
      <c r="AT123" s="120">
        <f t="shared" si="31"/>
        <v>0</v>
      </c>
      <c r="AU123" s="120">
        <f t="shared" si="32"/>
        <v>0</v>
      </c>
      <c r="AV123" s="120">
        <f t="shared" si="33"/>
        <v>0</v>
      </c>
      <c r="AW123" s="120"/>
      <c r="AX123" s="120"/>
      <c r="AY123" s="120"/>
      <c r="AZ123" s="120"/>
      <c r="BA123" s="120"/>
      <c r="BB123" s="120"/>
      <c r="BC123" s="120"/>
    </row>
    <row r="124" spans="1:55" x14ac:dyDescent="0.2">
      <c r="A124" s="132"/>
      <c r="B124" s="20"/>
      <c r="C124" s="137"/>
      <c r="D124" s="175">
        <v>0</v>
      </c>
      <c r="E124" s="176">
        <v>0</v>
      </c>
      <c r="F124" s="176">
        <v>0</v>
      </c>
      <c r="G124" s="176">
        <v>0</v>
      </c>
      <c r="H124" s="176">
        <v>0</v>
      </c>
      <c r="I124" s="176">
        <v>0</v>
      </c>
      <c r="J124" s="151">
        <v>0</v>
      </c>
      <c r="K124" s="151">
        <v>0</v>
      </c>
      <c r="L124" s="151">
        <v>0</v>
      </c>
      <c r="M124" s="151">
        <v>0</v>
      </c>
      <c r="N124" s="151">
        <v>0</v>
      </c>
      <c r="O124" s="151"/>
      <c r="P124" s="151"/>
      <c r="Q124" s="151"/>
      <c r="R124" s="160"/>
      <c r="S124" s="161">
        <f>IFERROR(VLOOKUP($A124&amp;$B124,'1'!$L$10:$M$49,2,FALSE),0)</f>
        <v>0</v>
      </c>
      <c r="T124" s="164">
        <v>0</v>
      </c>
      <c r="U124" s="149">
        <v>0</v>
      </c>
      <c r="V124" s="164">
        <v>0</v>
      </c>
      <c r="W124" s="149">
        <v>0</v>
      </c>
      <c r="X124" s="149">
        <v>0</v>
      </c>
      <c r="Y124" s="149">
        <v>0</v>
      </c>
      <c r="Z124" s="149">
        <v>0</v>
      </c>
      <c r="AA124" s="149">
        <v>0</v>
      </c>
      <c r="AB124" s="149">
        <v>0</v>
      </c>
      <c r="AC124" s="149">
        <v>0</v>
      </c>
      <c r="AD124" s="149">
        <v>0</v>
      </c>
      <c r="AE124" s="149">
        <v>0</v>
      </c>
      <c r="AF124" s="149">
        <v>0</v>
      </c>
      <c r="AG124" s="166">
        <v>0</v>
      </c>
      <c r="AH124" s="170">
        <f t="shared" si="28"/>
        <v>0</v>
      </c>
      <c r="AI124" s="121">
        <f t="shared" si="40"/>
        <v>0</v>
      </c>
      <c r="AJ124" s="99"/>
      <c r="AK124" s="104"/>
      <c r="AL124" s="17"/>
      <c r="AN124" s="120" t="str">
        <f t="shared" si="35"/>
        <v/>
      </c>
      <c r="AO124" s="120">
        <f t="shared" si="36"/>
        <v>0</v>
      </c>
      <c r="AP124" s="120">
        <f t="shared" si="37"/>
        <v>0</v>
      </c>
      <c r="AQ124" s="120">
        <f t="shared" si="38"/>
        <v>0</v>
      </c>
      <c r="AR124" s="120">
        <f t="shared" si="29"/>
        <v>0</v>
      </c>
      <c r="AS124" s="120">
        <f t="shared" si="30"/>
        <v>0</v>
      </c>
      <c r="AT124" s="120">
        <f t="shared" si="31"/>
        <v>0</v>
      </c>
      <c r="AU124" s="120">
        <f t="shared" si="32"/>
        <v>0</v>
      </c>
      <c r="AV124" s="120">
        <f t="shared" si="33"/>
        <v>0</v>
      </c>
      <c r="AW124" s="120"/>
      <c r="AX124" s="120"/>
      <c r="AY124" s="120"/>
      <c r="AZ124" s="120"/>
      <c r="BA124" s="120"/>
      <c r="BB124" s="120"/>
      <c r="BC124" s="120"/>
    </row>
    <row r="125" spans="1:55" x14ac:dyDescent="0.2">
      <c r="A125" s="132"/>
      <c r="B125" s="20"/>
      <c r="C125" s="137"/>
      <c r="D125" s="175">
        <v>0</v>
      </c>
      <c r="E125" s="176">
        <v>0</v>
      </c>
      <c r="F125" s="176">
        <v>0</v>
      </c>
      <c r="G125" s="176">
        <v>0</v>
      </c>
      <c r="H125" s="176">
        <v>0</v>
      </c>
      <c r="I125" s="176">
        <v>0</v>
      </c>
      <c r="J125" s="151">
        <v>0</v>
      </c>
      <c r="K125" s="151">
        <v>0</v>
      </c>
      <c r="L125" s="151">
        <v>0</v>
      </c>
      <c r="M125" s="151">
        <v>0</v>
      </c>
      <c r="N125" s="151">
        <v>0</v>
      </c>
      <c r="O125" s="151"/>
      <c r="P125" s="151"/>
      <c r="Q125" s="151"/>
      <c r="R125" s="160"/>
      <c r="S125" s="161">
        <f>IFERROR(VLOOKUP($A125&amp;$B125,'1'!$L$10:$M$49,2,FALSE),0)</f>
        <v>0</v>
      </c>
      <c r="T125" s="164">
        <v>0</v>
      </c>
      <c r="U125" s="149">
        <v>0</v>
      </c>
      <c r="V125" s="164">
        <v>0</v>
      </c>
      <c r="W125" s="149">
        <v>0</v>
      </c>
      <c r="X125" s="149">
        <v>0</v>
      </c>
      <c r="Y125" s="149">
        <v>0</v>
      </c>
      <c r="Z125" s="149">
        <v>0</v>
      </c>
      <c r="AA125" s="149">
        <v>0</v>
      </c>
      <c r="AB125" s="149">
        <v>0</v>
      </c>
      <c r="AC125" s="149">
        <v>0</v>
      </c>
      <c r="AD125" s="149">
        <v>0</v>
      </c>
      <c r="AE125" s="149">
        <v>0</v>
      </c>
      <c r="AF125" s="149">
        <v>0</v>
      </c>
      <c r="AG125" s="166">
        <v>0</v>
      </c>
      <c r="AH125" s="170">
        <f t="shared" si="28"/>
        <v>0</v>
      </c>
      <c r="AI125" s="121">
        <f t="shared" si="40"/>
        <v>0</v>
      </c>
      <c r="AJ125" s="99"/>
      <c r="AK125" s="100"/>
      <c r="AL125" s="17"/>
      <c r="AN125" s="120" t="str">
        <f t="shared" si="35"/>
        <v/>
      </c>
      <c r="AO125" s="120">
        <f t="shared" si="36"/>
        <v>0</v>
      </c>
      <c r="AP125" s="120">
        <f t="shared" si="37"/>
        <v>0</v>
      </c>
      <c r="AQ125" s="120">
        <f t="shared" si="38"/>
        <v>0</v>
      </c>
      <c r="AR125" s="120">
        <f t="shared" si="29"/>
        <v>0</v>
      </c>
      <c r="AS125" s="120">
        <f t="shared" si="30"/>
        <v>0</v>
      </c>
      <c r="AT125" s="120">
        <f t="shared" si="31"/>
        <v>0</v>
      </c>
      <c r="AU125" s="120">
        <f t="shared" si="32"/>
        <v>0</v>
      </c>
      <c r="AV125" s="120">
        <f t="shared" si="33"/>
        <v>0</v>
      </c>
      <c r="AW125" s="120"/>
      <c r="AX125" s="120"/>
      <c r="AY125" s="120"/>
      <c r="AZ125" s="120"/>
      <c r="BA125" s="120"/>
      <c r="BB125" s="120"/>
      <c r="BC125" s="120"/>
    </row>
    <row r="126" spans="1:55" x14ac:dyDescent="0.2">
      <c r="A126" s="140"/>
      <c r="B126" s="26"/>
      <c r="C126" s="141"/>
      <c r="D126" s="175">
        <v>0</v>
      </c>
      <c r="E126" s="176">
        <v>0</v>
      </c>
      <c r="F126" s="176">
        <v>0</v>
      </c>
      <c r="G126" s="176">
        <v>0</v>
      </c>
      <c r="H126" s="176">
        <v>0</v>
      </c>
      <c r="I126" s="176">
        <v>0</v>
      </c>
      <c r="J126" s="151">
        <v>0</v>
      </c>
      <c r="K126" s="151">
        <v>0</v>
      </c>
      <c r="L126" s="151">
        <v>0</v>
      </c>
      <c r="M126" s="151">
        <v>0</v>
      </c>
      <c r="N126" s="151">
        <v>0</v>
      </c>
      <c r="O126" s="151"/>
      <c r="P126" s="151"/>
      <c r="Q126" s="151"/>
      <c r="R126" s="160"/>
      <c r="S126" s="161">
        <f>IFERROR(VLOOKUP($A126&amp;$B126,'1'!$L$10:$M$49,2,FALSE),0)</f>
        <v>0</v>
      </c>
      <c r="T126" s="164">
        <v>0</v>
      </c>
      <c r="U126" s="149">
        <v>0</v>
      </c>
      <c r="V126" s="164">
        <v>0</v>
      </c>
      <c r="W126" s="149">
        <v>0</v>
      </c>
      <c r="X126" s="149">
        <v>0</v>
      </c>
      <c r="Y126" s="149">
        <v>0</v>
      </c>
      <c r="Z126" s="149">
        <v>0</v>
      </c>
      <c r="AA126" s="149">
        <v>0</v>
      </c>
      <c r="AB126" s="149">
        <v>0</v>
      </c>
      <c r="AC126" s="149">
        <v>0</v>
      </c>
      <c r="AD126" s="149">
        <v>0</v>
      </c>
      <c r="AE126" s="149">
        <v>0</v>
      </c>
      <c r="AF126" s="149">
        <v>0</v>
      </c>
      <c r="AG126" s="166">
        <v>0</v>
      </c>
      <c r="AH126" s="170">
        <f t="shared" si="28"/>
        <v>0</v>
      </c>
      <c r="AI126" s="121">
        <f t="shared" si="40"/>
        <v>0</v>
      </c>
      <c r="AJ126" s="99"/>
      <c r="AK126" s="100"/>
      <c r="AL126" s="17"/>
      <c r="AN126" s="120" t="str">
        <f t="shared" si="35"/>
        <v/>
      </c>
      <c r="AO126" s="120">
        <f t="shared" si="36"/>
        <v>0</v>
      </c>
      <c r="AP126" s="120">
        <f t="shared" si="37"/>
        <v>0</v>
      </c>
      <c r="AQ126" s="120">
        <f t="shared" si="38"/>
        <v>0</v>
      </c>
      <c r="AR126" s="120">
        <f t="shared" si="29"/>
        <v>0</v>
      </c>
      <c r="AS126" s="120">
        <f t="shared" si="30"/>
        <v>0</v>
      </c>
      <c r="AT126" s="120">
        <f t="shared" si="31"/>
        <v>0</v>
      </c>
      <c r="AU126" s="120">
        <f t="shared" si="32"/>
        <v>0</v>
      </c>
      <c r="AV126" s="120">
        <f t="shared" si="33"/>
        <v>0</v>
      </c>
      <c r="AW126" s="120"/>
      <c r="AX126" s="120"/>
      <c r="AY126" s="120"/>
      <c r="AZ126" s="120"/>
      <c r="BA126" s="120"/>
      <c r="BB126" s="120"/>
      <c r="BC126" s="120"/>
    </row>
    <row r="127" spans="1:55" x14ac:dyDescent="0.2">
      <c r="A127" s="140"/>
      <c r="B127" s="26"/>
      <c r="C127" s="141"/>
      <c r="D127" s="175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51">
        <v>0</v>
      </c>
      <c r="K127" s="151">
        <v>0</v>
      </c>
      <c r="L127" s="151">
        <v>0</v>
      </c>
      <c r="M127" s="151">
        <v>0</v>
      </c>
      <c r="N127" s="151">
        <v>0</v>
      </c>
      <c r="O127" s="151"/>
      <c r="P127" s="151"/>
      <c r="Q127" s="151"/>
      <c r="R127" s="160"/>
      <c r="S127" s="161">
        <f>IFERROR(VLOOKUP($A127&amp;$B127,'1'!$L$10:$M$49,2,FALSE),0)</f>
        <v>0</v>
      </c>
      <c r="T127" s="164">
        <v>0</v>
      </c>
      <c r="U127" s="149">
        <v>0</v>
      </c>
      <c r="V127" s="164">
        <v>0</v>
      </c>
      <c r="W127" s="149">
        <v>0</v>
      </c>
      <c r="X127" s="149">
        <v>0</v>
      </c>
      <c r="Y127" s="149">
        <v>0</v>
      </c>
      <c r="Z127" s="149">
        <v>0</v>
      </c>
      <c r="AA127" s="149">
        <v>0</v>
      </c>
      <c r="AB127" s="149">
        <v>0</v>
      </c>
      <c r="AC127" s="149">
        <v>0</v>
      </c>
      <c r="AD127" s="149">
        <v>0</v>
      </c>
      <c r="AE127" s="149">
        <v>0</v>
      </c>
      <c r="AF127" s="149">
        <v>0</v>
      </c>
      <c r="AG127" s="166">
        <v>0</v>
      </c>
      <c r="AH127" s="170">
        <f t="shared" si="28"/>
        <v>0</v>
      </c>
      <c r="AI127" s="121">
        <f t="shared" si="40"/>
        <v>0</v>
      </c>
      <c r="AJ127" s="99"/>
      <c r="AK127" s="100"/>
      <c r="AL127" s="17"/>
      <c r="AN127" s="120" t="str">
        <f t="shared" si="35"/>
        <v/>
      </c>
      <c r="AO127" s="120">
        <f t="shared" si="36"/>
        <v>0</v>
      </c>
      <c r="AP127" s="120">
        <f t="shared" si="37"/>
        <v>0</v>
      </c>
      <c r="AQ127" s="120">
        <f t="shared" si="38"/>
        <v>0</v>
      </c>
      <c r="AR127" s="120">
        <f t="shared" si="29"/>
        <v>0</v>
      </c>
      <c r="AS127" s="120">
        <f t="shared" si="30"/>
        <v>0</v>
      </c>
      <c r="AT127" s="120">
        <f t="shared" si="31"/>
        <v>0</v>
      </c>
      <c r="AU127" s="120">
        <f t="shared" si="32"/>
        <v>0</v>
      </c>
      <c r="AV127" s="120">
        <f t="shared" si="33"/>
        <v>0</v>
      </c>
      <c r="AW127" s="120"/>
      <c r="AX127" s="120"/>
      <c r="AY127" s="120"/>
      <c r="AZ127" s="120"/>
      <c r="BA127" s="120"/>
      <c r="BB127" s="120"/>
      <c r="BC127" s="120"/>
    </row>
    <row r="128" spans="1:55" x14ac:dyDescent="0.2">
      <c r="A128" s="140"/>
      <c r="B128" s="26"/>
      <c r="C128" s="141"/>
      <c r="D128" s="175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51">
        <v>0</v>
      </c>
      <c r="K128" s="151">
        <v>0</v>
      </c>
      <c r="L128" s="151">
        <v>0</v>
      </c>
      <c r="M128" s="151">
        <v>0</v>
      </c>
      <c r="N128" s="151">
        <v>0</v>
      </c>
      <c r="O128" s="151"/>
      <c r="P128" s="151"/>
      <c r="Q128" s="151"/>
      <c r="R128" s="160"/>
      <c r="S128" s="161">
        <f>IFERROR(VLOOKUP($A128&amp;$B128,'1'!$L$10:$M$49,2,FALSE),0)</f>
        <v>0</v>
      </c>
      <c r="T128" s="164">
        <v>0</v>
      </c>
      <c r="U128" s="149">
        <v>0</v>
      </c>
      <c r="V128" s="164">
        <v>0</v>
      </c>
      <c r="W128" s="149">
        <v>0</v>
      </c>
      <c r="X128" s="149">
        <v>0</v>
      </c>
      <c r="Y128" s="149">
        <v>0</v>
      </c>
      <c r="Z128" s="149">
        <v>0</v>
      </c>
      <c r="AA128" s="149">
        <v>0</v>
      </c>
      <c r="AB128" s="149">
        <v>0</v>
      </c>
      <c r="AC128" s="149">
        <v>0</v>
      </c>
      <c r="AD128" s="149">
        <v>0</v>
      </c>
      <c r="AE128" s="149">
        <v>0</v>
      </c>
      <c r="AF128" s="149">
        <v>0</v>
      </c>
      <c r="AG128" s="166">
        <v>0</v>
      </c>
      <c r="AH128" s="170">
        <f t="shared" si="28"/>
        <v>0</v>
      </c>
      <c r="AI128" s="121">
        <f t="shared" si="40"/>
        <v>0</v>
      </c>
      <c r="AJ128" s="99"/>
      <c r="AK128" s="100"/>
      <c r="AL128" s="17"/>
      <c r="AN128" s="120" t="str">
        <f t="shared" si="35"/>
        <v/>
      </c>
      <c r="AO128" s="120">
        <f t="shared" si="36"/>
        <v>0</v>
      </c>
      <c r="AP128" s="120">
        <f t="shared" si="37"/>
        <v>0</v>
      </c>
      <c r="AQ128" s="120">
        <f t="shared" si="38"/>
        <v>0</v>
      </c>
      <c r="AR128" s="120">
        <f t="shared" si="29"/>
        <v>0</v>
      </c>
      <c r="AS128" s="120">
        <f t="shared" si="30"/>
        <v>0</v>
      </c>
      <c r="AT128" s="120">
        <f t="shared" si="31"/>
        <v>0</v>
      </c>
      <c r="AU128" s="120">
        <f t="shared" si="32"/>
        <v>0</v>
      </c>
      <c r="AV128" s="120">
        <f t="shared" si="33"/>
        <v>0</v>
      </c>
      <c r="AW128" s="120"/>
      <c r="AX128" s="120"/>
      <c r="AY128" s="120"/>
      <c r="AZ128" s="120"/>
      <c r="BA128" s="120"/>
      <c r="BB128" s="120"/>
      <c r="BC128" s="120"/>
    </row>
    <row r="129" spans="1:55" x14ac:dyDescent="0.2">
      <c r="A129" s="140"/>
      <c r="B129" s="26"/>
      <c r="C129" s="141"/>
      <c r="D129" s="175">
        <v>0</v>
      </c>
      <c r="E129" s="176">
        <v>0</v>
      </c>
      <c r="F129" s="176">
        <v>0</v>
      </c>
      <c r="G129" s="176">
        <v>0</v>
      </c>
      <c r="H129" s="176">
        <v>0</v>
      </c>
      <c r="I129" s="176">
        <v>0</v>
      </c>
      <c r="J129" s="151">
        <v>0</v>
      </c>
      <c r="K129" s="151">
        <v>0</v>
      </c>
      <c r="L129" s="151">
        <v>0</v>
      </c>
      <c r="M129" s="151">
        <v>0</v>
      </c>
      <c r="N129" s="151">
        <v>0</v>
      </c>
      <c r="O129" s="151"/>
      <c r="P129" s="151"/>
      <c r="Q129" s="151"/>
      <c r="R129" s="160"/>
      <c r="S129" s="161">
        <f>IFERROR(VLOOKUP($A129&amp;$B129,'1'!$L$10:$M$49,2,FALSE),0)</f>
        <v>0</v>
      </c>
      <c r="T129" s="164">
        <v>0</v>
      </c>
      <c r="U129" s="149">
        <v>0</v>
      </c>
      <c r="V129" s="164">
        <v>0</v>
      </c>
      <c r="W129" s="149">
        <v>0</v>
      </c>
      <c r="X129" s="149">
        <v>0</v>
      </c>
      <c r="Y129" s="149">
        <v>0</v>
      </c>
      <c r="Z129" s="149">
        <v>0</v>
      </c>
      <c r="AA129" s="149">
        <v>0</v>
      </c>
      <c r="AB129" s="149">
        <v>0</v>
      </c>
      <c r="AC129" s="149">
        <v>0</v>
      </c>
      <c r="AD129" s="149">
        <v>0</v>
      </c>
      <c r="AE129" s="149">
        <v>0</v>
      </c>
      <c r="AF129" s="149">
        <v>0</v>
      </c>
      <c r="AG129" s="166">
        <v>0</v>
      </c>
      <c r="AH129" s="170">
        <f t="shared" si="28"/>
        <v>0</v>
      </c>
      <c r="AI129" s="121">
        <f t="shared" si="40"/>
        <v>0</v>
      </c>
      <c r="AJ129" s="99"/>
      <c r="AK129" s="100"/>
      <c r="AL129" s="17"/>
      <c r="AN129" s="120" t="str">
        <f t="shared" si="35"/>
        <v/>
      </c>
      <c r="AO129" s="120">
        <f t="shared" si="36"/>
        <v>0</v>
      </c>
      <c r="AP129" s="120">
        <f t="shared" si="37"/>
        <v>0</v>
      </c>
      <c r="AQ129" s="120">
        <f t="shared" si="38"/>
        <v>0</v>
      </c>
      <c r="AR129" s="120">
        <f t="shared" si="29"/>
        <v>0</v>
      </c>
      <c r="AS129" s="120">
        <f t="shared" si="30"/>
        <v>0</v>
      </c>
      <c r="AT129" s="120">
        <f t="shared" si="31"/>
        <v>0</v>
      </c>
      <c r="AU129" s="120">
        <f t="shared" si="32"/>
        <v>0</v>
      </c>
      <c r="AV129" s="120">
        <f t="shared" si="33"/>
        <v>0</v>
      </c>
      <c r="AW129" s="120"/>
      <c r="AX129" s="120"/>
      <c r="AY129" s="120"/>
      <c r="AZ129" s="120"/>
      <c r="BA129" s="120"/>
      <c r="BB129" s="120"/>
      <c r="BC129" s="120"/>
    </row>
    <row r="130" spans="1:55" x14ac:dyDescent="0.2">
      <c r="A130" s="140"/>
      <c r="B130" s="26"/>
      <c r="C130" s="141"/>
      <c r="D130" s="175">
        <v>0</v>
      </c>
      <c r="E130" s="176">
        <v>0</v>
      </c>
      <c r="F130" s="176">
        <v>0</v>
      </c>
      <c r="G130" s="176">
        <v>0</v>
      </c>
      <c r="H130" s="176">
        <v>0</v>
      </c>
      <c r="I130" s="176">
        <v>0</v>
      </c>
      <c r="J130" s="151">
        <v>0</v>
      </c>
      <c r="K130" s="151">
        <v>0</v>
      </c>
      <c r="L130" s="151">
        <v>0</v>
      </c>
      <c r="M130" s="151">
        <v>0</v>
      </c>
      <c r="N130" s="151">
        <v>0</v>
      </c>
      <c r="O130" s="151"/>
      <c r="P130" s="151"/>
      <c r="Q130" s="151"/>
      <c r="R130" s="160"/>
      <c r="S130" s="161">
        <f>IFERROR(VLOOKUP($A130&amp;$B130,'1'!$L$10:$M$49,2,FALSE),0)</f>
        <v>0</v>
      </c>
      <c r="T130" s="164">
        <v>0</v>
      </c>
      <c r="U130" s="149">
        <v>0</v>
      </c>
      <c r="V130" s="164">
        <v>0</v>
      </c>
      <c r="W130" s="149">
        <v>0</v>
      </c>
      <c r="X130" s="149">
        <v>0</v>
      </c>
      <c r="Y130" s="149">
        <v>0</v>
      </c>
      <c r="Z130" s="149">
        <v>0</v>
      </c>
      <c r="AA130" s="149">
        <v>0</v>
      </c>
      <c r="AB130" s="149">
        <v>0</v>
      </c>
      <c r="AC130" s="149">
        <v>0</v>
      </c>
      <c r="AD130" s="149">
        <v>0</v>
      </c>
      <c r="AE130" s="149">
        <v>0</v>
      </c>
      <c r="AF130" s="149">
        <v>0</v>
      </c>
      <c r="AG130" s="166">
        <v>0</v>
      </c>
      <c r="AH130" s="170">
        <f t="shared" si="28"/>
        <v>0</v>
      </c>
      <c r="AI130" s="121">
        <f t="shared" si="40"/>
        <v>0</v>
      </c>
      <c r="AJ130" s="99"/>
      <c r="AK130" s="100"/>
      <c r="AL130" s="17"/>
      <c r="AN130" s="120" t="str">
        <f t="shared" si="35"/>
        <v/>
      </c>
      <c r="AO130" s="120">
        <f t="shared" si="36"/>
        <v>0</v>
      </c>
      <c r="AP130" s="120">
        <f t="shared" si="37"/>
        <v>0</v>
      </c>
      <c r="AQ130" s="120">
        <f t="shared" si="38"/>
        <v>0</v>
      </c>
      <c r="AR130" s="120">
        <f t="shared" si="29"/>
        <v>0</v>
      </c>
      <c r="AS130" s="120">
        <f t="shared" si="30"/>
        <v>0</v>
      </c>
      <c r="AT130" s="120">
        <f t="shared" si="31"/>
        <v>0</v>
      </c>
      <c r="AU130" s="120">
        <f t="shared" si="32"/>
        <v>0</v>
      </c>
      <c r="AV130" s="120">
        <f t="shared" si="33"/>
        <v>0</v>
      </c>
      <c r="AW130" s="120"/>
      <c r="AX130" s="120"/>
      <c r="AY130" s="120"/>
      <c r="AZ130" s="120"/>
      <c r="BA130" s="120"/>
      <c r="BB130" s="120"/>
      <c r="BC130" s="120"/>
    </row>
    <row r="131" spans="1:55" x14ac:dyDescent="0.2">
      <c r="A131" s="140"/>
      <c r="B131" s="26"/>
      <c r="C131" s="141"/>
      <c r="D131" s="175">
        <v>0</v>
      </c>
      <c r="E131" s="176">
        <v>0</v>
      </c>
      <c r="F131" s="176">
        <v>0</v>
      </c>
      <c r="G131" s="176">
        <v>0</v>
      </c>
      <c r="H131" s="176">
        <v>0</v>
      </c>
      <c r="I131" s="176">
        <v>0</v>
      </c>
      <c r="J131" s="151">
        <v>0</v>
      </c>
      <c r="K131" s="151">
        <v>0</v>
      </c>
      <c r="L131" s="151">
        <v>0</v>
      </c>
      <c r="M131" s="151">
        <v>0</v>
      </c>
      <c r="N131" s="151">
        <v>0</v>
      </c>
      <c r="O131" s="151"/>
      <c r="P131" s="151"/>
      <c r="Q131" s="151"/>
      <c r="R131" s="160"/>
      <c r="S131" s="161">
        <f>IFERROR(VLOOKUP($A131&amp;$B131,'1'!$L$10:$M$49,2,FALSE),0)</f>
        <v>0</v>
      </c>
      <c r="T131" s="164">
        <v>0</v>
      </c>
      <c r="U131" s="149">
        <v>0</v>
      </c>
      <c r="V131" s="164">
        <v>0</v>
      </c>
      <c r="W131" s="149">
        <v>0</v>
      </c>
      <c r="X131" s="149">
        <v>0</v>
      </c>
      <c r="Y131" s="149">
        <v>0</v>
      </c>
      <c r="Z131" s="149">
        <v>0</v>
      </c>
      <c r="AA131" s="149">
        <v>0</v>
      </c>
      <c r="AB131" s="149">
        <v>0</v>
      </c>
      <c r="AC131" s="149">
        <v>0</v>
      </c>
      <c r="AD131" s="149">
        <v>0</v>
      </c>
      <c r="AE131" s="149">
        <v>0</v>
      </c>
      <c r="AF131" s="149">
        <v>0</v>
      </c>
      <c r="AG131" s="166">
        <v>0</v>
      </c>
      <c r="AH131" s="170">
        <f t="shared" si="28"/>
        <v>0</v>
      </c>
      <c r="AI131" s="121">
        <f t="shared" si="40"/>
        <v>0</v>
      </c>
      <c r="AJ131" s="99"/>
      <c r="AK131" s="100"/>
      <c r="AL131" s="17"/>
      <c r="AN131" s="120" t="str">
        <f t="shared" si="35"/>
        <v/>
      </c>
      <c r="AO131" s="120">
        <f t="shared" si="36"/>
        <v>0</v>
      </c>
      <c r="AP131" s="120">
        <f t="shared" si="37"/>
        <v>0</v>
      </c>
      <c r="AQ131" s="120">
        <f t="shared" si="38"/>
        <v>0</v>
      </c>
      <c r="AR131" s="120">
        <f t="shared" si="29"/>
        <v>0</v>
      </c>
      <c r="AS131" s="120">
        <f t="shared" si="30"/>
        <v>0</v>
      </c>
      <c r="AT131" s="120">
        <f t="shared" si="31"/>
        <v>0</v>
      </c>
      <c r="AU131" s="120">
        <f t="shared" si="32"/>
        <v>0</v>
      </c>
      <c r="AV131" s="120">
        <f t="shared" si="33"/>
        <v>0</v>
      </c>
      <c r="AW131" s="120"/>
      <c r="AX131" s="120"/>
      <c r="AY131" s="120"/>
      <c r="AZ131" s="120"/>
      <c r="BA131" s="120"/>
      <c r="BB131" s="120"/>
      <c r="BC131" s="120"/>
    </row>
    <row r="132" spans="1:55" ht="13.5" thickBot="1" x14ac:dyDescent="0.25">
      <c r="A132" s="143"/>
      <c r="B132" s="144"/>
      <c r="C132" s="145"/>
      <c r="D132" s="175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51">
        <v>0</v>
      </c>
      <c r="K132" s="151">
        <v>0</v>
      </c>
      <c r="L132" s="151">
        <v>0</v>
      </c>
      <c r="M132" s="151">
        <v>0</v>
      </c>
      <c r="N132" s="151">
        <v>0</v>
      </c>
      <c r="O132" s="151"/>
      <c r="P132" s="151"/>
      <c r="Q132" s="151"/>
      <c r="R132" s="160"/>
      <c r="S132" s="161">
        <f>IFERROR(VLOOKUP($A132&amp;$B132,'1'!$L$10:$M$49,2,FALSE),0)</f>
        <v>0</v>
      </c>
      <c r="T132" s="164">
        <v>0</v>
      </c>
      <c r="U132" s="149">
        <v>0</v>
      </c>
      <c r="V132" s="164">
        <v>0</v>
      </c>
      <c r="W132" s="149">
        <v>0</v>
      </c>
      <c r="X132" s="149">
        <v>0</v>
      </c>
      <c r="Y132" s="149">
        <v>0</v>
      </c>
      <c r="Z132" s="149">
        <v>0</v>
      </c>
      <c r="AA132" s="149">
        <v>0</v>
      </c>
      <c r="AB132" s="149">
        <v>0</v>
      </c>
      <c r="AC132" s="149">
        <v>0</v>
      </c>
      <c r="AD132" s="149">
        <v>0</v>
      </c>
      <c r="AE132" s="149">
        <v>0</v>
      </c>
      <c r="AF132" s="149">
        <v>0</v>
      </c>
      <c r="AG132" s="166">
        <v>0</v>
      </c>
      <c r="AH132" s="170">
        <f t="shared" si="28"/>
        <v>0</v>
      </c>
      <c r="AI132" s="121">
        <f t="shared" si="40"/>
        <v>0</v>
      </c>
      <c r="AJ132" s="99"/>
      <c r="AK132" s="100"/>
      <c r="AL132" s="17"/>
      <c r="AN132" s="120" t="str">
        <f t="shared" si="35"/>
        <v/>
      </c>
      <c r="AO132" s="120">
        <f t="shared" si="36"/>
        <v>0</v>
      </c>
      <c r="AP132" s="120">
        <f>LARGE($E132:$AG132,1)+LARGE($E132:$AG132,2)+LARGE($E132:$AG132,3)</f>
        <v>0</v>
      </c>
      <c r="AQ132" s="120">
        <f t="shared" si="38"/>
        <v>0</v>
      </c>
      <c r="AR132" s="120">
        <f t="shared" si="29"/>
        <v>0</v>
      </c>
      <c r="AS132" s="120">
        <f t="shared" si="30"/>
        <v>0</v>
      </c>
      <c r="AT132" s="120">
        <f t="shared" si="31"/>
        <v>0</v>
      </c>
      <c r="AU132" s="120">
        <f t="shared" si="32"/>
        <v>0</v>
      </c>
      <c r="AV132" s="120">
        <f t="shared" si="33"/>
        <v>0</v>
      </c>
      <c r="AW132" s="18"/>
      <c r="AX132" s="18"/>
      <c r="AY132" s="18"/>
      <c r="AZ132" s="18"/>
      <c r="BA132" s="18"/>
      <c r="BB132" s="18"/>
      <c r="BC132" s="18"/>
    </row>
    <row r="133" spans="1:55" ht="13.5" thickBot="1" x14ac:dyDescent="0.25">
      <c r="A133" s="143"/>
      <c r="B133" s="144"/>
      <c r="C133" s="145"/>
      <c r="D133" s="175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51">
        <v>0</v>
      </c>
      <c r="K133" s="151">
        <v>0</v>
      </c>
      <c r="L133" s="151">
        <v>0</v>
      </c>
      <c r="M133" s="151">
        <v>0</v>
      </c>
      <c r="N133" s="151">
        <v>0</v>
      </c>
      <c r="O133" s="151"/>
      <c r="P133" s="151"/>
      <c r="Q133" s="151"/>
      <c r="R133" s="160"/>
      <c r="S133" s="162">
        <f>IFERROR(VLOOKUP($A133&amp;$B133,'1'!$L$10:$M$49,2,FALSE),0)</f>
        <v>0</v>
      </c>
      <c r="T133" s="164">
        <v>0</v>
      </c>
      <c r="U133" s="163">
        <v>0</v>
      </c>
      <c r="V133" s="165">
        <v>0</v>
      </c>
      <c r="W133" s="163">
        <v>0</v>
      </c>
      <c r="X133" s="163">
        <v>0</v>
      </c>
      <c r="Y133" s="163">
        <v>0</v>
      </c>
      <c r="Z133" s="163">
        <v>0</v>
      </c>
      <c r="AA133" s="163">
        <v>0</v>
      </c>
      <c r="AB133" s="163">
        <v>0</v>
      </c>
      <c r="AC133" s="163">
        <v>0</v>
      </c>
      <c r="AD133" s="163">
        <v>0</v>
      </c>
      <c r="AE133" s="163">
        <v>0</v>
      </c>
      <c r="AF133" s="163">
        <v>0</v>
      </c>
      <c r="AG133" s="167">
        <v>0</v>
      </c>
      <c r="AH133" s="171">
        <f t="shared" si="28"/>
        <v>0</v>
      </c>
      <c r="AI133" s="121">
        <f t="shared" si="40"/>
        <v>0</v>
      </c>
      <c r="AJ133" s="99"/>
      <c r="AK133" s="100"/>
      <c r="AL133" s="17"/>
      <c r="AN133" s="120" t="str">
        <f t="shared" si="35"/>
        <v/>
      </c>
      <c r="AO133" s="120">
        <f t="shared" si="36"/>
        <v>0</v>
      </c>
      <c r="AP133" s="120">
        <f>LARGE($E133:$AG133,1)+LARGE($E133:$AG133,2)+LARGE($E133:$AG133,3)</f>
        <v>0</v>
      </c>
      <c r="AQ133" s="120">
        <f t="shared" si="38"/>
        <v>0</v>
      </c>
      <c r="AR133" s="120">
        <f t="shared" si="29"/>
        <v>0</v>
      </c>
      <c r="AS133" s="120">
        <f t="shared" si="30"/>
        <v>0</v>
      </c>
      <c r="AT133" s="120">
        <f t="shared" si="31"/>
        <v>0</v>
      </c>
      <c r="AU133" s="120">
        <f t="shared" si="32"/>
        <v>0</v>
      </c>
      <c r="AV133" s="120">
        <f t="shared" si="33"/>
        <v>0</v>
      </c>
      <c r="AW133" s="18"/>
      <c r="AX133" s="18"/>
      <c r="AY133" s="18"/>
      <c r="AZ133" s="18"/>
      <c r="BA133" s="18"/>
      <c r="BB133" s="18"/>
      <c r="BC133" s="18"/>
    </row>
    <row r="134" spans="1:55" x14ac:dyDescent="0.2">
      <c r="AQ134" s="172"/>
    </row>
    <row r="135" spans="1:55" x14ac:dyDescent="0.2">
      <c r="AI135" s="7"/>
      <c r="AP135" s="29"/>
      <c r="AQ135" s="30"/>
      <c r="AR135" s="30"/>
      <c r="AS135" s="30"/>
      <c r="AT135" s="30"/>
      <c r="AU135" s="30"/>
      <c r="AV135" s="30"/>
      <c r="AW135" s="30"/>
      <c r="AX135" s="30"/>
      <c r="AY135" s="30"/>
    </row>
    <row r="136" spans="1:55" x14ac:dyDescent="0.2">
      <c r="B136" s="31" t="s">
        <v>9</v>
      </c>
      <c r="C136" s="6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2">
        <f t="shared" ref="S136:AC136" si="41">SUM(S6:S135)</f>
        <v>1049.2900772872235</v>
      </c>
      <c r="T136" s="32">
        <f t="shared" si="41"/>
        <v>486.24782607151167</v>
      </c>
      <c r="U136" s="32">
        <f t="shared" si="41"/>
        <v>706.18125100621057</v>
      </c>
      <c r="V136" s="32">
        <f t="shared" si="41"/>
        <v>527.57955786713057</v>
      </c>
      <c r="W136" s="32">
        <f t="shared" si="41"/>
        <v>549.0933018579243</v>
      </c>
      <c r="X136" s="32">
        <f t="shared" si="41"/>
        <v>437.0625</v>
      </c>
      <c r="Y136" s="32">
        <f t="shared" si="41"/>
        <v>142.5</v>
      </c>
      <c r="Z136" s="32">
        <f t="shared" si="41"/>
        <v>0</v>
      </c>
      <c r="AA136" s="32">
        <f t="shared" si="41"/>
        <v>0</v>
      </c>
      <c r="AB136" s="32">
        <f t="shared" si="41"/>
        <v>0</v>
      </c>
      <c r="AC136" s="32">
        <f t="shared" si="41"/>
        <v>0</v>
      </c>
      <c r="AD136" s="32">
        <f>SUM(AD6:AD135)</f>
        <v>0</v>
      </c>
      <c r="AE136" s="32">
        <f>SUM(AE6:AE135)</f>
        <v>0</v>
      </c>
      <c r="AF136" s="32"/>
      <c r="AG136" s="32"/>
      <c r="AI136" s="7"/>
      <c r="AO136" s="33">
        <f t="shared" ref="AO136:BC136" si="42">SUM(AO6:AO133)</f>
        <v>2422.8437669118271</v>
      </c>
      <c r="AP136" s="33">
        <f t="shared" si="42"/>
        <v>2888.3809093700297</v>
      </c>
      <c r="AQ136" s="34">
        <f t="shared" si="42"/>
        <v>3374.6287354415417</v>
      </c>
      <c r="AR136" s="34">
        <f t="shared" si="42"/>
        <v>3563.7274665447817</v>
      </c>
      <c r="AS136" s="34">
        <f t="shared" si="42"/>
        <v>3549.6610956834552</v>
      </c>
      <c r="AT136" s="34">
        <f t="shared" si="42"/>
        <v>3521.7211289162851</v>
      </c>
      <c r="AU136" s="34">
        <f t="shared" si="42"/>
        <v>3470.7705256144</v>
      </c>
      <c r="AV136" s="34">
        <f t="shared" si="42"/>
        <v>3470.7705256144</v>
      </c>
      <c r="AW136" s="34">
        <f t="shared" si="42"/>
        <v>0</v>
      </c>
      <c r="AX136" s="34">
        <f t="shared" si="42"/>
        <v>0</v>
      </c>
      <c r="AY136" s="34">
        <f t="shared" si="42"/>
        <v>0</v>
      </c>
      <c r="AZ136" s="34">
        <f t="shared" si="42"/>
        <v>0</v>
      </c>
      <c r="BA136" s="34">
        <f t="shared" si="42"/>
        <v>0</v>
      </c>
      <c r="BB136" s="34">
        <f t="shared" si="42"/>
        <v>0</v>
      </c>
      <c r="BC136" s="34">
        <f t="shared" si="42"/>
        <v>0</v>
      </c>
    </row>
    <row r="137" spans="1:55" x14ac:dyDescent="0.2">
      <c r="B137" s="35"/>
      <c r="C137" s="1"/>
      <c r="D137" s="113"/>
      <c r="E137" s="113"/>
      <c r="F137" s="113"/>
      <c r="G137" s="113"/>
      <c r="H137" s="113"/>
      <c r="I137" s="113"/>
      <c r="J137" s="113"/>
      <c r="K137" s="113"/>
      <c r="L137" s="113"/>
      <c r="M137" s="113"/>
      <c r="N137" s="113"/>
      <c r="O137" s="113"/>
      <c r="P137" s="113"/>
      <c r="Q137" s="113"/>
      <c r="R137" s="113"/>
      <c r="S137" s="127"/>
      <c r="T137" s="36"/>
      <c r="AI137" s="7"/>
      <c r="AP137" s="29"/>
      <c r="AQ137" s="30"/>
      <c r="AR137" s="30"/>
      <c r="AS137" s="30"/>
      <c r="AT137" s="30"/>
      <c r="AU137" s="30"/>
      <c r="AV137" s="30"/>
      <c r="AW137" s="30"/>
      <c r="AX137" s="30"/>
      <c r="AY137" s="30"/>
    </row>
    <row r="138" spans="1:55" ht="25.5" x14ac:dyDescent="0.2">
      <c r="W138" s="37" t="s">
        <v>10</v>
      </c>
      <c r="X138" s="37"/>
      <c r="Y138" s="37"/>
      <c r="Z138" s="37"/>
      <c r="AA138" s="37"/>
      <c r="AB138" s="37"/>
      <c r="AC138" s="37"/>
      <c r="AD138" s="37"/>
      <c r="AE138" s="37"/>
      <c r="AF138" s="37"/>
      <c r="AG138" s="37"/>
      <c r="AI138" s="38">
        <f>SUM(AI6:AI136)</f>
        <v>3083.9935730664865</v>
      </c>
      <c r="AP138" s="29"/>
      <c r="AQ138" s="30"/>
      <c r="AR138" s="30"/>
      <c r="AS138" s="30"/>
      <c r="AT138" s="30"/>
      <c r="AU138" s="30"/>
      <c r="AV138" s="30"/>
      <c r="AW138" s="30"/>
      <c r="AX138" s="30"/>
      <c r="AY138" s="30"/>
    </row>
    <row r="139" spans="1:55" x14ac:dyDescent="0.2">
      <c r="AP139" s="29"/>
      <c r="AQ139" s="30"/>
      <c r="AR139" s="30"/>
      <c r="AS139" s="30"/>
      <c r="AT139" s="30"/>
      <c r="AU139" s="30"/>
      <c r="AV139" s="30"/>
      <c r="AW139" s="30"/>
      <c r="AX139" s="30"/>
      <c r="AY139" s="30"/>
    </row>
    <row r="140" spans="1:55" x14ac:dyDescent="0.2">
      <c r="AP140" s="29"/>
      <c r="AQ140" s="30"/>
      <c r="AR140" s="30"/>
      <c r="AS140" s="30"/>
      <c r="AT140" s="30"/>
      <c r="AU140" s="30"/>
      <c r="AV140" s="30"/>
      <c r="AW140" s="30"/>
      <c r="AX140" s="30"/>
      <c r="AY140" s="30"/>
    </row>
    <row r="141" spans="1:55" x14ac:dyDescent="0.2">
      <c r="AP141" s="29"/>
      <c r="AQ141" s="30"/>
      <c r="AR141" s="30"/>
      <c r="AS141" s="30"/>
      <c r="AT141" s="30"/>
      <c r="AU141" s="30"/>
      <c r="AV141" s="30"/>
      <c r="AW141" s="30"/>
      <c r="AX141" s="30"/>
      <c r="AY141" s="30"/>
    </row>
  </sheetData>
  <sheetProtection selectLockedCells="1" selectUnlockedCells="1"/>
  <sortState ref="A6:AK19">
    <sortCondition descending="1" ref="AI6:AI19"/>
  </sortState>
  <mergeCells count="5">
    <mergeCell ref="AK4:AK5"/>
    <mergeCell ref="A4:A5"/>
    <mergeCell ref="B4:B5"/>
    <mergeCell ref="C4:C5"/>
    <mergeCell ref="S4:AH4"/>
  </mergeCells>
  <phoneticPr fontId="3" type="noConversion"/>
  <conditionalFormatting sqref="AQ136:BC136">
    <cfRule type="cellIs" priority="15" stopIfTrue="1" operator="greaterThan">
      <formula>AP$136</formula>
    </cfRule>
    <cfRule type="cellIs" dxfId="4" priority="16" stopIfTrue="1" operator="lessThanOrEqual">
      <formula>AP$136</formula>
    </cfRule>
  </conditionalFormatting>
  <conditionalFormatting sqref="AK133 AK6:AK131">
    <cfRule type="cellIs" dxfId="3" priority="17" stopIfTrue="1" operator="equal">
      <formula>"#"</formula>
    </cfRule>
  </conditionalFormatting>
  <conditionalFormatting sqref="AK132">
    <cfRule type="cellIs" dxfId="2" priority="11" stopIfTrue="1" operator="equal">
      <formula>"#"</formula>
    </cfRule>
  </conditionalFormatting>
  <conditionalFormatting sqref="G6:AG133">
    <cfRule type="cellIs" dxfId="1" priority="2" stopIfTrue="1" operator="equal">
      <formula>0</formula>
    </cfRule>
  </conditionalFormatting>
  <conditionalFormatting sqref="S6:AG133">
    <cfRule type="expression" dxfId="0" priority="1">
      <formula>S6&gt;LARGE($S6:$AG6,4)</formula>
    </cfRule>
  </conditionalFormatting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Contests!F5</f>
        <v>18-20.03.2011, Москва, Rollerclub Cup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135</v>
      </c>
    </row>
    <row r="4" spans="1:13" ht="12.75" customHeight="1" x14ac:dyDescent="0.2">
      <c r="A4" s="193" t="s">
        <v>18</v>
      </c>
      <c r="B4" s="194"/>
      <c r="C4" s="194"/>
      <c r="D4" s="43">
        <f>Итог.!AO136</f>
        <v>2422.8437669118271</v>
      </c>
      <c r="K4" s="44"/>
    </row>
    <row r="5" spans="1:13" ht="12.75" customHeight="1" x14ac:dyDescent="0.2">
      <c r="A5" s="193" t="s">
        <v>19</v>
      </c>
      <c r="B5" s="194"/>
      <c r="C5" s="194"/>
      <c r="D5" s="45">
        <f>SUM(D10:D71)</f>
        <v>2106.1604256981864</v>
      </c>
      <c r="K5" s="44"/>
    </row>
    <row r="6" spans="1:13" x14ac:dyDescent="0.2">
      <c r="A6" s="189" t="s">
        <v>12</v>
      </c>
      <c r="B6" s="189"/>
      <c r="C6" s="189"/>
      <c r="D6" s="43">
        <f>D5/D4</f>
        <v>0.86929271068217184</v>
      </c>
      <c r="K6" s="44"/>
    </row>
    <row r="7" spans="1:13" ht="13.5" customHeight="1" x14ac:dyDescent="0.2">
      <c r="A7" s="190" t="s">
        <v>13</v>
      </c>
      <c r="B7" s="190"/>
      <c r="C7" s="190"/>
      <c r="D7" s="46">
        <v>0.9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14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44</v>
      </c>
      <c r="B10" s="14" t="s">
        <v>45</v>
      </c>
      <c r="C10" s="15" t="s">
        <v>7</v>
      </c>
      <c r="D10" s="53">
        <f>VLOOKUP(A10&amp;B10,Итог.!$AN$6:$BW$207,2,FALSE)</f>
        <v>502.98723393330897</v>
      </c>
      <c r="E10" s="54">
        <v>1</v>
      </c>
      <c r="F10" s="55">
        <f>VLOOKUP(E10,баллы!$A$2:$B$103,2,FALSE)</f>
        <v>100</v>
      </c>
      <c r="G10" s="56">
        <f>(F10*(1+$D$6)*$D$3/100)*$D$7</f>
        <v>227.11906434788389</v>
      </c>
      <c r="L10" s="57" t="str">
        <f t="shared" ref="L10:L50" si="0">A10&amp;B10</f>
        <v>КрыковаНаталья</v>
      </c>
      <c r="M10" s="58">
        <f t="shared" ref="M10:M49" si="1">G10</f>
        <v>227.11906434788389</v>
      </c>
    </row>
    <row r="11" spans="1:13" x14ac:dyDescent="0.2">
      <c r="A11" s="19" t="s">
        <v>48</v>
      </c>
      <c r="B11" s="20" t="s">
        <v>49</v>
      </c>
      <c r="C11" s="21" t="s">
        <v>7</v>
      </c>
      <c r="D11" s="59">
        <f>VLOOKUP(A11&amp;B11,Итог.!$AN$6:$BW$207,2,FALSE)</f>
        <v>446.38958914799855</v>
      </c>
      <c r="E11" s="60">
        <v>2</v>
      </c>
      <c r="F11" s="61">
        <f>VLOOKUP(E11,баллы!$A$2:$B$103,2,FALSE)</f>
        <v>85</v>
      </c>
      <c r="G11" s="62">
        <f t="shared" ref="G11:G16" si="2">(F11*(1+$D$6)*$D$3/100)*$D$7</f>
        <v>193.0512046957013</v>
      </c>
      <c r="L11" s="57" t="str">
        <f t="shared" si="0"/>
        <v>ВасильеваАнна</v>
      </c>
      <c r="M11" s="58">
        <f t="shared" si="1"/>
        <v>193.0512046957013</v>
      </c>
    </row>
    <row r="12" spans="1:13" x14ac:dyDescent="0.2">
      <c r="A12" s="19" t="s">
        <v>50</v>
      </c>
      <c r="B12" s="20" t="s">
        <v>47</v>
      </c>
      <c r="C12" s="21" t="s">
        <v>7</v>
      </c>
      <c r="D12" s="59">
        <f>VLOOKUP(A12&amp;B12,Итог.!$AN$6:$BW$207,2,FALSE)</f>
        <v>368.5010114639424</v>
      </c>
      <c r="E12" s="60">
        <v>3</v>
      </c>
      <c r="F12" s="61">
        <f>VLOOKUP(E12,баллы!$A$2:$B$103,2,FALSE)</f>
        <v>74</v>
      </c>
      <c r="G12" s="62">
        <f t="shared" si="2"/>
        <v>168.06810761743409</v>
      </c>
      <c r="L12" s="57" t="str">
        <f t="shared" si="0"/>
        <v>ФокинаОльга</v>
      </c>
      <c r="M12" s="58">
        <f t="shared" si="1"/>
        <v>168.06810761743409</v>
      </c>
    </row>
    <row r="13" spans="1:13" x14ac:dyDescent="0.2">
      <c r="A13" s="19" t="s">
        <v>46</v>
      </c>
      <c r="B13" s="20" t="s">
        <v>47</v>
      </c>
      <c r="C13" s="21" t="s">
        <v>7</v>
      </c>
      <c r="D13" s="59">
        <f>VLOOKUP(A13&amp;B13,Итог.!$AN$6:$BW$207,2,FALSE)</f>
        <v>459.204250638075</v>
      </c>
      <c r="E13" s="60">
        <v>4</v>
      </c>
      <c r="F13" s="61">
        <f>VLOOKUP(E13,баллы!$A$2:$B$103,2,FALSE)</f>
        <v>64</v>
      </c>
      <c r="G13" s="62">
        <f t="shared" si="2"/>
        <v>145.35620118264569</v>
      </c>
      <c r="L13" s="57" t="str">
        <f t="shared" si="0"/>
        <v>ФадинаОльга</v>
      </c>
      <c r="M13" s="58">
        <f t="shared" si="1"/>
        <v>145.35620118264569</v>
      </c>
    </row>
    <row r="14" spans="1:13" x14ac:dyDescent="0.2">
      <c r="A14" s="19" t="s">
        <v>60</v>
      </c>
      <c r="B14" s="20" t="s">
        <v>61</v>
      </c>
      <c r="C14" s="21" t="s">
        <v>7</v>
      </c>
      <c r="D14" s="59">
        <f>VLOOKUP(A14&amp;B14,Итог.!$AN$6:$BW$207,2,FALSE)</f>
        <v>0</v>
      </c>
      <c r="E14" s="60">
        <v>5</v>
      </c>
      <c r="F14" s="61">
        <v>51</v>
      </c>
      <c r="G14" s="62">
        <f t="shared" si="2"/>
        <v>115.83072281742078</v>
      </c>
      <c r="L14" s="57" t="str">
        <f t="shared" si="0"/>
        <v>КаленоваЮлия</v>
      </c>
      <c r="M14" s="58">
        <f t="shared" si="1"/>
        <v>115.83072281742078</v>
      </c>
    </row>
    <row r="15" spans="1:13" x14ac:dyDescent="0.2">
      <c r="A15" s="19" t="s">
        <v>62</v>
      </c>
      <c r="B15" s="20" t="s">
        <v>63</v>
      </c>
      <c r="C15" s="21" t="s">
        <v>7</v>
      </c>
      <c r="D15" s="59">
        <f>VLOOKUP(A15&amp;B15,Итог.!$AN$6:$BW$207,2,FALSE)</f>
        <v>0</v>
      </c>
      <c r="E15" s="60">
        <v>5</v>
      </c>
      <c r="F15" s="61">
        <v>51</v>
      </c>
      <c r="G15" s="62">
        <f t="shared" si="2"/>
        <v>115.83072281742078</v>
      </c>
      <c r="L15" s="57" t="str">
        <f t="shared" si="0"/>
        <v>ЛиЛюдмила</v>
      </c>
      <c r="M15" s="58">
        <f t="shared" si="1"/>
        <v>115.83072281742078</v>
      </c>
    </row>
    <row r="16" spans="1:13" x14ac:dyDescent="0.2">
      <c r="A16" s="19" t="s">
        <v>51</v>
      </c>
      <c r="B16" s="20" t="s">
        <v>52</v>
      </c>
      <c r="C16" s="21" t="s">
        <v>7</v>
      </c>
      <c r="D16" s="59">
        <f>VLOOKUP(A16&amp;B16,Итог.!$AN$6:$BW$207,2,FALSE)</f>
        <v>329.07834051486157</v>
      </c>
      <c r="E16" s="60">
        <v>7</v>
      </c>
      <c r="F16" s="61">
        <v>37</v>
      </c>
      <c r="G16" s="62">
        <f t="shared" si="2"/>
        <v>84.034053808717047</v>
      </c>
      <c r="L16" s="57" t="str">
        <f t="shared" si="0"/>
        <v>ГудылинаМария</v>
      </c>
      <c r="M16" s="58">
        <f t="shared" si="1"/>
        <v>84.034053808717047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 t="str">
        <f t="shared" si="0"/>
        <v/>
      </c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 t="str">
        <f t="shared" si="0"/>
        <v/>
      </c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 t="str">
        <f t="shared" si="0"/>
        <v/>
      </c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57" t="str">
        <f t="shared" si="0"/>
        <v/>
      </c>
      <c r="M49" s="68">
        <f t="shared" si="1"/>
        <v>0</v>
      </c>
    </row>
    <row r="50" spans="1:13" x14ac:dyDescent="0.2">
      <c r="F50" s="10"/>
      <c r="L50" s="69" t="str">
        <f t="shared" si="0"/>
        <v/>
      </c>
    </row>
    <row r="51" spans="1:13" ht="27.75" customHeight="1" x14ac:dyDescent="0.2">
      <c r="G51" s="32">
        <f>SUM(G10:G49)</f>
        <v>1049.2900772872235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M51"/>
  <sheetViews>
    <sheetView zoomScale="80" zoomScaleNormal="80" workbookViewId="0">
      <selection activeCell="A11" sqref="A11:C14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5" t="str">
        <f>Contests!F6</f>
        <v>26-27.03.2011, Санкт-Петербург, Spb. Battle</v>
      </c>
      <c r="B1" s="196"/>
      <c r="C1" s="196"/>
      <c r="D1" s="197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125</v>
      </c>
    </row>
    <row r="4" spans="1:13" ht="12.75" customHeight="1" x14ac:dyDescent="0.2">
      <c r="A4" s="194" t="s">
        <v>18</v>
      </c>
      <c r="B4" s="194"/>
      <c r="C4" s="194"/>
      <c r="D4" s="43">
        <f>Итог.!AP136</f>
        <v>2888.3809093700297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SUM(D10:D71)</f>
        <v>115.83072281742078</v>
      </c>
      <c r="K5" s="44"/>
    </row>
    <row r="6" spans="1:13" x14ac:dyDescent="0.2">
      <c r="A6" s="189" t="s">
        <v>12</v>
      </c>
      <c r="B6" s="189"/>
      <c r="C6" s="189"/>
      <c r="D6" s="43">
        <f>D5/D4</f>
        <v>4.010230175724435E-2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60</v>
      </c>
      <c r="B10" s="14" t="s">
        <v>61</v>
      </c>
      <c r="C10" s="15" t="s">
        <v>7</v>
      </c>
      <c r="D10" s="59">
        <f>VLOOKUP(A10&amp;B10,Итог.!$AN$6:$BW$207,3,FALSE)</f>
        <v>115.83072281742078</v>
      </c>
      <c r="E10" s="54">
        <v>1</v>
      </c>
      <c r="F10" s="55">
        <f>VLOOKUP(E10,баллы!$A$2:$B$103,2,FALSE)</f>
        <v>100</v>
      </c>
      <c r="G10" s="56">
        <f>(F10*(1+$D$6)*$D$3/100)*$D$7</f>
        <v>130.01278771965556</v>
      </c>
      <c r="L10" s="57" t="str">
        <f t="shared" ref="L10:L45" si="0">A10&amp;B10</f>
        <v>КаленоваЮлия</v>
      </c>
      <c r="M10" s="58">
        <f t="shared" ref="M10:M48" si="1">G10</f>
        <v>130.01278771965556</v>
      </c>
    </row>
    <row r="11" spans="1:13" x14ac:dyDescent="0.2">
      <c r="A11" s="19" t="s">
        <v>64</v>
      </c>
      <c r="B11" s="20" t="s">
        <v>47</v>
      </c>
      <c r="C11" s="21" t="s">
        <v>8</v>
      </c>
      <c r="D11" s="59">
        <f>VLOOKUP(A11&amp;B11,Итог.!$AN$6:$BW$207,3,FALSE)</f>
        <v>0</v>
      </c>
      <c r="E11" s="60">
        <v>2</v>
      </c>
      <c r="F11" s="61">
        <f>VLOOKUP(E11,баллы!$A$2:$B$103,2,FALSE)</f>
        <v>85</v>
      </c>
      <c r="G11" s="62">
        <f t="shared" ref="G11:G14" si="2">(F11*(1+$D$6)*$D$3/100)*$D$7</f>
        <v>110.51086956170721</v>
      </c>
      <c r="L11" s="57" t="str">
        <f t="shared" si="0"/>
        <v>АглиуловаОльга</v>
      </c>
      <c r="M11" s="58">
        <f t="shared" si="1"/>
        <v>110.51086956170721</v>
      </c>
    </row>
    <row r="12" spans="1:13" x14ac:dyDescent="0.2">
      <c r="A12" s="19" t="s">
        <v>65</v>
      </c>
      <c r="B12" s="20" t="s">
        <v>66</v>
      </c>
      <c r="C12" s="21" t="s">
        <v>8</v>
      </c>
      <c r="D12" s="59">
        <f>VLOOKUP(A12&amp;B12,Итог.!$AN$6:$BW$207,3,FALSE)</f>
        <v>0</v>
      </c>
      <c r="E12" s="60">
        <v>3</v>
      </c>
      <c r="F12" s="61">
        <f>VLOOKUP(E12,баллы!$A$2:$B$103,2,FALSE)</f>
        <v>74</v>
      </c>
      <c r="G12" s="62">
        <f t="shared" si="2"/>
        <v>96.209462912545092</v>
      </c>
      <c r="L12" s="57" t="str">
        <f t="shared" si="0"/>
        <v>СтоговаЕвгения</v>
      </c>
      <c r="M12" s="58">
        <f t="shared" si="1"/>
        <v>96.209462912545092</v>
      </c>
    </row>
    <row r="13" spans="1:13" x14ac:dyDescent="0.2">
      <c r="A13" s="19" t="s">
        <v>67</v>
      </c>
      <c r="B13" s="20" t="s">
        <v>68</v>
      </c>
      <c r="C13" s="21" t="s">
        <v>7</v>
      </c>
      <c r="D13" s="59">
        <f>VLOOKUP(A13&amp;B13,Итог.!$AN$6:$BW$207,3,FALSE)</f>
        <v>0</v>
      </c>
      <c r="E13" s="60">
        <v>4</v>
      </c>
      <c r="F13" s="61">
        <f>VLOOKUP(E13,баллы!$A$2:$B$103,2,FALSE)</f>
        <v>64</v>
      </c>
      <c r="G13" s="62">
        <f t="shared" si="2"/>
        <v>83.208184140579547</v>
      </c>
      <c r="L13" s="57" t="str">
        <f t="shared" si="0"/>
        <v>ЛысенкоКристина</v>
      </c>
      <c r="M13" s="58">
        <f t="shared" si="1"/>
        <v>83.208184140579547</v>
      </c>
    </row>
    <row r="14" spans="1:13" x14ac:dyDescent="0.2">
      <c r="A14" s="19" t="s">
        <v>69</v>
      </c>
      <c r="B14" s="20" t="s">
        <v>52</v>
      </c>
      <c r="C14" s="21" t="s">
        <v>7</v>
      </c>
      <c r="D14" s="59">
        <f>VLOOKUP(A14&amp;B14,Итог.!$AN$6:$BW$207,3,FALSE)</f>
        <v>0</v>
      </c>
      <c r="E14" s="60">
        <v>5</v>
      </c>
      <c r="F14" s="61">
        <v>51</v>
      </c>
      <c r="G14" s="62">
        <f t="shared" si="2"/>
        <v>66.306521737024326</v>
      </c>
      <c r="L14" s="57" t="str">
        <f t="shared" si="0"/>
        <v>СедоваМария</v>
      </c>
      <c r="M14" s="58">
        <f t="shared" si="1"/>
        <v>66.306521737024326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 t="str">
        <f t="shared" si="0"/>
        <v/>
      </c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 t="str">
        <f t="shared" si="0"/>
        <v/>
      </c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 t="str">
        <f t="shared" si="0"/>
        <v/>
      </c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 t="str">
        <f t="shared" si="0"/>
        <v/>
      </c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/>
    </row>
    <row r="50" spans="1:13" x14ac:dyDescent="0.2">
      <c r="F50" s="10"/>
      <c r="L50" s="69"/>
    </row>
    <row r="51" spans="1:13" ht="27.75" customHeight="1" x14ac:dyDescent="0.2">
      <c r="G51" s="32">
        <f>SUM(G10:G49)</f>
        <v>486.24782607151178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Contests!F7</f>
        <v>7-8.05.2011, Воронеж, Инлайн Весна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8" t="s">
        <v>11</v>
      </c>
      <c r="B3" s="198"/>
      <c r="C3" s="198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Итог.!AQ136</f>
        <v>3374.6287354415417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SUM(D10:D51)</f>
        <v>1750.3165163339731</v>
      </c>
      <c r="K5" s="44"/>
    </row>
    <row r="6" spans="1:13" x14ac:dyDescent="0.2">
      <c r="A6" s="189" t="s">
        <v>12</v>
      </c>
      <c r="B6" s="189"/>
      <c r="C6" s="189"/>
      <c r="D6" s="43">
        <f>D5/D4</f>
        <v>0.51866935700260342</v>
      </c>
      <c r="K6" s="44"/>
    </row>
    <row r="7" spans="1:13" ht="13.5" customHeight="1" x14ac:dyDescent="0.2">
      <c r="A7" s="190" t="s">
        <v>13</v>
      </c>
      <c r="B7" s="190"/>
      <c r="C7" s="190"/>
      <c r="D7" s="46">
        <v>1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44</v>
      </c>
      <c r="B10" s="14" t="s">
        <v>45</v>
      </c>
      <c r="C10" s="15" t="s">
        <v>7</v>
      </c>
      <c r="D10" s="59">
        <f>VLOOKUP(A10&amp;B10,Итог.!$AN$6:$BW$207,4,FALSE)</f>
        <v>585.92328771348889</v>
      </c>
      <c r="E10" s="54">
        <v>1</v>
      </c>
      <c r="F10" s="55">
        <f>VLOOKUP(E10,баллы!$A$2:$B$103,2,FALSE)</f>
        <v>100</v>
      </c>
      <c r="G10" s="56">
        <f>(F10*(1+$D$6)*$D$3/100)*$D$7</f>
        <v>151.86693570026034</v>
      </c>
      <c r="L10" s="57" t="str">
        <f t="shared" ref="L10:L33" si="0">A10&amp;B10</f>
        <v>КрыковаНаталья</v>
      </c>
      <c r="M10" s="58">
        <f t="shared" ref="M10:M49" si="1">G10</f>
        <v>151.86693570026034</v>
      </c>
    </row>
    <row r="11" spans="1:13" x14ac:dyDescent="0.2">
      <c r="A11" s="19" t="s">
        <v>60</v>
      </c>
      <c r="B11" s="20" t="s">
        <v>61</v>
      </c>
      <c r="C11" s="21" t="s">
        <v>7</v>
      </c>
      <c r="D11" s="59">
        <f>VLOOKUP(A11&amp;B11,Итог.!$AN$6:$BW$207,4,FALSE)</f>
        <v>245.84351053707633</v>
      </c>
      <c r="E11" s="60">
        <v>2</v>
      </c>
      <c r="F11" s="61">
        <f>VLOOKUP(E11,баллы!$A$2:$B$103,2,FALSE)</f>
        <v>85</v>
      </c>
      <c r="G11" s="62">
        <f t="shared" ref="G11:G16" si="2">(F11*(1+$D$6)*$D$3/100)*$D$7</f>
        <v>129.08689534522131</v>
      </c>
      <c r="L11" s="57" t="str">
        <f t="shared" si="0"/>
        <v>КаленоваЮлия</v>
      </c>
      <c r="M11" s="58">
        <f t="shared" si="1"/>
        <v>129.08689534522131</v>
      </c>
    </row>
    <row r="12" spans="1:13" x14ac:dyDescent="0.2">
      <c r="A12" s="19" t="s">
        <v>50</v>
      </c>
      <c r="B12" s="20" t="s">
        <v>47</v>
      </c>
      <c r="C12" s="23" t="s">
        <v>7</v>
      </c>
      <c r="D12" s="59">
        <f>VLOOKUP(A12&amp;B12,Итог.!$AN$6:$BW$207,4,FALSE)</f>
        <v>421.16485583152206</v>
      </c>
      <c r="E12" s="60">
        <v>3</v>
      </c>
      <c r="F12" s="61">
        <f>VLOOKUP(E12,баллы!$A$2:$B$103,2,FALSE)</f>
        <v>74</v>
      </c>
      <c r="G12" s="62">
        <f t="shared" si="2"/>
        <v>112.38153241819265</v>
      </c>
      <c r="L12" s="57" t="str">
        <f t="shared" si="0"/>
        <v>ФокинаОльга</v>
      </c>
      <c r="M12" s="58">
        <f t="shared" si="1"/>
        <v>112.38153241819265</v>
      </c>
    </row>
    <row r="13" spans="1:13" x14ac:dyDescent="0.2">
      <c r="A13" s="19" t="s">
        <v>51</v>
      </c>
      <c r="B13" s="20" t="s">
        <v>52</v>
      </c>
      <c r="C13" s="21" t="s">
        <v>7</v>
      </c>
      <c r="D13" s="59">
        <f>VLOOKUP(A13&amp;B13,Итог.!$AN$6:$BW$207,4,FALSE)</f>
        <v>329.07834051486157</v>
      </c>
      <c r="E13" s="60">
        <v>4</v>
      </c>
      <c r="F13" s="61">
        <f>VLOOKUP(E13,баллы!$A$2:$B$103,2,FALSE)</f>
        <v>64</v>
      </c>
      <c r="G13" s="62">
        <f t="shared" si="2"/>
        <v>97.194838848166626</v>
      </c>
      <c r="L13" s="57" t="str">
        <f t="shared" si="0"/>
        <v>ГудылинаМария</v>
      </c>
      <c r="M13" s="58">
        <f t="shared" si="1"/>
        <v>97.194838848166626</v>
      </c>
    </row>
    <row r="14" spans="1:13" x14ac:dyDescent="0.2">
      <c r="A14" s="19" t="s">
        <v>75</v>
      </c>
      <c r="B14" s="20" t="s">
        <v>76</v>
      </c>
      <c r="C14" s="21" t="s">
        <v>7</v>
      </c>
      <c r="D14" s="59">
        <f>VLOOKUP(A14&amp;B14,Итог.!$AN$6:$BW$207,4,FALSE)</f>
        <v>0</v>
      </c>
      <c r="E14" s="60">
        <v>5</v>
      </c>
      <c r="F14" s="61">
        <f>VLOOKUP(E14,баллы!$A$2:$B$103,2,FALSE)</f>
        <v>55</v>
      </c>
      <c r="G14" s="62">
        <f t="shared" si="2"/>
        <v>83.526814635143197</v>
      </c>
      <c r="L14" s="57" t="str">
        <f t="shared" si="0"/>
        <v>РомановаАнастасия</v>
      </c>
      <c r="M14" s="58">
        <f t="shared" si="1"/>
        <v>83.526814635143197</v>
      </c>
    </row>
    <row r="15" spans="1:13" x14ac:dyDescent="0.2">
      <c r="A15" s="19" t="s">
        <v>53</v>
      </c>
      <c r="B15" s="20" t="s">
        <v>54</v>
      </c>
      <c r="C15" s="21" t="s">
        <v>7</v>
      </c>
      <c r="D15" s="59">
        <f>VLOOKUP(A15&amp;B15,Итог.!$AN$6:$BW$207,4,FALSE)</f>
        <v>102</v>
      </c>
      <c r="E15" s="60">
        <v>6</v>
      </c>
      <c r="F15" s="61">
        <f>VLOOKUP(E15,баллы!$A$2:$B$103,2,FALSE)</f>
        <v>47</v>
      </c>
      <c r="G15" s="62">
        <f t="shared" si="2"/>
        <v>71.377459779122361</v>
      </c>
      <c r="L15" s="57" t="str">
        <f t="shared" si="0"/>
        <v>БабийАнжелика</v>
      </c>
      <c r="M15" s="58">
        <f t="shared" si="1"/>
        <v>71.377459779122361</v>
      </c>
    </row>
    <row r="16" spans="1:13" x14ac:dyDescent="0.2">
      <c r="A16" s="19" t="s">
        <v>69</v>
      </c>
      <c r="B16" s="20" t="s">
        <v>52</v>
      </c>
      <c r="C16" s="21" t="s">
        <v>7</v>
      </c>
      <c r="D16" s="59">
        <f>VLOOKUP(A16&amp;B16,Итог.!$AN$6:$BW$207,4,FALSE)</f>
        <v>66.306521737024326</v>
      </c>
      <c r="E16" s="60">
        <v>7</v>
      </c>
      <c r="F16" s="61">
        <f>VLOOKUP(E16,баллы!$A$2:$B$103,2,FALSE)</f>
        <v>40</v>
      </c>
      <c r="G16" s="62">
        <f t="shared" si="2"/>
        <v>60.746774280104134</v>
      </c>
      <c r="L16" s="57" t="str">
        <f t="shared" si="0"/>
        <v>СедоваМария</v>
      </c>
      <c r="M16" s="58">
        <f t="shared" si="1"/>
        <v>60.746774280104134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706.18125100621057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M48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Contests!F8</f>
        <v>11-12.06.2011, Киев, Kiev Slalom Battle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125</v>
      </c>
    </row>
    <row r="4" spans="1:13" ht="12.75" customHeight="1" x14ac:dyDescent="0.2">
      <c r="A4" s="194" t="s">
        <v>18</v>
      </c>
      <c r="B4" s="194"/>
      <c r="C4" s="194"/>
      <c r="D4" s="43">
        <f>Итог.!AR136</f>
        <v>3563.7274665447817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SUM(D10:D48)</f>
        <v>1914.7639154509075</v>
      </c>
      <c r="K5" s="44"/>
    </row>
    <row r="6" spans="1:13" x14ac:dyDescent="0.2">
      <c r="A6" s="189" t="s">
        <v>12</v>
      </c>
      <c r="B6" s="189"/>
      <c r="C6" s="189"/>
      <c r="D6" s="43">
        <f>D5/D4</f>
        <v>0.53729246510181938</v>
      </c>
      <c r="K6" s="44"/>
    </row>
    <row r="7" spans="1:13" ht="13.5" customHeight="1" x14ac:dyDescent="0.2">
      <c r="A7" s="190" t="s">
        <v>13</v>
      </c>
      <c r="B7" s="190"/>
      <c r="C7" s="190"/>
      <c r="D7" s="46">
        <v>0.85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9"/>
      <c r="J9" s="10"/>
      <c r="L9" s="52" t="s">
        <v>17</v>
      </c>
      <c r="M9" s="52"/>
    </row>
    <row r="10" spans="1:13" x14ac:dyDescent="0.2">
      <c r="A10" s="105" t="s">
        <v>48</v>
      </c>
      <c r="B10" s="106" t="s">
        <v>49</v>
      </c>
      <c r="C10" s="107" t="s">
        <v>7</v>
      </c>
      <c r="D10" s="59">
        <f>VLOOKUP(A10&amp;B10,Итог.!$AN$6:$BW$207,5,FALSE)</f>
        <v>532.74536602359876</v>
      </c>
      <c r="E10" s="54">
        <v>1</v>
      </c>
      <c r="F10" s="55">
        <f>VLOOKUP(E10,баллы!$A$2:$B$103,2,FALSE)</f>
        <v>100</v>
      </c>
      <c r="G10" s="56">
        <f>(F10*(1+$D$6)*$D$3/100)*$D$7</f>
        <v>163.33732441706832</v>
      </c>
      <c r="L10" s="57" t="str">
        <f t="shared" ref="L10:L25" si="0">A10&amp;B10</f>
        <v>ВасильеваАнна</v>
      </c>
      <c r="M10" s="58">
        <f t="shared" ref="M10:M46" si="1">G10</f>
        <v>163.33732441706832</v>
      </c>
    </row>
    <row r="11" spans="1:13" x14ac:dyDescent="0.2">
      <c r="A11" s="80" t="s">
        <v>60</v>
      </c>
      <c r="B11" s="81" t="s">
        <v>61</v>
      </c>
      <c r="C11" s="82" t="s">
        <v>7</v>
      </c>
      <c r="D11" s="59">
        <f>VLOOKUP(A11&amp;B11,Итог.!$AN$6:$BW$207,5,FALSE)</f>
        <v>374.93040588229769</v>
      </c>
      <c r="E11" s="60">
        <v>2</v>
      </c>
      <c r="F11" s="61">
        <f>VLOOKUP(E11,баллы!$A$2:$B$103,2,FALSE)</f>
        <v>85</v>
      </c>
      <c r="G11" s="62">
        <f t="shared" ref="G11:G13" si="2">(F11*(1+$D$6)*$D$3/100)*$D$7</f>
        <v>138.83672575450805</v>
      </c>
      <c r="L11" s="57" t="str">
        <f t="shared" si="0"/>
        <v>КаленоваЮлия</v>
      </c>
      <c r="M11" s="58">
        <f t="shared" si="1"/>
        <v>138.83672575450805</v>
      </c>
    </row>
    <row r="12" spans="1:13" x14ac:dyDescent="0.2">
      <c r="A12" s="80" t="s">
        <v>44</v>
      </c>
      <c r="B12" s="81" t="s">
        <v>45</v>
      </c>
      <c r="C12" s="103" t="s">
        <v>7</v>
      </c>
      <c r="D12" s="59">
        <f>VLOOKUP(A12&amp;B12,Итог.!$AN$6:$BW$207,5,FALSE)</f>
        <v>585.92328771348889</v>
      </c>
      <c r="E12" s="60">
        <v>3</v>
      </c>
      <c r="F12" s="61">
        <f>VLOOKUP(E12,баллы!$A$2:$B$103,2,FALSE)</f>
        <v>74</v>
      </c>
      <c r="G12" s="62">
        <f t="shared" si="2"/>
        <v>120.86962006863054</v>
      </c>
      <c r="L12" s="57" t="str">
        <f t="shared" si="0"/>
        <v>КрыковаНаталья</v>
      </c>
      <c r="M12" s="58">
        <f t="shared" si="1"/>
        <v>120.86962006863054</v>
      </c>
    </row>
    <row r="13" spans="1:13" x14ac:dyDescent="0.2">
      <c r="A13" s="80" t="s">
        <v>50</v>
      </c>
      <c r="B13" s="81" t="s">
        <v>47</v>
      </c>
      <c r="C13" s="82" t="s">
        <v>7</v>
      </c>
      <c r="D13" s="59">
        <f>VLOOKUP(A13&amp;B13,Итог.!$AN$6:$BW$207,5,FALSE)</f>
        <v>421.16485583152206</v>
      </c>
      <c r="E13" s="60">
        <v>4</v>
      </c>
      <c r="F13" s="61">
        <f>VLOOKUP(E13,баллы!$A$2:$B$103,2,FALSE)</f>
        <v>64</v>
      </c>
      <c r="G13" s="62">
        <f t="shared" si="2"/>
        <v>104.53588762692371</v>
      </c>
      <c r="L13" s="57" t="str">
        <f t="shared" si="0"/>
        <v>ФокинаОльга</v>
      </c>
      <c r="M13" s="58">
        <f t="shared" si="1"/>
        <v>104.53588762692371</v>
      </c>
    </row>
    <row r="14" spans="1:13" x14ac:dyDescent="0.2">
      <c r="A14" s="80"/>
      <c r="B14" s="81"/>
      <c r="C14" s="82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>A26&amp;B26</f>
        <v/>
      </c>
      <c r="M26" s="58">
        <f>G26</f>
        <v>0</v>
      </c>
    </row>
    <row r="27" spans="1:13" x14ac:dyDescent="0.2">
      <c r="A27" s="80"/>
      <c r="B27" s="20"/>
      <c r="C27" s="21"/>
      <c r="D27" s="59"/>
      <c r="E27" s="60"/>
      <c r="F27" s="61"/>
      <c r="G27" s="62"/>
      <c r="L27" s="57" t="str">
        <f>A27&amp;B27</f>
        <v/>
      </c>
      <c r="M27" s="58">
        <f>G27</f>
        <v>0</v>
      </c>
    </row>
    <row r="28" spans="1:13" x14ac:dyDescent="0.2">
      <c r="A28" s="80"/>
      <c r="B28" s="81"/>
      <c r="C28" s="21"/>
      <c r="D28" s="59"/>
      <c r="E28" s="60"/>
      <c r="F28" s="61"/>
      <c r="G28" s="62"/>
      <c r="L28" s="57" t="str">
        <f>A28&amp;B28</f>
        <v/>
      </c>
      <c r="M28" s="58">
        <f>G28</f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>A29&amp;B29</f>
        <v/>
      </c>
      <c r="M29" s="58">
        <f>G29</f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>A30&amp;B30</f>
        <v/>
      </c>
      <c r="M30" s="58">
        <f>G30</f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/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/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/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/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/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/>
      <c r="M36" s="58">
        <f t="shared" si="1"/>
        <v>0</v>
      </c>
    </row>
    <row r="37" spans="1:13" x14ac:dyDescent="0.2">
      <c r="A37" s="19"/>
      <c r="B37" s="20"/>
      <c r="C37" s="23"/>
      <c r="D37" s="59"/>
      <c r="E37" s="60"/>
      <c r="F37" s="61"/>
      <c r="G37" s="62"/>
      <c r="L37" s="57"/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/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/>
      <c r="M39" s="58">
        <f t="shared" si="1"/>
        <v>0</v>
      </c>
    </row>
    <row r="40" spans="1:13" x14ac:dyDescent="0.2">
      <c r="A40" s="19"/>
      <c r="B40" s="20"/>
      <c r="C40" s="21"/>
      <c r="D40" s="59"/>
      <c r="E40" s="60"/>
      <c r="F40" s="61"/>
      <c r="G40" s="62"/>
      <c r="L40" s="57"/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/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3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3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27"/>
      <c r="B46" s="28"/>
      <c r="C46" s="63"/>
      <c r="D46" s="64"/>
      <c r="E46" s="65"/>
      <c r="F46" s="66"/>
      <c r="G46" s="67"/>
      <c r="L46" s="70"/>
      <c r="M46" s="68">
        <f t="shared" si="1"/>
        <v>0</v>
      </c>
    </row>
    <row r="47" spans="1:13" x14ac:dyDescent="0.2">
      <c r="F47" s="10"/>
      <c r="L47" s="69"/>
    </row>
    <row r="48" spans="1:13" ht="27.75" customHeight="1" x14ac:dyDescent="0.2">
      <c r="G48" s="32">
        <f>SUM(G10:G46)</f>
        <v>527.57955786713057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M51"/>
  <sheetViews>
    <sheetView zoomScale="80" zoomScaleNormal="80" workbookViewId="0">
      <selection activeCell="A5" sqref="A5:C5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Contests!F9</f>
        <v>23.07.2011, Москва, Чемпионат Федерации Роллер Спорта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125</v>
      </c>
    </row>
    <row r="4" spans="1:13" ht="12.75" customHeight="1" x14ac:dyDescent="0.2">
      <c r="A4" s="194" t="s">
        <v>18</v>
      </c>
      <c r="B4" s="194"/>
      <c r="C4" s="194"/>
      <c r="D4" s="43">
        <f>Итог.!AS136</f>
        <v>3549.6610956834552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SUM(D10:D71)</f>
        <v>1950.430986166127</v>
      </c>
      <c r="K5" s="44"/>
    </row>
    <row r="6" spans="1:13" x14ac:dyDescent="0.2">
      <c r="A6" s="189" t="s">
        <v>12</v>
      </c>
      <c r="B6" s="189"/>
      <c r="C6" s="189"/>
      <c r="D6" s="43">
        <f>D5/D4</f>
        <v>0.54946963487244949</v>
      </c>
      <c r="K6" s="44"/>
    </row>
    <row r="7" spans="1:13" ht="13.5" customHeight="1" x14ac:dyDescent="0.2">
      <c r="A7" s="190" t="s">
        <v>13</v>
      </c>
      <c r="B7" s="190"/>
      <c r="C7" s="190"/>
      <c r="D7" s="46">
        <v>0.75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50</v>
      </c>
      <c r="B10" s="14" t="s">
        <v>47</v>
      </c>
      <c r="C10" s="15" t="s">
        <v>7</v>
      </c>
      <c r="D10" s="59">
        <f>VLOOKUP(A10&amp;B10,Итог.!$AN$6:$BW$207,6,FALSE)</f>
        <v>421.16485583152206</v>
      </c>
      <c r="E10" s="54">
        <v>1</v>
      </c>
      <c r="F10" s="55">
        <f>VLOOKUP(E10,баллы!$A$2:$B$103,2,FALSE)</f>
        <v>100</v>
      </c>
      <c r="G10" s="56">
        <f>(F10*(1+$D$6)*$D$3/100)*$D$7</f>
        <v>145.26277826929214</v>
      </c>
      <c r="L10" s="57" t="str">
        <f t="shared" ref="L10:L41" si="0">A10&amp;B10</f>
        <v>ФокинаОльга</v>
      </c>
      <c r="M10" s="58">
        <f t="shared" ref="M10:M49" si="1">G10</f>
        <v>145.26277826929214</v>
      </c>
    </row>
    <row r="11" spans="1:13" x14ac:dyDescent="0.2">
      <c r="A11" s="19" t="s">
        <v>62</v>
      </c>
      <c r="B11" s="20" t="s">
        <v>63</v>
      </c>
      <c r="C11" s="21" t="s">
        <v>7</v>
      </c>
      <c r="D11" s="59">
        <f>VLOOKUP(A11&amp;B11,Итог.!$AN$6:$BW$207,6,FALSE)</f>
        <v>115.83072281742078</v>
      </c>
      <c r="E11" s="60">
        <v>2</v>
      </c>
      <c r="F11" s="61">
        <f>VLOOKUP(E11,баллы!$A$2:$B$103,2,FALSE)</f>
        <v>85</v>
      </c>
      <c r="G11" s="62">
        <f t="shared" ref="G11:G14" si="2">(F11*(1+$D$6)*$D$3/100)*$D$7</f>
        <v>123.47336152889831</v>
      </c>
      <c r="L11" s="57" t="str">
        <f t="shared" si="0"/>
        <v>ЛиЛюдмила</v>
      </c>
      <c r="M11" s="58">
        <f t="shared" si="1"/>
        <v>123.47336152889831</v>
      </c>
    </row>
    <row r="12" spans="1:13" x14ac:dyDescent="0.2">
      <c r="A12" s="19" t="s">
        <v>48</v>
      </c>
      <c r="B12" s="20" t="s">
        <v>49</v>
      </c>
      <c r="C12" s="23" t="s">
        <v>7</v>
      </c>
      <c r="D12" s="59">
        <f>VLOOKUP(A12&amp;B12,Итог.!$AN$6:$BW$207,6,FALSE)</f>
        <v>536.70769044066719</v>
      </c>
      <c r="E12" s="60">
        <v>3</v>
      </c>
      <c r="F12" s="61">
        <f>VLOOKUP(E12,баллы!$A$2:$B$103,2,FALSE)</f>
        <v>74</v>
      </c>
      <c r="G12" s="62">
        <f t="shared" si="2"/>
        <v>107.49445591927618</v>
      </c>
      <c r="L12" s="57" t="str">
        <f t="shared" si="0"/>
        <v>ВасильеваАнна</v>
      </c>
      <c r="M12" s="58">
        <f t="shared" si="1"/>
        <v>107.49445591927618</v>
      </c>
    </row>
    <row r="13" spans="1:13" x14ac:dyDescent="0.2">
      <c r="A13" s="19" t="s">
        <v>44</v>
      </c>
      <c r="B13" s="20" t="s">
        <v>45</v>
      </c>
      <c r="C13" s="21" t="s">
        <v>7</v>
      </c>
      <c r="D13" s="59">
        <f>VLOOKUP(A13&amp;B13,Итог.!$AN$6:$BW$207,6,FALSE)</f>
        <v>585.92328771348889</v>
      </c>
      <c r="E13" s="60">
        <v>4</v>
      </c>
      <c r="F13" s="61">
        <f>VLOOKUP(E13,баллы!$A$2:$B$103,2,FALSE)</f>
        <v>64</v>
      </c>
      <c r="G13" s="62">
        <f t="shared" si="2"/>
        <v>92.96817809234696</v>
      </c>
      <c r="L13" s="57" t="str">
        <f t="shared" si="0"/>
        <v>КрыковаНаталья</v>
      </c>
      <c r="M13" s="58">
        <f t="shared" si="1"/>
        <v>92.96817809234696</v>
      </c>
    </row>
    <row r="14" spans="1:13" x14ac:dyDescent="0.2">
      <c r="A14" s="19" t="s">
        <v>51</v>
      </c>
      <c r="B14" s="20" t="s">
        <v>52</v>
      </c>
      <c r="C14" s="21" t="s">
        <v>7</v>
      </c>
      <c r="D14" s="59">
        <f>VLOOKUP(A14&amp;B14,Итог.!$AN$6:$BW$207,6,FALSE)</f>
        <v>290.80442936302825</v>
      </c>
      <c r="E14" s="60">
        <v>5</v>
      </c>
      <c r="F14" s="61">
        <f>VLOOKUP(E14,баллы!$A$2:$B$103,2,FALSE)</f>
        <v>55</v>
      </c>
      <c r="G14" s="62">
        <f t="shared" si="2"/>
        <v>79.894528048110672</v>
      </c>
      <c r="L14" s="57" t="str">
        <f t="shared" si="0"/>
        <v>ГудылинаМария</v>
      </c>
      <c r="M14" s="58">
        <f t="shared" si="1"/>
        <v>79.894528048110672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7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80"/>
      <c r="B27" s="20"/>
      <c r="C27" s="21"/>
      <c r="D27" s="59"/>
      <c r="E27" s="60"/>
      <c r="F27" s="7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80"/>
      <c r="B28" s="81"/>
      <c r="C28" s="21"/>
      <c r="D28" s="59"/>
      <c r="E28" s="60"/>
      <c r="F28" s="7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549.0933018579243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Contests!F10</f>
        <v>19-21.08.2011, Лондон, Skatelondon 2011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150</v>
      </c>
    </row>
    <row r="4" spans="1:13" ht="12.75" customHeight="1" x14ac:dyDescent="0.2">
      <c r="A4" s="194" t="s">
        <v>18</v>
      </c>
      <c r="B4" s="194"/>
      <c r="C4" s="194"/>
      <c r="D4" s="43">
        <f>Итог.!AT136</f>
        <v>3521.7211289162851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SUM(D10:D71)</f>
        <v>1426.3274202226869</v>
      </c>
      <c r="K5" s="44"/>
    </row>
    <row r="6" spans="1:13" x14ac:dyDescent="0.2">
      <c r="A6" s="189" t="s">
        <v>12</v>
      </c>
      <c r="B6" s="189"/>
      <c r="C6" s="189"/>
      <c r="D6" s="43">
        <v>0.5</v>
      </c>
      <c r="K6" s="44"/>
    </row>
    <row r="7" spans="1:13" ht="13.5" customHeight="1" x14ac:dyDescent="0.2">
      <c r="A7" s="190" t="s">
        <v>13</v>
      </c>
      <c r="B7" s="190"/>
      <c r="C7" s="190"/>
      <c r="D7" s="46">
        <v>0.75</v>
      </c>
      <c r="K7" s="44"/>
    </row>
    <row r="8" spans="1:13" x14ac:dyDescent="0.2">
      <c r="K8" s="44"/>
    </row>
    <row r="9" spans="1:13" s="12" customFormat="1" ht="27" customHeight="1" x14ac:dyDescent="0.2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44</v>
      </c>
      <c r="B10" s="14" t="s">
        <v>45</v>
      </c>
      <c r="C10" s="15" t="s">
        <v>7</v>
      </c>
      <c r="D10" s="59">
        <f>VLOOKUP(A10&amp;B10,Итог.!$AN$6:$BW$207,7,FALSE)</f>
        <v>584.51893628503626</v>
      </c>
      <c r="E10" s="54">
        <v>1</v>
      </c>
      <c r="F10" s="55">
        <f>VLOOKUP(E10,баллы!$A$2:$B$103,2,FALSE)</f>
        <v>100</v>
      </c>
      <c r="G10" s="56">
        <f>(F10*(1+$D$6)*$D$3/100)*$D$7</f>
        <v>168.75</v>
      </c>
      <c r="L10" s="57" t="str">
        <f t="shared" ref="L10:L41" si="0">A10&amp;B10</f>
        <v>КрыковаНаталья</v>
      </c>
      <c r="M10" s="58">
        <f t="shared" ref="M10:M49" si="1">G10</f>
        <v>168.75</v>
      </c>
    </row>
    <row r="11" spans="1:13" x14ac:dyDescent="0.2">
      <c r="A11" s="19" t="s">
        <v>50</v>
      </c>
      <c r="B11" s="20" t="s">
        <v>47</v>
      </c>
      <c r="C11" s="21" t="s">
        <v>7</v>
      </c>
      <c r="D11" s="59">
        <f>VLOOKUP(A11&amp;B11,Итог.!$AN$6:$BW$207,7,FALSE)</f>
        <v>443.8720751182658</v>
      </c>
      <c r="E11" s="60">
        <v>2</v>
      </c>
      <c r="F11" s="61">
        <f>VLOOKUP(E11,баллы!$A$2:$B$103,2,FALSE)</f>
        <v>85</v>
      </c>
      <c r="G11" s="62">
        <f t="shared" ref="G11:G12" si="2">(F11*(1+$D$6)*$D$3/100)*$D$7</f>
        <v>143.4375</v>
      </c>
      <c r="L11" s="57" t="str">
        <f t="shared" si="0"/>
        <v>ФокинаОльга</v>
      </c>
      <c r="M11" s="58">
        <f t="shared" si="1"/>
        <v>143.4375</v>
      </c>
    </row>
    <row r="12" spans="1:13" x14ac:dyDescent="0.2">
      <c r="A12" s="19" t="s">
        <v>60</v>
      </c>
      <c r="B12" s="20" t="s">
        <v>61</v>
      </c>
      <c r="C12" s="23" t="s">
        <v>7</v>
      </c>
      <c r="D12" s="59">
        <f>VLOOKUP(A12&amp;B12,Итог.!$AN$6:$BW$207,7,FALSE)</f>
        <v>397.93640881938489</v>
      </c>
      <c r="E12" s="60">
        <v>3</v>
      </c>
      <c r="F12" s="61">
        <f>VLOOKUP(E12,баллы!$A$2:$B$103,2,FALSE)</f>
        <v>74</v>
      </c>
      <c r="G12" s="62">
        <f t="shared" si="2"/>
        <v>124.875</v>
      </c>
      <c r="L12" s="57" t="str">
        <f t="shared" si="0"/>
        <v>КаленоваЮлия</v>
      </c>
      <c r="M12" s="58">
        <f t="shared" si="1"/>
        <v>124.875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437.0625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51"/>
  <sheetViews>
    <sheetView zoomScale="80" zoomScaleNormal="80" workbookViewId="0">
      <selection activeCell="A6" sqref="A6:C6"/>
    </sheetView>
  </sheetViews>
  <sheetFormatPr defaultRowHeight="12.75" x14ac:dyDescent="0.2"/>
  <cols>
    <col min="1" max="1" width="20.140625" customWidth="1"/>
    <col min="2" max="2" width="16.5703125" customWidth="1"/>
    <col min="3" max="3" width="18" customWidth="1"/>
    <col min="4" max="4" width="9.85546875" customWidth="1"/>
    <col min="5" max="5" width="9.7109375" customWidth="1"/>
    <col min="6" max="6" width="9.85546875" customWidth="1"/>
    <col min="7" max="7" width="9.7109375" customWidth="1"/>
    <col min="9" max="9" width="20.7109375" customWidth="1"/>
  </cols>
  <sheetData>
    <row r="1" spans="1:13" x14ac:dyDescent="0.2">
      <c r="A1" s="191" t="str">
        <f>Contests!F11</f>
        <v>24-25.09.2011, Донецк, X-TOWN Fall 2011</v>
      </c>
      <c r="B1" s="191"/>
      <c r="C1" s="191"/>
      <c r="D1" s="191"/>
    </row>
    <row r="2" spans="1:13" x14ac:dyDescent="0.2">
      <c r="A2" s="39" t="str">
        <f>Contests!C1</f>
        <v>Слайды, женщины</v>
      </c>
      <c r="B2" s="40"/>
      <c r="C2" s="40"/>
      <c r="D2" s="41"/>
    </row>
    <row r="3" spans="1:13" ht="12.75" customHeight="1" x14ac:dyDescent="0.2">
      <c r="A3" s="192" t="s">
        <v>11</v>
      </c>
      <c r="B3" s="192"/>
      <c r="C3" s="192"/>
      <c r="D3" s="42">
        <v>100</v>
      </c>
    </row>
    <row r="4" spans="1:13" ht="12.75" customHeight="1" x14ac:dyDescent="0.2">
      <c r="A4" s="194" t="s">
        <v>18</v>
      </c>
      <c r="B4" s="194"/>
      <c r="C4" s="194"/>
      <c r="D4" s="43">
        <f>Итог.!AU136</f>
        <v>3470.7705256144</v>
      </c>
      <c r="K4" s="44"/>
    </row>
    <row r="5" spans="1:13" ht="12.75" customHeight="1" x14ac:dyDescent="0.2">
      <c r="A5" s="194" t="s">
        <v>19</v>
      </c>
      <c r="B5" s="194"/>
      <c r="C5" s="194"/>
      <c r="D5" s="45">
        <f>SUM(D10:D51)</f>
        <v>456.76838588672626</v>
      </c>
      <c r="K5" s="44"/>
    </row>
    <row r="6" spans="1:13" x14ac:dyDescent="0.2">
      <c r="A6" s="189" t="s">
        <v>12</v>
      </c>
      <c r="B6" s="189"/>
      <c r="C6" s="189"/>
      <c r="D6" s="43">
        <v>0.5</v>
      </c>
      <c r="K6" s="44"/>
    </row>
    <row r="7" spans="1:13" ht="13.5" customHeight="1" x14ac:dyDescent="0.2">
      <c r="A7" s="190" t="s">
        <v>13</v>
      </c>
      <c r="B7" s="190"/>
      <c r="C7" s="190"/>
      <c r="D7" s="46">
        <v>0.95</v>
      </c>
      <c r="K7" s="44"/>
    </row>
    <row r="8" spans="1:13" x14ac:dyDescent="0.2">
      <c r="K8" s="44"/>
    </row>
    <row r="9" spans="1:13" s="12" customFormat="1" ht="27" customHeight="1" thickBot="1" x14ac:dyDescent="0.25">
      <c r="A9" s="47" t="s">
        <v>0</v>
      </c>
      <c r="B9" s="48" t="s">
        <v>1</v>
      </c>
      <c r="C9" s="49" t="s">
        <v>2</v>
      </c>
      <c r="D9" s="50" t="s">
        <v>20</v>
      </c>
      <c r="E9" s="51" t="s">
        <v>15</v>
      </c>
      <c r="F9" s="9" t="s">
        <v>16</v>
      </c>
      <c r="G9" s="50" t="s">
        <v>3</v>
      </c>
      <c r="I9" s="10"/>
      <c r="J9" s="10"/>
      <c r="L9" s="52" t="s">
        <v>17</v>
      </c>
      <c r="M9" s="52"/>
    </row>
    <row r="10" spans="1:13" x14ac:dyDescent="0.2">
      <c r="A10" s="13" t="s">
        <v>50</v>
      </c>
      <c r="B10" s="14" t="s">
        <v>47</v>
      </c>
      <c r="C10" s="15" t="s">
        <v>7</v>
      </c>
      <c r="D10" s="53">
        <f>VLOOKUP(A10&amp;B10,Итог.!$AN$6:$BW$207,8,FALSE)</f>
        <v>456.76838588672626</v>
      </c>
      <c r="E10" s="54">
        <v>1</v>
      </c>
      <c r="F10" s="55">
        <f>VLOOKUP(E10,баллы!$A$2:$B$103,2,FALSE)</f>
        <v>100</v>
      </c>
      <c r="G10" s="56">
        <f>(F10*(1+$D$6)*$D$3/100)*$D$7</f>
        <v>142.5</v>
      </c>
      <c r="L10" s="57" t="str">
        <f t="shared" ref="L10:L41" si="0">A10&amp;B10</f>
        <v>ФокинаОльга</v>
      </c>
      <c r="M10" s="58">
        <f>G10</f>
        <v>142.5</v>
      </c>
    </row>
    <row r="11" spans="1:13" x14ac:dyDescent="0.2">
      <c r="A11" s="19"/>
      <c r="B11" s="20"/>
      <c r="C11" s="21"/>
      <c r="D11" s="59"/>
      <c r="E11" s="60"/>
      <c r="F11" s="61"/>
      <c r="G11" s="62"/>
      <c r="L11" s="57" t="str">
        <f t="shared" si="0"/>
        <v/>
      </c>
      <c r="M11" s="58">
        <f t="shared" ref="M11:M49" si="1">G11</f>
        <v>0</v>
      </c>
    </row>
    <row r="12" spans="1:13" x14ac:dyDescent="0.2">
      <c r="A12" s="19"/>
      <c r="B12" s="20"/>
      <c r="C12" s="23"/>
      <c r="D12" s="59"/>
      <c r="E12" s="60"/>
      <c r="F12" s="61"/>
      <c r="G12" s="62"/>
      <c r="L12" s="57" t="str">
        <f t="shared" si="0"/>
        <v/>
      </c>
      <c r="M12" s="58">
        <f>G12</f>
        <v>0</v>
      </c>
    </row>
    <row r="13" spans="1:13" x14ac:dyDescent="0.2">
      <c r="A13" s="19"/>
      <c r="B13" s="20"/>
      <c r="C13" s="21"/>
      <c r="D13" s="59"/>
      <c r="E13" s="60"/>
      <c r="F13" s="61"/>
      <c r="G13" s="62"/>
      <c r="L13" s="57" t="str">
        <f t="shared" si="0"/>
        <v/>
      </c>
      <c r="M13" s="58">
        <f t="shared" si="1"/>
        <v>0</v>
      </c>
    </row>
    <row r="14" spans="1:13" x14ac:dyDescent="0.2">
      <c r="A14" s="19"/>
      <c r="B14" s="20"/>
      <c r="C14" s="21"/>
      <c r="D14" s="59"/>
      <c r="E14" s="60"/>
      <c r="F14" s="61"/>
      <c r="G14" s="62"/>
      <c r="L14" s="57" t="str">
        <f t="shared" si="0"/>
        <v/>
      </c>
      <c r="M14" s="58">
        <f t="shared" si="1"/>
        <v>0</v>
      </c>
    </row>
    <row r="15" spans="1:13" x14ac:dyDescent="0.2">
      <c r="A15" s="19"/>
      <c r="B15" s="20"/>
      <c r="C15" s="21"/>
      <c r="D15" s="59"/>
      <c r="E15" s="60"/>
      <c r="F15" s="61"/>
      <c r="G15" s="62"/>
      <c r="L15" s="57" t="str">
        <f t="shared" si="0"/>
        <v/>
      </c>
      <c r="M15" s="58">
        <f t="shared" si="1"/>
        <v>0</v>
      </c>
    </row>
    <row r="16" spans="1:13" x14ac:dyDescent="0.2">
      <c r="A16" s="19"/>
      <c r="B16" s="20"/>
      <c r="C16" s="21"/>
      <c r="D16" s="59"/>
      <c r="E16" s="60"/>
      <c r="F16" s="61"/>
      <c r="G16" s="62"/>
      <c r="L16" s="57" t="str">
        <f t="shared" si="0"/>
        <v/>
      </c>
      <c r="M16" s="58">
        <f t="shared" si="1"/>
        <v>0</v>
      </c>
    </row>
    <row r="17" spans="1:13" x14ac:dyDescent="0.2">
      <c r="A17" s="19"/>
      <c r="B17" s="20"/>
      <c r="C17" s="21"/>
      <c r="D17" s="59"/>
      <c r="E17" s="60"/>
      <c r="F17" s="61"/>
      <c r="G17" s="62"/>
      <c r="L17" s="57" t="str">
        <f t="shared" si="0"/>
        <v/>
      </c>
      <c r="M17" s="58">
        <f t="shared" si="1"/>
        <v>0</v>
      </c>
    </row>
    <row r="18" spans="1:13" x14ac:dyDescent="0.2">
      <c r="A18" s="19"/>
      <c r="B18" s="20"/>
      <c r="C18" s="21"/>
      <c r="D18" s="59"/>
      <c r="E18" s="60"/>
      <c r="F18" s="61"/>
      <c r="G18" s="62"/>
      <c r="L18" s="57" t="str">
        <f t="shared" si="0"/>
        <v/>
      </c>
      <c r="M18" s="58">
        <f t="shared" si="1"/>
        <v>0</v>
      </c>
    </row>
    <row r="19" spans="1:13" x14ac:dyDescent="0.2">
      <c r="A19" s="19"/>
      <c r="B19" s="20"/>
      <c r="C19" s="21"/>
      <c r="D19" s="59"/>
      <c r="E19" s="60"/>
      <c r="F19" s="61"/>
      <c r="G19" s="62"/>
      <c r="L19" s="57" t="str">
        <f t="shared" si="0"/>
        <v/>
      </c>
      <c r="M19" s="58">
        <f t="shared" si="1"/>
        <v>0</v>
      </c>
    </row>
    <row r="20" spans="1:13" x14ac:dyDescent="0.2">
      <c r="A20" s="19"/>
      <c r="B20" s="20"/>
      <c r="C20" s="21"/>
      <c r="D20" s="59"/>
      <c r="E20" s="60"/>
      <c r="F20" s="61"/>
      <c r="G20" s="62"/>
      <c r="L20" s="57" t="str">
        <f t="shared" si="0"/>
        <v/>
      </c>
      <c r="M20" s="58">
        <f t="shared" si="1"/>
        <v>0</v>
      </c>
    </row>
    <row r="21" spans="1:13" x14ac:dyDescent="0.2">
      <c r="A21" s="19"/>
      <c r="B21" s="20"/>
      <c r="C21" s="21"/>
      <c r="D21" s="59"/>
      <c r="E21" s="60"/>
      <c r="F21" s="61"/>
      <c r="G21" s="62"/>
      <c r="L21" s="57" t="str">
        <f t="shared" si="0"/>
        <v/>
      </c>
      <c r="M21" s="58">
        <f t="shared" si="1"/>
        <v>0</v>
      </c>
    </row>
    <row r="22" spans="1:13" x14ac:dyDescent="0.2">
      <c r="A22" s="19"/>
      <c r="B22" s="20"/>
      <c r="C22" s="21"/>
      <c r="D22" s="59"/>
      <c r="E22" s="60"/>
      <c r="F22" s="61"/>
      <c r="G22" s="62"/>
      <c r="L22" s="57" t="str">
        <f t="shared" si="0"/>
        <v/>
      </c>
      <c r="M22" s="58">
        <f t="shared" si="1"/>
        <v>0</v>
      </c>
    </row>
    <row r="23" spans="1:13" x14ac:dyDescent="0.2">
      <c r="A23" s="19"/>
      <c r="B23" s="20"/>
      <c r="C23" s="21"/>
      <c r="D23" s="59"/>
      <c r="E23" s="60"/>
      <c r="F23" s="61"/>
      <c r="G23" s="62"/>
      <c r="L23" s="57" t="str">
        <f t="shared" si="0"/>
        <v/>
      </c>
      <c r="M23" s="58">
        <f t="shared" si="1"/>
        <v>0</v>
      </c>
    </row>
    <row r="24" spans="1:13" x14ac:dyDescent="0.2">
      <c r="A24" s="19"/>
      <c r="B24" s="20"/>
      <c r="C24" s="21"/>
      <c r="D24" s="59"/>
      <c r="E24" s="60"/>
      <c r="F24" s="61"/>
      <c r="G24" s="62"/>
      <c r="L24" s="57" t="str">
        <f t="shared" si="0"/>
        <v/>
      </c>
      <c r="M24" s="58">
        <f t="shared" si="1"/>
        <v>0</v>
      </c>
    </row>
    <row r="25" spans="1:13" x14ac:dyDescent="0.2">
      <c r="A25" s="19"/>
      <c r="B25" s="20"/>
      <c r="C25" s="21"/>
      <c r="D25" s="59"/>
      <c r="E25" s="60"/>
      <c r="F25" s="61"/>
      <c r="G25" s="62"/>
      <c r="L25" s="57" t="str">
        <f t="shared" si="0"/>
        <v/>
      </c>
      <c r="M25" s="58">
        <f t="shared" si="1"/>
        <v>0</v>
      </c>
    </row>
    <row r="26" spans="1:13" x14ac:dyDescent="0.2">
      <c r="A26" s="19"/>
      <c r="B26" s="20"/>
      <c r="C26" s="21"/>
      <c r="D26" s="59"/>
      <c r="E26" s="60"/>
      <c r="F26" s="61"/>
      <c r="G26" s="62"/>
      <c r="L26" s="57" t="str">
        <f t="shared" si="0"/>
        <v/>
      </c>
      <c r="M26" s="58">
        <f t="shared" si="1"/>
        <v>0</v>
      </c>
    </row>
    <row r="27" spans="1:13" x14ac:dyDescent="0.2">
      <c r="A27" s="19"/>
      <c r="B27" s="20"/>
      <c r="C27" s="21"/>
      <c r="D27" s="59"/>
      <c r="E27" s="60"/>
      <c r="F27" s="61"/>
      <c r="G27" s="62"/>
      <c r="L27" s="57" t="str">
        <f t="shared" si="0"/>
        <v/>
      </c>
      <c r="M27" s="58">
        <f t="shared" si="1"/>
        <v>0</v>
      </c>
    </row>
    <row r="28" spans="1:13" x14ac:dyDescent="0.2">
      <c r="A28" s="19"/>
      <c r="B28" s="20"/>
      <c r="C28" s="21"/>
      <c r="D28" s="59"/>
      <c r="E28" s="60"/>
      <c r="F28" s="61"/>
      <c r="G28" s="62"/>
      <c r="L28" s="57" t="str">
        <f t="shared" si="0"/>
        <v/>
      </c>
      <c r="M28" s="58">
        <f t="shared" si="1"/>
        <v>0</v>
      </c>
    </row>
    <row r="29" spans="1:13" x14ac:dyDescent="0.2">
      <c r="A29" s="19"/>
      <c r="B29" s="20"/>
      <c r="C29" s="21"/>
      <c r="D29" s="59"/>
      <c r="E29" s="60"/>
      <c r="F29" s="61"/>
      <c r="G29" s="62"/>
      <c r="L29" s="57" t="str">
        <f t="shared" si="0"/>
        <v/>
      </c>
      <c r="M29" s="58">
        <f t="shared" si="1"/>
        <v>0</v>
      </c>
    </row>
    <row r="30" spans="1:13" x14ac:dyDescent="0.2">
      <c r="A30" s="19"/>
      <c r="B30" s="20"/>
      <c r="C30" s="21"/>
      <c r="D30" s="59"/>
      <c r="E30" s="60"/>
      <c r="F30" s="61"/>
      <c r="G30" s="62"/>
      <c r="L30" s="57" t="str">
        <f t="shared" si="0"/>
        <v/>
      </c>
      <c r="M30" s="58">
        <f t="shared" si="1"/>
        <v>0</v>
      </c>
    </row>
    <row r="31" spans="1:13" x14ac:dyDescent="0.2">
      <c r="A31" s="19"/>
      <c r="B31" s="20"/>
      <c r="C31" s="21"/>
      <c r="D31" s="59"/>
      <c r="E31" s="60"/>
      <c r="F31" s="61"/>
      <c r="G31" s="62"/>
      <c r="L31" s="57" t="str">
        <f t="shared" si="0"/>
        <v/>
      </c>
      <c r="M31" s="58">
        <f t="shared" si="1"/>
        <v>0</v>
      </c>
    </row>
    <row r="32" spans="1:13" x14ac:dyDescent="0.2">
      <c r="A32" s="19"/>
      <c r="B32" s="20"/>
      <c r="C32" s="21"/>
      <c r="D32" s="59"/>
      <c r="E32" s="60"/>
      <c r="F32" s="61"/>
      <c r="G32" s="62"/>
      <c r="L32" s="57" t="str">
        <f t="shared" si="0"/>
        <v/>
      </c>
      <c r="M32" s="58">
        <f t="shared" si="1"/>
        <v>0</v>
      </c>
    </row>
    <row r="33" spans="1:13" x14ac:dyDescent="0.2">
      <c r="A33" s="19"/>
      <c r="B33" s="20"/>
      <c r="C33" s="21"/>
      <c r="D33" s="59"/>
      <c r="E33" s="60"/>
      <c r="F33" s="61"/>
      <c r="G33" s="62"/>
      <c r="L33" s="57" t="str">
        <f t="shared" si="0"/>
        <v/>
      </c>
      <c r="M33" s="58">
        <f t="shared" si="1"/>
        <v>0</v>
      </c>
    </row>
    <row r="34" spans="1:13" x14ac:dyDescent="0.2">
      <c r="A34" s="19"/>
      <c r="B34" s="20"/>
      <c r="C34" s="21"/>
      <c r="D34" s="59"/>
      <c r="E34" s="60"/>
      <c r="F34" s="61"/>
      <c r="G34" s="62"/>
      <c r="L34" s="57" t="str">
        <f t="shared" si="0"/>
        <v/>
      </c>
      <c r="M34" s="58">
        <f t="shared" si="1"/>
        <v>0</v>
      </c>
    </row>
    <row r="35" spans="1:13" x14ac:dyDescent="0.2">
      <c r="A35" s="19"/>
      <c r="B35" s="20"/>
      <c r="C35" s="21"/>
      <c r="D35" s="59"/>
      <c r="E35" s="60"/>
      <c r="F35" s="61"/>
      <c r="G35" s="62"/>
      <c r="L35" s="57" t="str">
        <f t="shared" si="0"/>
        <v/>
      </c>
      <c r="M35" s="58">
        <f t="shared" si="1"/>
        <v>0</v>
      </c>
    </row>
    <row r="36" spans="1:13" x14ac:dyDescent="0.2">
      <c r="A36" s="19"/>
      <c r="B36" s="20"/>
      <c r="C36" s="21"/>
      <c r="D36" s="59"/>
      <c r="E36" s="60"/>
      <c r="F36" s="61"/>
      <c r="G36" s="62"/>
      <c r="L36" s="57" t="str">
        <f t="shared" si="0"/>
        <v/>
      </c>
      <c r="M36" s="58">
        <f t="shared" si="1"/>
        <v>0</v>
      </c>
    </row>
    <row r="37" spans="1:13" x14ac:dyDescent="0.2">
      <c r="A37" s="19"/>
      <c r="B37" s="20"/>
      <c r="C37" s="21"/>
      <c r="D37" s="59"/>
      <c r="E37" s="60"/>
      <c r="F37" s="61"/>
      <c r="G37" s="62"/>
      <c r="L37" s="57" t="str">
        <f t="shared" si="0"/>
        <v/>
      </c>
      <c r="M37" s="58">
        <f t="shared" si="1"/>
        <v>0</v>
      </c>
    </row>
    <row r="38" spans="1:13" x14ac:dyDescent="0.2">
      <c r="A38" s="19"/>
      <c r="B38" s="20"/>
      <c r="C38" s="21"/>
      <c r="D38" s="59"/>
      <c r="E38" s="60"/>
      <c r="F38" s="61"/>
      <c r="G38" s="62"/>
      <c r="L38" s="57" t="str">
        <f t="shared" si="0"/>
        <v/>
      </c>
      <c r="M38" s="58">
        <f t="shared" si="1"/>
        <v>0</v>
      </c>
    </row>
    <row r="39" spans="1:13" x14ac:dyDescent="0.2">
      <c r="A39" s="19"/>
      <c r="B39" s="20"/>
      <c r="C39" s="21"/>
      <c r="D39" s="59"/>
      <c r="E39" s="60"/>
      <c r="F39" s="61"/>
      <c r="G39" s="62"/>
      <c r="L39" s="57" t="str">
        <f t="shared" si="0"/>
        <v/>
      </c>
      <c r="M39" s="58">
        <f t="shared" si="1"/>
        <v>0</v>
      </c>
    </row>
    <row r="40" spans="1:13" x14ac:dyDescent="0.2">
      <c r="A40" s="19"/>
      <c r="B40" s="20"/>
      <c r="C40" s="23"/>
      <c r="D40" s="59"/>
      <c r="E40" s="60"/>
      <c r="F40" s="61"/>
      <c r="G40" s="62"/>
      <c r="L40" s="57" t="str">
        <f t="shared" si="0"/>
        <v/>
      </c>
      <c r="M40" s="58">
        <f t="shared" si="1"/>
        <v>0</v>
      </c>
    </row>
    <row r="41" spans="1:13" x14ac:dyDescent="0.2">
      <c r="A41" s="19"/>
      <c r="B41" s="20"/>
      <c r="C41" s="21"/>
      <c r="D41" s="59"/>
      <c r="E41" s="60"/>
      <c r="F41" s="61"/>
      <c r="G41" s="62"/>
      <c r="L41" s="57" t="str">
        <f t="shared" si="0"/>
        <v/>
      </c>
      <c r="M41" s="58">
        <f t="shared" si="1"/>
        <v>0</v>
      </c>
    </row>
    <row r="42" spans="1:13" x14ac:dyDescent="0.2">
      <c r="A42" s="19"/>
      <c r="B42" s="20"/>
      <c r="C42" s="21"/>
      <c r="D42" s="59"/>
      <c r="E42" s="60"/>
      <c r="F42" s="61"/>
      <c r="G42" s="62"/>
      <c r="L42" s="57"/>
      <c r="M42" s="58">
        <f t="shared" si="1"/>
        <v>0</v>
      </c>
    </row>
    <row r="43" spans="1:13" x14ac:dyDescent="0.2">
      <c r="A43" s="19"/>
      <c r="B43" s="20"/>
      <c r="C43" s="21"/>
      <c r="D43" s="59"/>
      <c r="E43" s="60"/>
      <c r="F43" s="61"/>
      <c r="G43" s="62"/>
      <c r="L43" s="57"/>
      <c r="M43" s="58">
        <f t="shared" si="1"/>
        <v>0</v>
      </c>
    </row>
    <row r="44" spans="1:13" x14ac:dyDescent="0.2">
      <c r="A44" s="19"/>
      <c r="B44" s="20"/>
      <c r="C44" s="21"/>
      <c r="D44" s="59"/>
      <c r="E44" s="60"/>
      <c r="F44" s="61"/>
      <c r="G44" s="62"/>
      <c r="L44" s="57"/>
      <c r="M44" s="58">
        <f t="shared" si="1"/>
        <v>0</v>
      </c>
    </row>
    <row r="45" spans="1:13" x14ac:dyDescent="0.2">
      <c r="A45" s="19"/>
      <c r="B45" s="20"/>
      <c r="C45" s="21"/>
      <c r="D45" s="59"/>
      <c r="E45" s="60"/>
      <c r="F45" s="61"/>
      <c r="G45" s="62"/>
      <c r="L45" s="57"/>
      <c r="M45" s="58">
        <f t="shared" si="1"/>
        <v>0</v>
      </c>
    </row>
    <row r="46" spans="1:13" x14ac:dyDescent="0.2">
      <c r="A46" s="19"/>
      <c r="B46" s="20"/>
      <c r="C46" s="21"/>
      <c r="D46" s="59"/>
      <c r="E46" s="60"/>
      <c r="F46" s="61"/>
      <c r="G46" s="62"/>
      <c r="L46" s="57"/>
      <c r="M46" s="58">
        <f t="shared" si="1"/>
        <v>0</v>
      </c>
    </row>
    <row r="47" spans="1:13" x14ac:dyDescent="0.2">
      <c r="A47" s="19"/>
      <c r="B47" s="20"/>
      <c r="C47" s="23"/>
      <c r="D47" s="59"/>
      <c r="E47" s="60"/>
      <c r="F47" s="61"/>
      <c r="G47" s="62"/>
      <c r="L47" s="57"/>
      <c r="M47" s="58">
        <f t="shared" si="1"/>
        <v>0</v>
      </c>
    </row>
    <row r="48" spans="1:13" x14ac:dyDescent="0.2">
      <c r="A48" s="19"/>
      <c r="B48" s="20"/>
      <c r="C48" s="23"/>
      <c r="D48" s="59"/>
      <c r="E48" s="60"/>
      <c r="F48" s="61"/>
      <c r="G48" s="62"/>
      <c r="L48" s="57"/>
      <c r="M48" s="58">
        <f t="shared" si="1"/>
        <v>0</v>
      </c>
    </row>
    <row r="49" spans="1:13" x14ac:dyDescent="0.2">
      <c r="A49" s="27"/>
      <c r="B49" s="28"/>
      <c r="C49" s="63"/>
      <c r="D49" s="64"/>
      <c r="E49" s="65"/>
      <c r="F49" s="66"/>
      <c r="G49" s="67"/>
      <c r="L49" s="70"/>
      <c r="M49" s="68">
        <f t="shared" si="1"/>
        <v>0</v>
      </c>
    </row>
    <row r="50" spans="1:13" x14ac:dyDescent="0.2">
      <c r="F50" s="10"/>
      <c r="L50" s="69"/>
    </row>
    <row r="51" spans="1:13" ht="27.75" customHeight="1" x14ac:dyDescent="0.2">
      <c r="G51" s="32">
        <f>SUM(G10:G49)</f>
        <v>142.5</v>
      </c>
    </row>
  </sheetData>
  <sheetProtection selectLockedCells="1" selectUnlockedCells="1"/>
  <mergeCells count="6">
    <mergeCell ref="A6:C6"/>
    <mergeCell ref="A7:C7"/>
    <mergeCell ref="A1:D1"/>
    <mergeCell ref="A3:C3"/>
    <mergeCell ref="A4:C4"/>
    <mergeCell ref="A5:C5"/>
  </mergeCells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</vt:i4>
      </vt:variant>
    </vt:vector>
  </HeadingPairs>
  <TitlesOfParts>
    <vt:vector size="19" baseType="lpstr">
      <vt:lpstr>Contests</vt:lpstr>
      <vt:lpstr>Итог.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баллы</vt:lpstr>
      <vt:lpstr>Итог.!Область_печати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Dlinn</dc:creator>
  <cp:lastModifiedBy>Dlinn</cp:lastModifiedBy>
  <dcterms:created xsi:type="dcterms:W3CDTF">2009-09-18T19:57:49Z</dcterms:created>
  <dcterms:modified xsi:type="dcterms:W3CDTF">2011-11-29T20:05:06Z</dcterms:modified>
</cp:coreProperties>
</file>